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UPS 1Day AM Base" sheetId="1" r:id="rId4"/>
    <sheet state="hidden" name="UPS 1Day Base" sheetId="2" r:id="rId5"/>
    <sheet state="hidden" name="UPS 2Day Base" sheetId="3" r:id="rId6"/>
    <sheet state="hidden" name="UPS 3Day Base" sheetId="4" r:id="rId7"/>
    <sheet state="hidden" name="UPS Ground Base" sheetId="5" r:id="rId8"/>
    <sheet state="hidden" name="UPS Surepost and Inov Base" sheetId="6" r:id="rId9"/>
    <sheet state="hidden" name="UPS Interational Economy Base" sheetId="7" r:id="rId10"/>
    <sheet state="hidden" name="UPS International Air Base" sheetId="8" r:id="rId11"/>
    <sheet state="hidden" name="USPS Base" sheetId="9" r:id="rId12"/>
    <sheet state="hidden" name="USPS_Pri_Int_Base" sheetId="10" r:id="rId13"/>
    <sheet state="hidden" name="UPS FCI_Base" sheetId="11" r:id="rId14"/>
    <sheet state="hidden" name="UPS PMI_Base" sheetId="12" r:id="rId15"/>
    <sheet state="visible" name="Rating_Settings" sheetId="13" r:id="rId16"/>
    <sheet state="visible" name="UPS Ground Commercial" sheetId="14" r:id="rId17"/>
    <sheet state="visible" name="UPS Ground Residential" sheetId="15" r:id="rId18"/>
    <sheet state="visible" name="UPS Surepost" sheetId="16" r:id="rId19"/>
    <sheet state="visible" name="UPS 1Day" sheetId="17" r:id="rId20"/>
    <sheet state="visible" name="UPS 1Day AM" sheetId="18" r:id="rId21"/>
    <sheet state="visible" name="UPS 2Day" sheetId="19" r:id="rId22"/>
    <sheet state="visible" name="UPS 3Day" sheetId="20" r:id="rId23"/>
    <sheet state="visible" name="UPS International Saver" sheetId="21" r:id="rId24"/>
    <sheet state="visible" name="UPS Interational Expedited" sheetId="22" r:id="rId25"/>
    <sheet state="visible" name="UPS International Mail Svc FC" sheetId="23" r:id="rId26"/>
    <sheet state="visible" name="UPS International Mail Svc PRI" sheetId="24" r:id="rId27"/>
    <sheet state="visible" name="UPS _Mail_Innov_First Class" sheetId="25" r:id="rId28"/>
    <sheet state="visible" name="USPS_First Class" sheetId="26" r:id="rId29"/>
    <sheet state="visible" name="USPS Priority" sheetId="27" r:id="rId30"/>
    <sheet state="visible" name="USPS First Class Intl" sheetId="28" r:id="rId31"/>
    <sheet state="visible" name="USPS_Pri_Intl" sheetId="29" r:id="rId32"/>
    <sheet state="visible" name="USPS Media Mail" sheetId="30" r:id="rId33"/>
  </sheets>
  <externalReferences>
    <externalReference r:id="rId34"/>
  </externalReferences>
  <definedNames>
    <definedName localSheetId="15" name="_Fill">[1]Express!#REF!</definedName>
    <definedName localSheetId="26" name="_Fill">[1]Express!#REF!</definedName>
    <definedName name="_Fill">[1]Express!#REF!</definedName>
    <definedName name="_Order1">255</definedName>
    <definedName localSheetId="15" name="_Sort">[1]Express!#REF!</definedName>
    <definedName localSheetId="26" name="_Sort">[1]Express!#REF!</definedName>
    <definedName name="_Sort">[1]Express!#REF!</definedName>
    <definedName name="MinBase1AMDay">'UPS 1Day AM Base'!$B$3-14</definedName>
    <definedName name="MinBase1Day">'UPS 1Day Base'!$B$3-12.7</definedName>
    <definedName name="MinBase2Day">'UPS 2Day Base'!$B$3-6.9</definedName>
    <definedName name="MinBase3Day">'UPS 3Day Base'!$B$3-1.5</definedName>
    <definedName name="MinBaseGround">'UPS Ground Base'!$B$3-2</definedName>
    <definedName name="MinBaseIntAir">17.25</definedName>
    <definedName name="MinBaseIntEcon">15.83</definedName>
    <definedName name="MinBaseSurePost">'UPS Surepost and Inov Base'!$B$3-2.5</definedName>
    <definedName name="Mail_Innovations_Fuel_Surcharge">Rating_Settings!$B$20</definedName>
    <definedName name="ThreeDayDiscount">Rating_Settings!$B$4</definedName>
    <definedName name="Ground_Commercial">Rating_Settings!$B$10</definedName>
    <definedName name="GroundFuelSurcharge">Rating_Settings!$B$14</definedName>
    <definedName name="GroundResidentialFee">Rating_Settings!$B$22</definedName>
    <definedName name="PostalMarkup">Rating_Settings!$B$18</definedName>
    <definedName name="TwoDayDiscount">Rating_Settings!$B$3</definedName>
    <definedName name="SurePostFuelSurcharge">Rating_Settings!$B$16</definedName>
    <definedName name="OneDayDiscount">Rating_Settings!$B$2</definedName>
    <definedName localSheetId="15" name="_Key1">#REF!</definedName>
    <definedName name="_Key1">#REF!</definedName>
    <definedName localSheetId="26" name="_Key1">#REF!</definedName>
    <definedName name="GroundResWithFS">Rating_Settings!$C$22</definedName>
    <definedName name="GroundLT10">Rating_Settings!$B$8</definedName>
    <definedName name="ExpressResWithFS">Rating_Settings!$C$23</definedName>
    <definedName name="InternationalEconDiscount">Rating_Settings!$B$6</definedName>
    <definedName name="ExpressResidentialFee">Rating_Settings!$B$23</definedName>
    <definedName name="SurePostDiscount">Rating_Settings!$B$11</definedName>
    <definedName name="GroundCandaDiscount">Rating_Settings!$B$7</definedName>
    <definedName name="ExpressFuelSurcharge">Rating_Settings!$B$13</definedName>
    <definedName name="InternationalAirDiscount">Rating_Settings!$B$5</definedName>
    <definedName name="Mail_Innovations_Markup">Rating_Settings!$B$19</definedName>
    <definedName name="GroundMT10">Rating_Settings!$B$9</definedName>
  </definedNames>
  <calcPr/>
  <extLst>
    <ext uri="GoogleSheetsCustomDataVersion1">
      <go:sheetsCustomData xmlns:go="http://customooxmlschemas.google.com/" r:id="rId35" roundtripDataSignature="AMtx7mhcyVf+VEUYtnlKuzJ7NrKpvhVdvA=="/>
    </ext>
  </extLst>
</workbook>
</file>

<file path=xl/sharedStrings.xml><?xml version="1.0" encoding="utf-8"?>
<sst xmlns="http://schemas.openxmlformats.org/spreadsheetml/2006/main" count="680" uniqueCount="207">
  <si>
    <t>US48</t>
  </si>
  <si>
    <t>US-AK</t>
  </si>
  <si>
    <t>US-PR</t>
  </si>
  <si>
    <t>US-Remote AK/HI</t>
  </si>
  <si>
    <t>Zones</t>
  </si>
  <si>
    <t>Price Per Pound</t>
  </si>
  <si>
    <t>US-Metro AK/HI</t>
  </si>
  <si>
    <t>Price Pe Pound</t>
  </si>
  <si>
    <t>Canada</t>
  </si>
  <si>
    <t>Mexico</t>
  </si>
  <si>
    <t>* From Wilson NC Canada rates will be either zone 52 or 55</t>
  </si>
  <si>
    <t>35</t>
  </si>
  <si>
    <t>36</t>
  </si>
  <si>
    <t>37</t>
  </si>
  <si>
    <t>38</t>
  </si>
  <si>
    <t>UPS Mail Inovation</t>
  </si>
  <si>
    <t>3</t>
  </si>
  <si>
    <t>4</t>
  </si>
  <si>
    <t>5</t>
  </si>
  <si>
    <t>6</t>
  </si>
  <si>
    <t>7</t>
  </si>
  <si>
    <t>8</t>
  </si>
  <si>
    <t>1 lbs.</t>
  </si>
  <si>
    <t>with FS</t>
  </si>
  <si>
    <t xml:space="preserve"> Belgium      UK     France</t>
  </si>
  <si>
    <t>Antigua Arruba</t>
  </si>
  <si>
    <t>Portugal Spain</t>
  </si>
  <si>
    <t>Australia Indonesia</t>
  </si>
  <si>
    <t>Israel Kuwait</t>
  </si>
  <si>
    <t>Argentina Chile</t>
  </si>
  <si>
    <t>Hungary Lithuania</t>
  </si>
  <si>
    <t xml:space="preserve">  Kenya   Loas</t>
  </si>
  <si>
    <t>Hong Kong Singapore</t>
  </si>
  <si>
    <t xml:space="preserve">  India  Myanmar</t>
  </si>
  <si>
    <t>China</t>
  </si>
  <si>
    <t xml:space="preserve"> Japan    South Korea</t>
  </si>
  <si>
    <t>601/631</t>
  </si>
  <si>
    <t>602/632</t>
  </si>
  <si>
    <t>603/633</t>
  </si>
  <si>
    <t>604/634</t>
  </si>
  <si>
    <t>605/635</t>
  </si>
  <si>
    <t>606/636</t>
  </si>
  <si>
    <t>607/637</t>
  </si>
  <si>
    <t>608/638</t>
  </si>
  <si>
    <t>609/639</t>
  </si>
  <si>
    <t>611/641</t>
  </si>
  <si>
    <t>612/642</t>
  </si>
  <si>
    <t>613/643</t>
  </si>
  <si>
    <t>US</t>
  </si>
  <si>
    <t>APO Territories</t>
  </si>
  <si>
    <t>First Class</t>
  </si>
  <si>
    <t>Media Mail</t>
  </si>
  <si>
    <t>Weight Not Over (lbs.)</t>
  </si>
  <si>
    <t>Rate</t>
  </si>
  <si>
    <t>FCI</t>
  </si>
  <si>
    <t>Zone</t>
  </si>
  <si>
    <t>Cubic Ft. Range</t>
  </si>
  <si>
    <r>
      <rPr>
        <rFont val="Arial"/>
        <color rgb="FF202020"/>
        <sz val="11.0"/>
      </rPr>
      <t>Zone</t>
    </r>
    <r>
      <rPr>
        <rFont val="Arial"/>
        <color rgb="FF202020"/>
        <sz val="8.0"/>
      </rPr>
      <t>1,2</t>
    </r>
  </si>
  <si>
    <t>Up To</t>
  </si>
  <si>
    <t>Wght/Zone</t>
  </si>
  <si>
    <t>-</t>
  </si>
  <si>
    <t>LB Rate</t>
  </si>
  <si>
    <t>PC Rate</t>
  </si>
  <si>
    <t>Weight Not Over (oz.)</t>
  </si>
  <si>
    <t>Weight Not Over (lb.)</t>
  </si>
  <si>
    <t>CA (DDP)</t>
  </si>
  <si>
    <t>CA (DDU)</t>
  </si>
  <si>
    <t>Reserved</t>
  </si>
  <si>
    <t>LV/MT</t>
  </si>
  <si>
    <t>GI Gibraltar, HU Hungry, LT Lithuania, PL Poland, PT Portugal</t>
  </si>
  <si>
    <t>HR Croatia, GR Greece, IL Israel, LU Luxembourg, ES Spain, SE Sweden</t>
  </si>
  <si>
    <t>AT Austria, BE Belgium, DK Denmark, EE Estonia, FI Finland, IE Ireland, IT Italy, NL Netherlands, NO Norway, CH Switzerland</t>
  </si>
  <si>
    <t>MY Malaysia, SG Singapore</t>
  </si>
  <si>
    <t>AU Australia, NZ New Zealand</t>
  </si>
  <si>
    <t>BR Brazil</t>
  </si>
  <si>
    <t>CN China</t>
  </si>
  <si>
    <t>FR France</t>
  </si>
  <si>
    <t>DE Germany</t>
  </si>
  <si>
    <t>JP Japan</t>
  </si>
  <si>
    <t>HK Hong Kong, KR Korea</t>
  </si>
  <si>
    <t>RU Russia</t>
  </si>
  <si>
    <t>GB Great Britain</t>
  </si>
  <si>
    <t>Rest of World</t>
  </si>
  <si>
    <t>2   Inactive</t>
  </si>
  <si>
    <t>CA DDP</t>
  </si>
  <si>
    <t>CA</t>
  </si>
  <si>
    <t>MX</t>
  </si>
  <si>
    <t>HR EE HU LV LT PL RO</t>
  </si>
  <si>
    <t>AT BE DK FI    GI GR IE IL IT LU NL PT ES  TR</t>
  </si>
  <si>
    <t xml:space="preserve">MT NO SE CH </t>
  </si>
  <si>
    <t>IN PK PH SG TH VN</t>
  </si>
  <si>
    <t>MY QA TW AE</t>
  </si>
  <si>
    <t>AO EG ZW</t>
  </si>
  <si>
    <t>KE MA NG ZA TZ</t>
  </si>
  <si>
    <t>AR BS BZ BM CO</t>
  </si>
  <si>
    <t>AW CL CR PA UY</t>
  </si>
  <si>
    <t>AU NZ</t>
  </si>
  <si>
    <t>BR</t>
  </si>
  <si>
    <t>CN</t>
  </si>
  <si>
    <t>FR</t>
  </si>
  <si>
    <t>DE</t>
  </si>
  <si>
    <t>JP</t>
  </si>
  <si>
    <t>HK KR</t>
  </si>
  <si>
    <t>RU</t>
  </si>
  <si>
    <t>GB</t>
  </si>
  <si>
    <t>Romania</t>
  </si>
  <si>
    <t>Spain</t>
  </si>
  <si>
    <t>Switzerland</t>
  </si>
  <si>
    <t>Singapore</t>
  </si>
  <si>
    <t>Qatar / Taiwan</t>
  </si>
  <si>
    <t>Egypt</t>
  </si>
  <si>
    <t>South Africa</t>
  </si>
  <si>
    <t>Argentina</t>
  </si>
  <si>
    <t>Aruba / Chile</t>
  </si>
  <si>
    <t>Australia</t>
  </si>
  <si>
    <t>Brazil</t>
  </si>
  <si>
    <t>France</t>
  </si>
  <si>
    <t>Germany</t>
  </si>
  <si>
    <t>Japan</t>
  </si>
  <si>
    <t>Hong Kong</t>
  </si>
  <si>
    <t>Russia</t>
  </si>
  <si>
    <t>Great Britain</t>
  </si>
  <si>
    <t>Service</t>
  </si>
  <si>
    <t>Discount</t>
  </si>
  <si>
    <t>1 Day</t>
  </si>
  <si>
    <t>2 Day</t>
  </si>
  <si>
    <t>3 Day</t>
  </si>
  <si>
    <t>International Air</t>
  </si>
  <si>
    <t>International Economy</t>
  </si>
  <si>
    <t>Ground Canada</t>
  </si>
  <si>
    <t>Ground Res &lt; 10 lbs</t>
  </si>
  <si>
    <t>Ground Res &gt;= 10 lbs</t>
  </si>
  <si>
    <t>Ground Commercial</t>
  </si>
  <si>
    <t>SurePost Economy</t>
  </si>
  <si>
    <t>Express Fuel Surcharge</t>
  </si>
  <si>
    <t>Ground Fuel Surcharge</t>
  </si>
  <si>
    <t>SurePost Fuel Surcharge</t>
  </si>
  <si>
    <t>Postal Markup</t>
  </si>
  <si>
    <t>Mail Innovations Markup</t>
  </si>
  <si>
    <t>Mail Innovations Fuel Surcharge</t>
  </si>
  <si>
    <t>with Fuel Surcharge</t>
  </si>
  <si>
    <t>Ground Residential Fee</t>
  </si>
  <si>
    <t>Express Residential Fee</t>
  </si>
  <si>
    <t>UPS Insurance 1st $300</t>
  </si>
  <si>
    <t>Additional per $100 rate</t>
  </si>
  <si>
    <t>The applicable rate is the greater of actual weight or dimensional weight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</si>
  <si>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7"/>
        <sz val="10.0"/>
      </rPr>
      <t>194</t>
    </r>
  </si>
  <si>
    <t>Rural areas may have additional DAS - delivery area surcharge</t>
  </si>
  <si>
    <t>Includes $100 declared value coverage, 1-5 days transit</t>
  </si>
  <si>
    <t>Weight</t>
  </si>
  <si>
    <t>1 lb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</si>
  <si>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</si>
  <si>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>Most packages under 1728 cu inches are omitted from dimensional weight</t>
  </si>
  <si>
    <t>* No residential fees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</si>
  <si>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</si>
  <si>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 xml:space="preserve">Includes $100 declared value coverage if lost/damaged </t>
  </si>
  <si>
    <t>while in possesion of UPS, 2-6 days transit</t>
  </si>
  <si>
    <t>* if shipping to residential add: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</si>
  <si>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</si>
  <si>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>Includes $100 declared value coverage, 1 day transit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</si>
  <si>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</si>
  <si>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</si>
  <si>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>Includes $100 declared value coverage, 2 days transit</t>
  </si>
  <si>
    <t>AK/HI Metro</t>
  </si>
  <si>
    <t>Puerto Rico</t>
  </si>
  <si>
    <t>AK/HI Remote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</si>
  <si>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</si>
  <si>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>Includes $100 declared value coverage, 3 days transit</t>
  </si>
  <si>
    <t>1 lbs</t>
  </si>
  <si>
    <t/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</si>
  <si>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</si>
  <si>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>Includes $100 declared value coverage, 1-3 days transit</t>
  </si>
  <si>
    <r>
      <rPr>
        <rFont val="Arial"/>
        <color theme="8"/>
        <sz val="10.0"/>
      </rPr>
      <t xml:space="preserve">Dimensional weight calculation is rounded L x W x H in inches of package, divided by </t>
    </r>
    <r>
      <rPr>
        <rFont val="Arial"/>
        <b/>
        <color theme="5"/>
        <sz val="10.0"/>
      </rPr>
      <t>194</t>
    </r>
  </si>
  <si>
    <t>Includes $100 declared value coverage, 2-5 days transit</t>
  </si>
  <si>
    <t>No declared value coverage, 2-3 weeks transit</t>
  </si>
  <si>
    <t>HR Croatia, GR Greece,   IL Israel,        LU Luxembourg, ES Spain,      SE Sweden</t>
  </si>
  <si>
    <t>AT Austria, BE Belgium, DK Denmark, EE Estonia, FI Finland,    IE Ireland,    IT Italy,              NL Netherlands, NO Norway, CH Switzerland</t>
  </si>
  <si>
    <t>CA Canada DDP</t>
  </si>
  <si>
    <t>CA Canada</t>
  </si>
  <si>
    <t>MX Mexico</t>
  </si>
  <si>
    <t xml:space="preserve">HR EE HU LV LT PL RO </t>
  </si>
  <si>
    <t>AT BE DK FI GI GR IE IL IT LU NL PT ES  TR</t>
  </si>
  <si>
    <t xml:space="preserve">MT NO SE CH  </t>
  </si>
  <si>
    <t>IN PK PH SG  TH VN</t>
  </si>
  <si>
    <t>MY QA  TW AE</t>
  </si>
  <si>
    <t>AO EG  ZW</t>
  </si>
  <si>
    <t>HK Hong Kong KR</t>
  </si>
  <si>
    <t>No declared value coverage, 3-7 days transit</t>
  </si>
  <si>
    <t>Zone/Weight ounces</t>
  </si>
  <si>
    <t>No declared value coverage, 1-3 days transit</t>
  </si>
  <si>
    <t>Weight ounces</t>
  </si>
  <si>
    <t>Dimensional weight calculation is rounded L x W x H in inches of package, divided by 139</t>
  </si>
  <si>
    <t>Includes $100 declared value, 1-3 days transit</t>
  </si>
  <si>
    <t>Cubic Volume Rate</t>
  </si>
  <si>
    <t>Up to</t>
  </si>
  <si>
    <t>* Max weight 20 lbs</t>
  </si>
  <si>
    <t>** Volume limit calculated as (L x W x H)/1728 rounded up to next tenth.</t>
  </si>
  <si>
    <t>Example (in inches):</t>
  </si>
  <si>
    <t xml:space="preserve"> Length</t>
  </si>
  <si>
    <t xml:space="preserve"> Width</t>
  </si>
  <si>
    <t xml:space="preserve"> Height</t>
  </si>
  <si>
    <t>Would calculate as 10 x 6 x 2 = 120/1728 = .069 round up to .1</t>
  </si>
  <si>
    <t>If shipping package qualifies for cubic volume rate, postal rate will be the cheaper of the volume and pound rate.</t>
  </si>
  <si>
    <t>No declared value coverage, 1-3 weeks transit</t>
  </si>
  <si>
    <t>Weight (lbs)</t>
  </si>
  <si>
    <t>No declared value coverage, 6-10 days transit</t>
  </si>
  <si>
    <t>Applicable only to qualifying media products per usps.com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</si>
</sst>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_);\(0\)"/>
    <numFmt numFmtId="165" formatCode="&quot;$&quot;#,##0.00"/>
    <numFmt numFmtId="166" formatCode="&quot;$&quot;#,##0.00_);[Red]\(&quot;$&quot;#,##0.00\)"/>
    <numFmt numFmtId="167" formatCode="_(* #,##0.00_);[Red]_(* \(#,##0.00\);[Color15]_(* #,##0.00_)"/>
    <numFmt numFmtId="168" formatCode="&quot;$&quot;#,##0.00_);\(&quot;$&quot;#,##0.00\)"/>
    <numFmt numFmtId="169" formatCode="0.00_);\(0.00\)"/>
    <numFmt numFmtId="170" formatCode="0.000_);\(0.000\)"/>
    <numFmt numFmtId="171" formatCode="0.0000"/>
    <numFmt numFmtId="172" formatCode="0.0_);\(0.0\)"/>
  </numFmts>
  <fonts count="42">
    <font>
      <sz val="10.0"/>
      <color rgb="FF000000"/>
      <name val="Arial"/>
      <scheme val="minor"/>
    </font>
    <font>
      <b/>
      <sz val="8.0"/>
      <color rgb="FFFFFFFF"/>
      <name val="Ups sans medium condensed"/>
    </font>
    <font>
      <sz val="10.0"/>
      <color theme="1"/>
      <name val="Ups sans medium condensed"/>
    </font>
    <font>
      <sz val="8.0"/>
      <color theme="1"/>
      <name val="Ups sans condensed"/>
    </font>
    <font>
      <sz val="10.0"/>
      <color theme="1"/>
      <name val="Ups sans condensed"/>
    </font>
    <font>
      <sz val="7.0"/>
      <color theme="1"/>
      <name val="Arial"/>
    </font>
    <font>
      <sz val="10.0"/>
      <color theme="1"/>
      <name val="Arial"/>
    </font>
    <font>
      <color theme="1"/>
      <name val="Arial"/>
      <scheme val="minor"/>
    </font>
    <font>
      <b/>
      <sz val="8.0"/>
      <color theme="1"/>
      <name val="Ups sans medium condensed"/>
    </font>
    <font>
      <b/>
      <sz val="10.0"/>
      <color rgb="FFFFFFFF"/>
      <name val="Ups sans medium condensed"/>
    </font>
    <font>
      <sz val="8.0"/>
      <color theme="1"/>
      <name val="Verdana"/>
    </font>
    <font>
      <b/>
      <sz val="7.0"/>
      <color rgb="FFFFFFFF"/>
      <name val="Ups sans medium condensed"/>
    </font>
    <font>
      <sz val="12.0"/>
      <color theme="1"/>
      <name val="Arial"/>
    </font>
    <font>
      <sz val="8.0"/>
      <color theme="1"/>
      <name val="Ups sans medium condensed"/>
    </font>
    <font>
      <sz val="12.0"/>
      <color rgb="FF000000"/>
      <name val="Arial"/>
    </font>
    <font>
      <b/>
      <sz val="10.0"/>
      <color theme="1"/>
      <name val="Arial"/>
    </font>
    <font>
      <sz val="11.0"/>
      <color rgb="FF202020"/>
      <name val="Arial"/>
    </font>
    <font/>
    <font>
      <b/>
      <sz val="10.0"/>
      <color theme="1"/>
      <name val="Yu gothic ui semibold"/>
    </font>
    <font>
      <sz val="10.0"/>
      <color theme="1"/>
      <name val="Arial Rounded"/>
    </font>
    <font>
      <sz val="9.0"/>
      <color theme="1"/>
      <name val="Arial Rounded"/>
    </font>
    <font>
      <sz val="11.0"/>
      <color theme="1"/>
      <name val="Arial Rounded"/>
    </font>
    <font>
      <sz val="10.0"/>
      <color rgb="FF2980FF"/>
      <name val="Arial Rounded"/>
    </font>
    <font>
      <sz val="11.0"/>
      <color rgb="FF2980FF"/>
      <name val="Arial Rounded"/>
    </font>
    <font>
      <b/>
      <sz val="11.0"/>
      <color theme="1"/>
      <name val="Yu gothic ui semibold"/>
    </font>
    <font>
      <sz val="10.0"/>
      <color theme="1"/>
      <name val="Yu gothic ui semibold"/>
    </font>
    <font>
      <sz val="10.0"/>
      <color rgb="FF000000"/>
      <name val="Arial Rounded"/>
    </font>
    <font>
      <sz val="10.0"/>
      <color rgb="FF0000FF"/>
      <name val="Arial Rounded"/>
    </font>
    <font>
      <sz val="10.0"/>
      <color theme="8"/>
      <name val="Arial"/>
    </font>
    <font>
      <sz val="10.0"/>
      <color theme="4"/>
      <name val="Arial"/>
    </font>
    <font>
      <b/>
      <sz val="8.0"/>
      <color rgb="FF7030A0"/>
      <name val="Ups sans medium condensed"/>
    </font>
    <font>
      <sz val="10.0"/>
      <color rgb="FF7030A0"/>
      <name val="Arial"/>
    </font>
    <font>
      <b/>
      <sz val="8.0"/>
      <color theme="1"/>
      <name val="Arial"/>
    </font>
    <font>
      <b/>
      <sz val="8.0"/>
      <color rgb="FF7030A0"/>
      <name val="Arial"/>
    </font>
    <font>
      <sz val="8.0"/>
      <color theme="4"/>
      <name val="Calibri"/>
    </font>
    <font>
      <sz val="8.0"/>
      <color theme="1"/>
      <name val="Calibri"/>
    </font>
    <font>
      <sz val="10.0"/>
      <color theme="5"/>
      <name val="Arial"/>
    </font>
    <font>
      <b/>
      <sz val="10.0"/>
      <color theme="1"/>
      <name val="Ups sans medium condensed"/>
    </font>
    <font>
      <sz val="8.0"/>
      <color theme="1"/>
      <name val="Arial"/>
    </font>
    <font>
      <b/>
      <sz val="7.0"/>
      <color theme="1"/>
      <name val="Ups sans medium condensed"/>
    </font>
    <font>
      <b/>
      <sz val="8.0"/>
      <color theme="1"/>
      <name val="Calibri"/>
    </font>
    <font>
      <sz val="11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EEEEE"/>
        <bgColor rgb="FFEEEEEE"/>
      </patternFill>
    </fill>
    <fill>
      <patternFill patternType="solid">
        <fgColor rgb="FFF5F5F5"/>
        <bgColor rgb="FFF5F5F5"/>
      </patternFill>
    </fill>
    <fill>
      <patternFill patternType="solid">
        <fgColor rgb="FFF2F2F2"/>
        <bgColor rgb="FFF2F2F2"/>
      </patternFill>
    </fill>
    <fill>
      <patternFill patternType="solid">
        <fgColor rgb="FFF4FB9F"/>
        <bgColor rgb="FFF4FB9F"/>
      </patternFill>
    </fill>
    <fill>
      <patternFill patternType="solid">
        <fgColor rgb="FFFFDDFF"/>
        <bgColor rgb="FFFFDDFF"/>
      </patternFill>
    </fill>
    <fill>
      <patternFill patternType="solid">
        <fgColor rgb="FFD1A375"/>
        <bgColor rgb="FFD1A375"/>
      </patternFill>
    </fill>
    <fill>
      <patternFill patternType="solid">
        <fgColor rgb="FFD9E1F2"/>
        <bgColor rgb="FFD9E1F2"/>
      </patternFill>
    </fill>
    <fill>
      <patternFill patternType="solid">
        <fgColor rgb="FFFFFF99"/>
        <bgColor rgb="FFFFFF99"/>
      </patternFill>
    </fill>
    <fill>
      <patternFill patternType="solid">
        <fgColor rgb="FFE1C2A3"/>
        <bgColor rgb="FFE1C2A3"/>
      </patternFill>
    </fill>
    <fill>
      <patternFill patternType="solid">
        <fgColor rgb="FFAEABAB"/>
        <bgColor rgb="FFAEABAB"/>
      </patternFill>
    </fill>
    <fill>
      <patternFill patternType="solid">
        <fgColor rgb="FFF6FBB1"/>
        <bgColor rgb="FFF6FBB1"/>
      </patternFill>
    </fill>
    <fill>
      <patternFill patternType="solid">
        <fgColor rgb="FFFFFF00"/>
        <bgColor rgb="FFFFFF00"/>
      </patternFill>
    </fill>
    <fill>
      <patternFill patternType="solid">
        <fgColor rgb="FFECECEC"/>
        <bgColor rgb="FFECECEC"/>
      </patternFill>
    </fill>
  </fills>
  <borders count="86">
    <border/>
    <border>
      <left/>
      <right/>
      <top/>
      <bottom/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hair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medium">
        <color rgb="FFFFFFFF"/>
      </right>
      <top/>
      <bottom/>
    </border>
    <border>
      <left style="medium">
        <color rgb="FFFFFFFF"/>
      </left>
      <top/>
      <bottom style="thick">
        <color rgb="FFDDDDDD"/>
      </bottom>
    </border>
    <border>
      <top/>
      <bottom style="thick">
        <color rgb="FFDDDDDD"/>
      </bottom>
    </border>
    <border>
      <right style="medium">
        <color rgb="FFFFFFFF"/>
      </right>
      <top/>
      <bottom style="thick">
        <color rgb="FFDDDDDD"/>
      </bottom>
    </border>
    <border>
      <left/>
      <right style="medium">
        <color rgb="FFFFFFFF"/>
      </right>
      <top/>
      <bottom style="thick">
        <color rgb="FFDDDDDD"/>
      </bottom>
    </border>
    <border>
      <left/>
      <right style="medium">
        <color rgb="FFFFFFFF"/>
      </right>
      <top style="medium">
        <color rgb="FFDDDDDD"/>
      </top>
      <bottom style="thick">
        <color rgb="FFDDDDDD"/>
      </bottom>
    </border>
    <border>
      <left/>
      <right/>
      <top style="medium">
        <color rgb="FFDDDDDD"/>
      </top>
      <bottom/>
    </border>
    <border>
      <left/>
      <right style="medium">
        <color rgb="FF0D6FFF"/>
      </right>
      <top/>
      <bottom style="thin">
        <color rgb="FF000000"/>
      </bottom>
    </border>
    <border>
      <left style="medium">
        <color rgb="FF0D6FFF"/>
      </left>
      <right style="medium">
        <color rgb="FF0D6FFF"/>
      </right>
      <top style="medium">
        <color rgb="FF000000"/>
      </top>
      <bottom style="thin">
        <color rgb="FF000000"/>
      </bottom>
    </border>
    <border>
      <left style="medium">
        <color rgb="FF0D6FFF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D6FFF"/>
      </right>
      <top style="thin">
        <color rgb="FF000000"/>
      </top>
      <bottom style="thin">
        <color rgb="FF000000"/>
      </bottom>
    </border>
    <border>
      <left style="medium">
        <color rgb="FF0D6FFF"/>
      </left>
      <right style="medium">
        <color rgb="FF0D6FFF"/>
      </right>
      <top style="thin">
        <color rgb="FF000000"/>
      </top>
      <bottom style="thin">
        <color rgb="FF000000"/>
      </bottom>
    </border>
    <border>
      <left style="medium">
        <color rgb="FF0D6FFF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D6FFF"/>
      </right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right style="medium">
        <color rgb="FF0D6FFF"/>
      </right>
    </border>
    <border>
      <right style="medium">
        <color rgb="FF000000"/>
      </right>
    </border>
    <border>
      <right style="medium">
        <color rgb="FF0D6FFF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D6FFF"/>
      </right>
      <top style="double">
        <color rgb="FF000000"/>
      </top>
    </border>
    <border>
      <left style="medium">
        <color rgb="FF000000"/>
      </left>
      <right style="medium">
        <color rgb="FF0D6FFF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left style="medium">
        <color rgb="FF0D6FFF"/>
      </left>
      <right style="medium">
        <color rgb="FF0D6FFF"/>
      </right>
      <top style="double">
        <color rgb="FF000000"/>
      </top>
    </border>
    <border>
      <left style="medium">
        <color rgb="FF0D6FFF"/>
      </left>
      <right style="medium">
        <color rgb="FF000000"/>
      </right>
      <top style="double">
        <color rgb="FF000000"/>
      </top>
    </border>
    <border>
      <left style="medium">
        <color rgb="FF0D6FFF"/>
      </left>
      <right style="medium">
        <color rgb="FF0D6FFF"/>
      </right>
      <bottom style="double">
        <color rgb="FF000000"/>
      </bottom>
    </border>
    <border>
      <left style="medium">
        <color rgb="FF0D6FFF"/>
      </left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D6FFF"/>
      </right>
      <bottom style="medium">
        <color rgb="FF000000"/>
      </bottom>
    </border>
    <border>
      <left style="medium">
        <color rgb="FF0D6FFF"/>
      </left>
      <right style="medium">
        <color rgb="FF0D6FFF"/>
      </right>
      <bottom style="medium">
        <color rgb="FF0D6FFF"/>
      </bottom>
    </border>
    <border>
      <left style="medium">
        <color rgb="FF0D6FFF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quotePrefix="1" borderId="1" fillId="2" fontId="1" numFmtId="164" xfId="0" applyAlignment="1" applyBorder="1" applyFont="1" applyNumberFormat="1">
      <alignment horizontal="right"/>
    </xf>
    <xf borderId="1" fillId="2" fontId="1" numFmtId="164" xfId="0" applyAlignment="1" applyBorder="1" applyFont="1" applyNumberFormat="1">
      <alignment horizontal="right"/>
    </xf>
    <xf borderId="0" fillId="0" fontId="2" numFmtId="0" xfId="0" applyAlignment="1" applyFont="1">
      <alignment horizontal="left"/>
    </xf>
    <xf borderId="2" fillId="3" fontId="3" numFmtId="0" xfId="0" applyAlignment="1" applyBorder="1" applyFill="1" applyFont="1">
      <alignment horizontal="left"/>
    </xf>
    <xf borderId="3" fillId="3" fontId="3" numFmtId="2" xfId="0" applyBorder="1" applyFont="1" applyNumberFormat="1"/>
    <xf borderId="4" fillId="3" fontId="3" numFmtId="2" xfId="0" applyBorder="1" applyFont="1" applyNumberFormat="1"/>
    <xf borderId="0" fillId="0" fontId="2" numFmtId="0" xfId="0" applyAlignment="1" applyFont="1">
      <alignment horizontal="right"/>
    </xf>
    <xf borderId="5" fillId="3" fontId="3" numFmtId="0" xfId="0" applyAlignment="1" applyBorder="1" applyFont="1">
      <alignment horizontal="left"/>
    </xf>
    <xf borderId="6" fillId="3" fontId="3" numFmtId="2" xfId="0" applyBorder="1" applyFont="1" applyNumberFormat="1"/>
    <xf borderId="7" fillId="3" fontId="3" numFmtId="2" xfId="0" applyBorder="1" applyFont="1" applyNumberFormat="1"/>
    <xf borderId="0" fillId="0" fontId="4" numFmtId="0" xfId="0" applyFont="1"/>
    <xf borderId="1" fillId="3" fontId="3" numFmtId="0" xfId="0" applyAlignment="1" applyBorder="1" applyFont="1">
      <alignment horizontal="left"/>
    </xf>
    <xf borderId="8" fillId="3" fontId="3" numFmtId="2" xfId="0" applyBorder="1" applyFont="1" applyNumberFormat="1"/>
    <xf borderId="9" fillId="3" fontId="3" numFmtId="2" xfId="0" applyBorder="1" applyFont="1" applyNumberFormat="1"/>
    <xf borderId="10" fillId="3" fontId="3" numFmtId="0" xfId="0" applyAlignment="1" applyBorder="1" applyFont="1">
      <alignment horizontal="left"/>
    </xf>
    <xf borderId="11" fillId="3" fontId="3" numFmtId="2" xfId="0" applyBorder="1" applyFont="1" applyNumberFormat="1"/>
    <xf borderId="12" fillId="3" fontId="3" numFmtId="2" xfId="0" applyBorder="1" applyFont="1" applyNumberFormat="1"/>
    <xf borderId="1" fillId="4" fontId="3" numFmtId="0" xfId="0" applyAlignment="1" applyBorder="1" applyFill="1" applyFont="1">
      <alignment horizontal="left"/>
    </xf>
    <xf borderId="13" fillId="0" fontId="3" numFmtId="2" xfId="0" applyBorder="1" applyFont="1" applyNumberFormat="1"/>
    <xf borderId="6" fillId="4" fontId="3" numFmtId="2" xfId="0" applyBorder="1" applyFont="1" applyNumberFormat="1"/>
    <xf borderId="7" fillId="4" fontId="3" numFmtId="2" xfId="0" applyBorder="1" applyFont="1" applyNumberFormat="1"/>
    <xf borderId="14" fillId="4" fontId="3" numFmtId="0" xfId="0" applyAlignment="1" applyBorder="1" applyFont="1">
      <alignment horizontal="left"/>
    </xf>
    <xf borderId="15" fillId="0" fontId="3" numFmtId="2" xfId="0" applyBorder="1" applyFont="1" applyNumberFormat="1"/>
    <xf borderId="8" fillId="4" fontId="3" numFmtId="2" xfId="0" applyBorder="1" applyFont="1" applyNumberFormat="1"/>
    <xf borderId="9" fillId="4" fontId="3" numFmtId="2" xfId="0" applyBorder="1" applyFont="1" applyNumberFormat="1"/>
    <xf borderId="10" fillId="4" fontId="3" numFmtId="0" xfId="0" applyAlignment="1" applyBorder="1" applyFont="1">
      <alignment horizontal="left"/>
    </xf>
    <xf borderId="16" fillId="0" fontId="3" numFmtId="2" xfId="0" applyBorder="1" applyFont="1" applyNumberFormat="1"/>
    <xf borderId="11" fillId="4" fontId="3" numFmtId="2" xfId="0" applyBorder="1" applyFont="1" applyNumberFormat="1"/>
    <xf borderId="12" fillId="4" fontId="3" numFmtId="2" xfId="0" applyBorder="1" applyFont="1" applyNumberFormat="1"/>
    <xf borderId="17" fillId="4" fontId="3" numFmtId="0" xfId="0" applyAlignment="1" applyBorder="1" applyFont="1">
      <alignment horizontal="left"/>
    </xf>
    <xf borderId="17" fillId="3" fontId="3" numFmtId="0" xfId="0" applyAlignment="1" applyBorder="1" applyFont="1">
      <alignment horizontal="left"/>
    </xf>
    <xf borderId="14" fillId="3" fontId="3" numFmtId="0" xfId="0" applyAlignment="1" applyBorder="1" applyFont="1">
      <alignment horizontal="left"/>
    </xf>
    <xf borderId="0" fillId="0" fontId="5" numFmtId="0" xfId="0" applyFont="1"/>
    <xf borderId="5" fillId="4" fontId="3" numFmtId="0" xfId="0" applyAlignment="1" applyBorder="1" applyFont="1">
      <alignment horizontal="left"/>
    </xf>
    <xf borderId="0" fillId="0" fontId="6" numFmtId="0" xfId="0" applyAlignment="1" applyFont="1">
      <alignment shrinkToFit="0" wrapText="1"/>
    </xf>
    <xf borderId="8" fillId="5" fontId="3" numFmtId="2" xfId="0" applyBorder="1" applyFill="1" applyFont="1" applyNumberFormat="1"/>
    <xf borderId="9" fillId="5" fontId="3" numFmtId="2" xfId="0" applyBorder="1" applyFont="1" applyNumberFormat="1"/>
    <xf borderId="18" fillId="0" fontId="3" numFmtId="2" xfId="0" applyAlignment="1" applyBorder="1" applyFont="1" applyNumberFormat="1">
      <alignment horizontal="right" vertical="center"/>
    </xf>
    <xf borderId="19" fillId="0" fontId="3" numFmtId="2" xfId="0" applyAlignment="1" applyBorder="1" applyFont="1" applyNumberFormat="1">
      <alignment horizontal="right" vertical="center"/>
    </xf>
    <xf borderId="3" fillId="3" fontId="3" numFmtId="39" xfId="0" applyBorder="1" applyFont="1" applyNumberFormat="1"/>
    <xf borderId="4" fillId="3" fontId="3" numFmtId="39" xfId="0" applyBorder="1" applyFont="1" applyNumberFormat="1"/>
    <xf borderId="6" fillId="3" fontId="3" numFmtId="40" xfId="0" applyBorder="1" applyFont="1" applyNumberFormat="1"/>
    <xf borderId="7" fillId="3" fontId="3" numFmtId="40" xfId="0" applyBorder="1" applyFont="1" applyNumberFormat="1"/>
    <xf borderId="8" fillId="3" fontId="3" numFmtId="40" xfId="0" applyBorder="1" applyFont="1" applyNumberFormat="1"/>
    <xf borderId="9" fillId="3" fontId="3" numFmtId="40" xfId="0" applyBorder="1" applyFont="1" applyNumberFormat="1"/>
    <xf borderId="11" fillId="3" fontId="3" numFmtId="40" xfId="0" applyBorder="1" applyFont="1" applyNumberFormat="1"/>
    <xf borderId="12" fillId="3" fontId="3" numFmtId="40" xfId="0" applyBorder="1" applyFont="1" applyNumberFormat="1"/>
    <xf borderId="13" fillId="0" fontId="3" numFmtId="40" xfId="0" applyBorder="1" applyFont="1" applyNumberFormat="1"/>
    <xf borderId="6" fillId="4" fontId="3" numFmtId="40" xfId="0" applyBorder="1" applyFont="1" applyNumberFormat="1"/>
    <xf borderId="7" fillId="4" fontId="3" numFmtId="40" xfId="0" applyBorder="1" applyFont="1" applyNumberFormat="1"/>
    <xf borderId="15" fillId="0" fontId="3" numFmtId="40" xfId="0" applyBorder="1" applyFont="1" applyNumberFormat="1"/>
    <xf borderId="8" fillId="4" fontId="3" numFmtId="40" xfId="0" applyBorder="1" applyFont="1" applyNumberFormat="1"/>
    <xf borderId="9" fillId="4" fontId="3" numFmtId="40" xfId="0" applyBorder="1" applyFont="1" applyNumberFormat="1"/>
    <xf borderId="16" fillId="0" fontId="3" numFmtId="40" xfId="0" applyBorder="1" applyFont="1" applyNumberFormat="1"/>
    <xf borderId="11" fillId="4" fontId="3" numFmtId="40" xfId="0" applyBorder="1" applyFont="1" applyNumberFormat="1"/>
    <xf borderId="12" fillId="4" fontId="3" numFmtId="40" xfId="0" applyBorder="1" applyFont="1" applyNumberFormat="1"/>
    <xf borderId="3" fillId="3" fontId="3" numFmtId="165" xfId="0" applyBorder="1" applyFont="1" applyNumberFormat="1"/>
    <xf borderId="4" fillId="3" fontId="3" numFmtId="165" xfId="0" applyBorder="1" applyFont="1" applyNumberFormat="1"/>
    <xf borderId="0" fillId="0" fontId="6" numFmtId="166" xfId="0" applyFont="1" applyNumberFormat="1"/>
    <xf borderId="0" fillId="0" fontId="7" numFmtId="0" xfId="0" applyFont="1"/>
    <xf borderId="0" fillId="0" fontId="6" numFmtId="4" xfId="0" applyFont="1" applyNumberFormat="1"/>
    <xf borderId="1" fillId="2" fontId="1" numFmtId="0" xfId="0" applyAlignment="1" applyBorder="1" applyFont="1">
      <alignment horizontal="left" shrinkToFit="0" wrapText="1"/>
    </xf>
    <xf quotePrefix="1" borderId="1" fillId="2" fontId="1" numFmtId="164" xfId="0" applyAlignment="1" applyBorder="1" applyFont="1" applyNumberFormat="1">
      <alignment horizontal="center" shrinkToFit="0" wrapText="1"/>
    </xf>
    <xf borderId="0" fillId="0" fontId="2" numFmtId="2" xfId="0" applyAlignment="1" applyFont="1" applyNumberFormat="1">
      <alignment horizontal="left"/>
    </xf>
    <xf borderId="0" fillId="0" fontId="6" numFmtId="2" xfId="0" applyFont="1" applyNumberFormat="1"/>
    <xf borderId="13" fillId="0" fontId="3" numFmtId="2" xfId="0" applyAlignment="1" applyBorder="1" applyFont="1" applyNumberFormat="1">
      <alignment horizontal="right" vertical="center"/>
    </xf>
    <xf borderId="20" fillId="0" fontId="3" numFmtId="2" xfId="0" applyAlignment="1" applyBorder="1" applyFont="1" applyNumberFormat="1">
      <alignment horizontal="right" vertical="center"/>
    </xf>
    <xf quotePrefix="1" borderId="1" fillId="2" fontId="1" numFmtId="164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5" fontId="8" numFmtId="164" xfId="0" applyAlignment="1" applyBorder="1" applyFont="1" applyNumberFormat="1">
      <alignment horizontal="left"/>
    </xf>
    <xf borderId="3" fillId="3" fontId="3" numFmtId="165" xfId="0" applyAlignment="1" applyBorder="1" applyFont="1" applyNumberFormat="1">
      <alignment horizontal="right"/>
    </xf>
    <xf borderId="4" fillId="3" fontId="3" numFmtId="165" xfId="0" applyAlignment="1" applyBorder="1" applyFont="1" applyNumberFormat="1">
      <alignment horizontal="right"/>
    </xf>
    <xf borderId="6" fillId="3" fontId="3" numFmtId="2" xfId="0" applyAlignment="1" applyBorder="1" applyFont="1" applyNumberFormat="1">
      <alignment horizontal="right"/>
    </xf>
    <xf borderId="7" fillId="3" fontId="3" numFmtId="2" xfId="0" applyAlignment="1" applyBorder="1" applyFont="1" applyNumberFormat="1">
      <alignment horizontal="right"/>
    </xf>
    <xf borderId="8" fillId="3" fontId="3" numFmtId="2" xfId="0" applyAlignment="1" applyBorder="1" applyFont="1" applyNumberFormat="1">
      <alignment horizontal="right"/>
    </xf>
    <xf borderId="9" fillId="3" fontId="3" numFmtId="2" xfId="0" applyAlignment="1" applyBorder="1" applyFont="1" applyNumberFormat="1">
      <alignment horizontal="right"/>
    </xf>
    <xf borderId="11" fillId="3" fontId="3" numFmtId="2" xfId="0" applyAlignment="1" applyBorder="1" applyFont="1" applyNumberFormat="1">
      <alignment horizontal="right"/>
    </xf>
    <xf borderId="12" fillId="3" fontId="3" numFmtId="2" xfId="0" applyAlignment="1" applyBorder="1" applyFont="1" applyNumberFormat="1">
      <alignment horizontal="right"/>
    </xf>
    <xf borderId="13" fillId="0" fontId="3" numFmtId="2" xfId="0" applyAlignment="1" applyBorder="1" applyFont="1" applyNumberFormat="1">
      <alignment horizontal="right"/>
    </xf>
    <xf borderId="6" fillId="4" fontId="3" numFmtId="2" xfId="0" applyAlignment="1" applyBorder="1" applyFont="1" applyNumberFormat="1">
      <alignment horizontal="right"/>
    </xf>
    <xf borderId="7" fillId="4" fontId="3" numFmtId="2" xfId="0" applyAlignment="1" applyBorder="1" applyFont="1" applyNumberFormat="1">
      <alignment horizontal="right"/>
    </xf>
    <xf borderId="15" fillId="0" fontId="3" numFmtId="2" xfId="0" applyAlignment="1" applyBorder="1" applyFont="1" applyNumberFormat="1">
      <alignment horizontal="right"/>
    </xf>
    <xf borderId="8" fillId="4" fontId="3" numFmtId="2" xfId="0" applyAlignment="1" applyBorder="1" applyFont="1" applyNumberFormat="1">
      <alignment horizontal="right"/>
    </xf>
    <xf borderId="9" fillId="4" fontId="3" numFmtId="2" xfId="0" applyAlignment="1" applyBorder="1" applyFont="1" applyNumberFormat="1">
      <alignment horizontal="right"/>
    </xf>
    <xf borderId="16" fillId="0" fontId="3" numFmtId="2" xfId="0" applyAlignment="1" applyBorder="1" applyFont="1" applyNumberFormat="1">
      <alignment horizontal="right"/>
    </xf>
    <xf borderId="11" fillId="4" fontId="3" numFmtId="2" xfId="0" applyAlignment="1" applyBorder="1" applyFont="1" applyNumberFormat="1">
      <alignment horizontal="right"/>
    </xf>
    <xf borderId="12" fillId="4" fontId="3" numFmtId="2" xfId="0" applyAlignment="1" applyBorder="1" applyFont="1" applyNumberFormat="1">
      <alignment horizontal="right"/>
    </xf>
    <xf borderId="21" fillId="4" fontId="3" numFmtId="2" xfId="0" applyBorder="1" applyFont="1" applyNumberFormat="1"/>
    <xf borderId="22" fillId="4" fontId="3" numFmtId="2" xfId="0" applyBorder="1" applyFont="1" applyNumberFormat="1"/>
    <xf borderId="21" fillId="3" fontId="3" numFmtId="2" xfId="0" applyBorder="1" applyFont="1" applyNumberFormat="1"/>
    <xf borderId="22" fillId="3" fontId="3" numFmtId="2" xfId="0" applyBorder="1" applyFont="1" applyNumberFormat="1"/>
    <xf borderId="23" fillId="3" fontId="3" numFmtId="2" xfId="0" applyBorder="1" applyFont="1" applyNumberFormat="1"/>
    <xf borderId="24" fillId="3" fontId="3" numFmtId="2" xfId="0" applyBorder="1" applyFont="1" applyNumberFormat="1"/>
    <xf borderId="1" fillId="3" fontId="3" numFmtId="2" xfId="0" applyBorder="1" applyFont="1" applyNumberFormat="1"/>
    <xf borderId="24" fillId="4" fontId="3" numFmtId="2" xfId="0" applyBorder="1" applyFont="1" applyNumberFormat="1"/>
    <xf borderId="12" fillId="2" fontId="9" numFmtId="0" xfId="0" applyAlignment="1" applyBorder="1" applyFont="1">
      <alignment horizontal="left" vertical="center"/>
    </xf>
    <xf borderId="25" fillId="2" fontId="9" numFmtId="49" xfId="0" applyAlignment="1" applyBorder="1" applyFont="1" applyNumberFormat="1">
      <alignment horizontal="right"/>
    </xf>
    <xf borderId="26" fillId="2" fontId="9" numFmtId="49" xfId="0" applyAlignment="1" applyBorder="1" applyFont="1" applyNumberFormat="1">
      <alignment horizontal="right"/>
    </xf>
    <xf borderId="12" fillId="2" fontId="9" numFmtId="0" xfId="0" applyAlignment="1" applyBorder="1" applyFont="1">
      <alignment horizontal="right"/>
    </xf>
    <xf borderId="26" fillId="2" fontId="9" numFmtId="49" xfId="0" applyAlignment="1" applyBorder="1" applyFont="1" applyNumberFormat="1">
      <alignment horizontal="right" shrinkToFit="0" wrapText="1"/>
    </xf>
    <xf borderId="25" fillId="2" fontId="9" numFmtId="49" xfId="0" applyAlignment="1" applyBorder="1" applyFont="1" applyNumberFormat="1">
      <alignment horizontal="right" shrinkToFit="0" wrapText="1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right" vertical="center"/>
    </xf>
    <xf quotePrefix="1" borderId="0" fillId="0" fontId="6" numFmtId="0" xfId="0" applyAlignment="1" applyFont="1">
      <alignment horizontal="right" vertical="center"/>
    </xf>
    <xf borderId="4" fillId="2" fontId="9" numFmtId="0" xfId="0" applyAlignment="1" applyBorder="1" applyFont="1">
      <alignment horizontal="left"/>
    </xf>
    <xf borderId="27" fillId="2" fontId="9" numFmtId="49" xfId="0" applyAlignment="1" applyBorder="1" applyFont="1" applyNumberFormat="1">
      <alignment horizontal="right"/>
    </xf>
    <xf borderId="28" fillId="2" fontId="9" numFmtId="49" xfId="0" applyAlignment="1" applyBorder="1" applyFont="1" applyNumberFormat="1">
      <alignment horizontal="right"/>
    </xf>
    <xf borderId="4" fillId="2" fontId="9" numFmtId="0" xfId="0" applyAlignment="1" applyBorder="1" applyFont="1">
      <alignment horizontal="right"/>
    </xf>
    <xf borderId="0" fillId="0" fontId="10" numFmtId="0" xfId="0" applyAlignment="1" applyFont="1">
      <alignment horizontal="center"/>
    </xf>
    <xf borderId="0" fillId="0" fontId="10" numFmtId="0" xfId="0" applyFont="1"/>
    <xf borderId="0" fillId="0" fontId="10" numFmtId="167" xfId="0" applyFont="1" applyNumberFormat="1"/>
    <xf borderId="29" fillId="3" fontId="4" numFmtId="0" xfId="0" applyAlignment="1" applyBorder="1" applyFont="1">
      <alignment horizontal="left"/>
    </xf>
    <xf borderId="3" fillId="3" fontId="4" numFmtId="165" xfId="0" applyAlignment="1" applyBorder="1" applyFont="1" applyNumberFormat="1">
      <alignment horizontal="right"/>
    </xf>
    <xf borderId="30" fillId="3" fontId="4" numFmtId="165" xfId="0" applyAlignment="1" applyBorder="1" applyFont="1" applyNumberFormat="1">
      <alignment horizontal="right"/>
    </xf>
    <xf borderId="31" fillId="3" fontId="4" numFmtId="0" xfId="0" applyAlignment="1" applyBorder="1" applyFont="1">
      <alignment horizontal="left"/>
    </xf>
    <xf borderId="6" fillId="3" fontId="4" numFmtId="2" xfId="0" applyAlignment="1" applyBorder="1" applyFont="1" applyNumberFormat="1">
      <alignment horizontal="right"/>
    </xf>
    <xf borderId="32" fillId="3" fontId="4" numFmtId="2" xfId="0" applyAlignment="1" applyBorder="1" applyFont="1" applyNumberFormat="1">
      <alignment horizontal="right"/>
    </xf>
    <xf borderId="33" fillId="3" fontId="4" numFmtId="0" xfId="0" applyAlignment="1" applyBorder="1" applyFont="1">
      <alignment horizontal="left"/>
    </xf>
    <xf borderId="8" fillId="3" fontId="4" numFmtId="2" xfId="0" applyAlignment="1" applyBorder="1" applyFont="1" applyNumberFormat="1">
      <alignment horizontal="right"/>
    </xf>
    <xf borderId="34" fillId="3" fontId="4" numFmtId="2" xfId="0" applyAlignment="1" applyBorder="1" applyFont="1" applyNumberFormat="1">
      <alignment horizontal="right"/>
    </xf>
    <xf borderId="35" fillId="3" fontId="4" numFmtId="0" xfId="0" applyAlignment="1" applyBorder="1" applyFont="1">
      <alignment horizontal="left"/>
    </xf>
    <xf borderId="11" fillId="3" fontId="4" numFmtId="2" xfId="0" applyAlignment="1" applyBorder="1" applyFont="1" applyNumberFormat="1">
      <alignment horizontal="right"/>
    </xf>
    <xf borderId="36" fillId="3" fontId="4" numFmtId="2" xfId="0" applyAlignment="1" applyBorder="1" applyFont="1" applyNumberFormat="1">
      <alignment horizontal="right"/>
    </xf>
    <xf borderId="31" fillId="4" fontId="4" numFmtId="0" xfId="0" applyAlignment="1" applyBorder="1" applyFont="1">
      <alignment horizontal="left"/>
    </xf>
    <xf borderId="6" fillId="4" fontId="4" numFmtId="2" xfId="0" applyAlignment="1" applyBorder="1" applyFont="1" applyNumberFormat="1">
      <alignment horizontal="right"/>
    </xf>
    <xf borderId="32" fillId="4" fontId="4" numFmtId="2" xfId="0" applyAlignment="1" applyBorder="1" applyFont="1" applyNumberFormat="1">
      <alignment horizontal="right"/>
    </xf>
    <xf borderId="33" fillId="4" fontId="4" numFmtId="0" xfId="0" applyAlignment="1" applyBorder="1" applyFont="1">
      <alignment horizontal="left"/>
    </xf>
    <xf borderId="8" fillId="4" fontId="4" numFmtId="2" xfId="0" applyAlignment="1" applyBorder="1" applyFont="1" applyNumberFormat="1">
      <alignment horizontal="right"/>
    </xf>
    <xf borderId="34" fillId="4" fontId="4" numFmtId="2" xfId="0" applyAlignment="1" applyBorder="1" applyFont="1" applyNumberFormat="1">
      <alignment horizontal="right"/>
    </xf>
    <xf borderId="0" fillId="0" fontId="6" numFmtId="10" xfId="0" applyAlignment="1" applyFont="1" applyNumberFormat="1">
      <alignment horizontal="right" vertical="center"/>
    </xf>
    <xf borderId="1" fillId="2" fontId="1" numFmtId="164" xfId="0" applyAlignment="1" applyBorder="1" applyFont="1" applyNumberFormat="1">
      <alignment horizontal="center" shrinkToFit="0" wrapText="1"/>
    </xf>
    <xf quotePrefix="1" borderId="1" fillId="2" fontId="1" numFmtId="164" xfId="0" applyAlignment="1" applyBorder="1" applyFont="1" applyNumberFormat="1">
      <alignment horizontal="center" shrinkToFit="0" vertical="center" wrapText="1"/>
    </xf>
    <xf borderId="0" fillId="0" fontId="6" numFmtId="0" xfId="0" applyFont="1"/>
    <xf borderId="1" fillId="2" fontId="11" numFmtId="164" xfId="0" applyAlignment="1" applyBorder="1" applyFont="1" applyNumberFormat="1">
      <alignment horizontal="right" vertical="center"/>
    </xf>
    <xf borderId="1" fillId="2" fontId="11" numFmtId="49" xfId="0" applyAlignment="1" applyBorder="1" applyFont="1" applyNumberFormat="1">
      <alignment horizontal="right" vertical="center"/>
    </xf>
    <xf borderId="37" fillId="3" fontId="3" numFmtId="168" xfId="0" applyAlignment="1" applyBorder="1" applyFont="1" applyNumberFormat="1">
      <alignment horizontal="right"/>
    </xf>
    <xf borderId="23" fillId="3" fontId="3" numFmtId="168" xfId="0" applyAlignment="1" applyBorder="1" applyFont="1" applyNumberFormat="1">
      <alignment horizontal="right"/>
    </xf>
    <xf borderId="31" fillId="3" fontId="3" numFmtId="40" xfId="0" applyAlignment="1" applyBorder="1" applyFont="1" applyNumberFormat="1">
      <alignment horizontal="right"/>
    </xf>
    <xf borderId="24" fillId="3" fontId="3" numFmtId="40" xfId="0" applyAlignment="1" applyBorder="1" applyFont="1" applyNumberFormat="1">
      <alignment horizontal="right"/>
    </xf>
    <xf borderId="5" fillId="3" fontId="3" numFmtId="40" xfId="0" applyAlignment="1" applyBorder="1" applyFont="1" applyNumberFormat="1">
      <alignment horizontal="right"/>
    </xf>
    <xf borderId="33" fillId="3" fontId="3" numFmtId="40" xfId="0" applyAlignment="1" applyBorder="1" applyFont="1" applyNumberFormat="1">
      <alignment horizontal="right"/>
    </xf>
    <xf borderId="21" fillId="3" fontId="3" numFmtId="40" xfId="0" applyAlignment="1" applyBorder="1" applyFont="1" applyNumberFormat="1">
      <alignment horizontal="right"/>
    </xf>
    <xf borderId="1" fillId="3" fontId="3" numFmtId="40" xfId="0" applyAlignment="1" applyBorder="1" applyFont="1" applyNumberFormat="1">
      <alignment horizontal="right"/>
    </xf>
    <xf borderId="14" fillId="3" fontId="3" numFmtId="40" xfId="0" applyAlignment="1" applyBorder="1" applyFont="1" applyNumberFormat="1">
      <alignment horizontal="right"/>
    </xf>
    <xf borderId="35" fillId="3" fontId="3" numFmtId="40" xfId="0" applyAlignment="1" applyBorder="1" applyFont="1" applyNumberFormat="1">
      <alignment horizontal="right"/>
    </xf>
    <xf borderId="22" fillId="3" fontId="3" numFmtId="40" xfId="0" applyAlignment="1" applyBorder="1" applyFont="1" applyNumberFormat="1">
      <alignment horizontal="right"/>
    </xf>
    <xf borderId="10" fillId="3" fontId="3" numFmtId="40" xfId="0" applyAlignment="1" applyBorder="1" applyFont="1" applyNumberFormat="1">
      <alignment horizontal="right"/>
    </xf>
    <xf borderId="38" fillId="0" fontId="3" numFmtId="40" xfId="0" applyAlignment="1" applyBorder="1" applyFont="1" applyNumberFormat="1">
      <alignment horizontal="right"/>
    </xf>
    <xf borderId="31" fillId="4" fontId="3" numFmtId="40" xfId="0" applyAlignment="1" applyBorder="1" applyFont="1" applyNumberFormat="1">
      <alignment horizontal="right"/>
    </xf>
    <xf borderId="5" fillId="4" fontId="3" numFmtId="40" xfId="0" applyAlignment="1" applyBorder="1" applyFont="1" applyNumberFormat="1">
      <alignment horizontal="right"/>
    </xf>
    <xf borderId="24" fillId="4" fontId="3" numFmtId="40" xfId="0" applyAlignment="1" applyBorder="1" applyFont="1" applyNumberFormat="1">
      <alignment horizontal="right"/>
    </xf>
    <xf borderId="39" fillId="0" fontId="3" numFmtId="40" xfId="0" applyAlignment="1" applyBorder="1" applyFont="1" applyNumberFormat="1">
      <alignment horizontal="right"/>
    </xf>
    <xf borderId="33" fillId="4" fontId="3" numFmtId="40" xfId="0" applyAlignment="1" applyBorder="1" applyFont="1" applyNumberFormat="1">
      <alignment horizontal="right"/>
    </xf>
    <xf borderId="14" fillId="4" fontId="3" numFmtId="40" xfId="0" applyAlignment="1" applyBorder="1" applyFont="1" applyNumberFormat="1">
      <alignment horizontal="right"/>
    </xf>
    <xf borderId="21" fillId="4" fontId="3" numFmtId="40" xfId="0" applyAlignment="1" applyBorder="1" applyFont="1" applyNumberFormat="1">
      <alignment horizontal="right"/>
    </xf>
    <xf borderId="40" fillId="0" fontId="3" numFmtId="40" xfId="0" applyAlignment="1" applyBorder="1" applyFont="1" applyNumberFormat="1">
      <alignment horizontal="right"/>
    </xf>
    <xf borderId="35" fillId="4" fontId="3" numFmtId="40" xfId="0" applyAlignment="1" applyBorder="1" applyFont="1" applyNumberFormat="1">
      <alignment horizontal="right"/>
    </xf>
    <xf borderId="10" fillId="4" fontId="3" numFmtId="40" xfId="0" applyAlignment="1" applyBorder="1" applyFont="1" applyNumberFormat="1">
      <alignment horizontal="right"/>
    </xf>
    <xf borderId="22" fillId="4" fontId="3" numFmtId="40" xfId="0" applyAlignment="1" applyBorder="1" applyFont="1" applyNumberFormat="1">
      <alignment horizontal="right"/>
    </xf>
    <xf borderId="37" fillId="3" fontId="3" numFmtId="2" xfId="0" applyAlignment="1" applyBorder="1" applyFont="1" applyNumberFormat="1">
      <alignment horizontal="right"/>
    </xf>
    <xf borderId="23" fillId="3" fontId="3" numFmtId="2" xfId="0" applyAlignment="1" applyBorder="1" applyFont="1" applyNumberFormat="1">
      <alignment horizontal="right"/>
    </xf>
    <xf borderId="31" fillId="3" fontId="3" numFmtId="2" xfId="0" applyAlignment="1" applyBorder="1" applyFont="1" applyNumberFormat="1">
      <alignment horizontal="right"/>
    </xf>
    <xf borderId="24" fillId="3" fontId="3" numFmtId="2" xfId="0" applyAlignment="1" applyBorder="1" applyFont="1" applyNumberFormat="1">
      <alignment horizontal="right"/>
    </xf>
    <xf borderId="5" fillId="3" fontId="3" numFmtId="2" xfId="0" applyAlignment="1" applyBorder="1" applyFont="1" applyNumberFormat="1">
      <alignment horizontal="right"/>
    </xf>
    <xf borderId="17" fillId="3" fontId="3" numFmtId="2" xfId="0" applyAlignment="1" applyBorder="1" applyFont="1" applyNumberFormat="1">
      <alignment horizontal="right"/>
    </xf>
    <xf borderId="33" fillId="3" fontId="3" numFmtId="2" xfId="0" applyAlignment="1" applyBorder="1" applyFont="1" applyNumberFormat="1">
      <alignment horizontal="right"/>
    </xf>
    <xf borderId="21" fillId="3" fontId="3" numFmtId="2" xfId="0" applyAlignment="1" applyBorder="1" applyFont="1" applyNumberFormat="1">
      <alignment horizontal="right"/>
    </xf>
    <xf borderId="1" fillId="3" fontId="3" numFmtId="2" xfId="0" applyAlignment="1" applyBorder="1" applyFont="1" applyNumberFormat="1">
      <alignment horizontal="right"/>
    </xf>
    <xf borderId="14" fillId="3" fontId="3" numFmtId="2" xfId="0" applyAlignment="1" applyBorder="1" applyFont="1" applyNumberFormat="1">
      <alignment horizontal="right"/>
    </xf>
    <xf borderId="35" fillId="3" fontId="3" numFmtId="2" xfId="0" applyAlignment="1" applyBorder="1" applyFont="1" applyNumberFormat="1">
      <alignment horizontal="right"/>
    </xf>
    <xf borderId="22" fillId="3" fontId="3" numFmtId="2" xfId="0" applyAlignment="1" applyBorder="1" applyFont="1" applyNumberFormat="1">
      <alignment horizontal="right"/>
    </xf>
    <xf borderId="10" fillId="3" fontId="3" numFmtId="2" xfId="0" applyAlignment="1" applyBorder="1" applyFont="1" applyNumberFormat="1">
      <alignment horizontal="right"/>
    </xf>
    <xf borderId="41" fillId="3" fontId="3" numFmtId="2" xfId="0" applyAlignment="1" applyBorder="1" applyFont="1" applyNumberFormat="1">
      <alignment horizontal="right"/>
    </xf>
    <xf borderId="38" fillId="0" fontId="3" numFmtId="2" xfId="0" applyAlignment="1" applyBorder="1" applyFont="1" applyNumberFormat="1">
      <alignment horizontal="right"/>
    </xf>
    <xf borderId="31" fillId="4" fontId="3" numFmtId="2" xfId="0" applyAlignment="1" applyBorder="1" applyFont="1" applyNumberFormat="1">
      <alignment horizontal="right"/>
    </xf>
    <xf borderId="5" fillId="4" fontId="3" numFmtId="2" xfId="0" applyAlignment="1" applyBorder="1" applyFont="1" applyNumberFormat="1">
      <alignment horizontal="right"/>
    </xf>
    <xf borderId="24" fillId="4" fontId="3" numFmtId="2" xfId="0" applyAlignment="1" applyBorder="1" applyFont="1" applyNumberFormat="1">
      <alignment horizontal="right"/>
    </xf>
    <xf borderId="39" fillId="0" fontId="3" numFmtId="2" xfId="0" applyAlignment="1" applyBorder="1" applyFont="1" applyNumberFormat="1">
      <alignment horizontal="right"/>
    </xf>
    <xf borderId="33" fillId="4" fontId="3" numFmtId="2" xfId="0" applyAlignment="1" applyBorder="1" applyFont="1" applyNumberFormat="1">
      <alignment horizontal="right"/>
    </xf>
    <xf borderId="14" fillId="4" fontId="3" numFmtId="2" xfId="0" applyAlignment="1" applyBorder="1" applyFont="1" applyNumberFormat="1">
      <alignment horizontal="right"/>
    </xf>
    <xf borderId="21" fillId="4" fontId="3" numFmtId="2" xfId="0" applyAlignment="1" applyBorder="1" applyFont="1" applyNumberFormat="1">
      <alignment horizontal="right"/>
    </xf>
    <xf borderId="40" fillId="0" fontId="3" numFmtId="2" xfId="0" applyAlignment="1" applyBorder="1" applyFont="1" applyNumberFormat="1">
      <alignment horizontal="right"/>
    </xf>
    <xf borderId="35" fillId="4" fontId="3" numFmtId="2" xfId="0" applyAlignment="1" applyBorder="1" applyFont="1" applyNumberFormat="1">
      <alignment horizontal="right"/>
    </xf>
    <xf borderId="10" fillId="4" fontId="3" numFmtId="2" xfId="0" applyAlignment="1" applyBorder="1" applyFont="1" applyNumberFormat="1">
      <alignment horizontal="right"/>
    </xf>
    <xf borderId="22" fillId="4" fontId="3" numFmtId="2" xfId="0" applyAlignment="1" applyBorder="1" applyFont="1" applyNumberFormat="1">
      <alignment horizontal="right"/>
    </xf>
    <xf quotePrefix="1" borderId="1" fillId="2" fontId="1" numFmtId="164" xfId="0" applyAlignment="1" applyBorder="1" applyFont="1" applyNumberFormat="1">
      <alignment horizontal="center" vertical="center"/>
    </xf>
    <xf borderId="1" fillId="2" fontId="1" numFmtId="164" xfId="0" applyAlignment="1" applyBorder="1" applyFont="1" applyNumberFormat="1">
      <alignment horizontal="center" vertical="center"/>
    </xf>
    <xf borderId="42" fillId="0" fontId="12" numFmtId="0" xfId="0" applyAlignment="1" applyBorder="1" applyFont="1">
      <alignment horizontal="center"/>
    </xf>
    <xf borderId="43" fillId="0" fontId="12" numFmtId="0" xfId="0" applyAlignment="1" applyBorder="1" applyFont="1">
      <alignment horizontal="center"/>
    </xf>
    <xf borderId="1" fillId="5" fontId="13" numFmtId="164" xfId="0" applyAlignment="1" applyBorder="1" applyFont="1" applyNumberFormat="1">
      <alignment horizontal="right"/>
    </xf>
    <xf borderId="44" fillId="0" fontId="14" numFmtId="4" xfId="0" applyAlignment="1" applyBorder="1" applyFont="1" applyNumberFormat="1">
      <alignment horizontal="center"/>
    </xf>
    <xf borderId="0" fillId="0" fontId="12" numFmtId="4" xfId="0" applyAlignment="1" applyFont="1" applyNumberFormat="1">
      <alignment horizontal="center"/>
    </xf>
    <xf borderId="45" fillId="0" fontId="12" numFmtId="4" xfId="0" applyAlignment="1" applyBorder="1" applyFont="1" applyNumberFormat="1">
      <alignment horizontal="center"/>
    </xf>
    <xf borderId="1" fillId="5" fontId="8" numFmtId="169" xfId="0" applyAlignment="1" applyBorder="1" applyFont="1" applyNumberFormat="1">
      <alignment horizontal="right"/>
    </xf>
    <xf borderId="37" fillId="3" fontId="3" numFmtId="2" xfId="0" applyBorder="1" applyFont="1" applyNumberFormat="1"/>
    <xf borderId="20" fillId="0" fontId="12" numFmtId="4" xfId="0" applyAlignment="1" applyBorder="1" applyFont="1" applyNumberFormat="1">
      <alignment horizontal="center"/>
    </xf>
    <xf borderId="31" fillId="3" fontId="3" numFmtId="2" xfId="0" applyBorder="1" applyFont="1" applyNumberFormat="1"/>
    <xf borderId="17" fillId="3" fontId="3" numFmtId="2" xfId="0" applyBorder="1" applyFont="1" applyNumberFormat="1"/>
    <xf borderId="33" fillId="3" fontId="3" numFmtId="2" xfId="0" applyBorder="1" applyFont="1" applyNumberFormat="1"/>
    <xf borderId="35" fillId="3" fontId="3" numFmtId="2" xfId="0" applyBorder="1" applyFont="1" applyNumberFormat="1"/>
    <xf borderId="41" fillId="3" fontId="3" numFmtId="2" xfId="0" applyBorder="1" applyFont="1" applyNumberFormat="1"/>
    <xf borderId="38" fillId="0" fontId="3" numFmtId="2" xfId="0" applyBorder="1" applyFont="1" applyNumberFormat="1"/>
    <xf borderId="31" fillId="4" fontId="3" numFmtId="2" xfId="0" applyBorder="1" applyFont="1" applyNumberFormat="1"/>
    <xf borderId="5" fillId="4" fontId="3" numFmtId="2" xfId="0" applyBorder="1" applyFont="1" applyNumberFormat="1"/>
    <xf borderId="39" fillId="0" fontId="3" numFmtId="2" xfId="0" applyBorder="1" applyFont="1" applyNumberFormat="1"/>
    <xf borderId="33" fillId="4" fontId="3" numFmtId="2" xfId="0" applyBorder="1" applyFont="1" applyNumberFormat="1"/>
    <xf borderId="14" fillId="4" fontId="3" numFmtId="2" xfId="0" applyBorder="1" applyFont="1" applyNumberFormat="1"/>
    <xf borderId="40" fillId="0" fontId="3" numFmtId="2" xfId="0" applyBorder="1" applyFont="1" applyNumberFormat="1"/>
    <xf borderId="35" fillId="4" fontId="3" numFmtId="2" xfId="0" applyBorder="1" applyFont="1" applyNumberFormat="1"/>
    <xf borderId="10" fillId="4" fontId="3" numFmtId="2" xfId="0" applyBorder="1" applyFont="1" applyNumberFormat="1"/>
    <xf borderId="14" fillId="3" fontId="3" numFmtId="2" xfId="0" applyBorder="1" applyFont="1" applyNumberFormat="1"/>
    <xf borderId="10" fillId="3" fontId="3" numFmtId="2" xfId="0" applyBorder="1" applyFont="1" applyNumberFormat="1"/>
    <xf borderId="0" fillId="0" fontId="15" numFmtId="0" xfId="0" applyFont="1"/>
    <xf borderId="1" fillId="5" fontId="13" numFmtId="170" xfId="0" applyAlignment="1" applyBorder="1" applyFont="1" applyNumberFormat="1">
      <alignment horizontal="right"/>
    </xf>
    <xf borderId="46" fillId="0" fontId="12" numFmtId="4" xfId="0" applyAlignment="1" applyBorder="1" applyFont="1" applyNumberFormat="1">
      <alignment horizontal="center"/>
    </xf>
    <xf borderId="47" fillId="0" fontId="12" numFmtId="4" xfId="0" applyAlignment="1" applyBorder="1" applyFont="1" applyNumberFormat="1">
      <alignment horizontal="center"/>
    </xf>
    <xf borderId="48" fillId="0" fontId="12" numFmtId="4" xfId="0" applyAlignment="1" applyBorder="1" applyFont="1" applyNumberFormat="1">
      <alignment horizontal="center"/>
    </xf>
    <xf borderId="44" fillId="0" fontId="14" numFmtId="40" xfId="0" applyAlignment="1" applyBorder="1" applyFont="1" applyNumberFormat="1">
      <alignment horizontal="center"/>
    </xf>
    <xf borderId="0" fillId="0" fontId="12" numFmtId="40" xfId="0" applyAlignment="1" applyFont="1" applyNumberFormat="1">
      <alignment horizontal="center"/>
    </xf>
    <xf borderId="20" fillId="0" fontId="12" numFmtId="40" xfId="0" applyAlignment="1" applyBorder="1" applyFont="1" applyNumberFormat="1">
      <alignment horizontal="center"/>
    </xf>
    <xf borderId="46" fillId="0" fontId="12" numFmtId="40" xfId="0" applyAlignment="1" applyBorder="1" applyFont="1" applyNumberFormat="1">
      <alignment horizontal="center"/>
    </xf>
    <xf borderId="47" fillId="0" fontId="12" numFmtId="40" xfId="0" applyAlignment="1" applyBorder="1" applyFont="1" applyNumberFormat="1">
      <alignment horizontal="center"/>
    </xf>
    <xf borderId="44" fillId="0" fontId="14" numFmtId="10" xfId="0" applyAlignment="1" applyBorder="1" applyFont="1" applyNumberFormat="1">
      <alignment horizontal="center"/>
    </xf>
    <xf borderId="0" fillId="0" fontId="12" numFmtId="10" xfId="0" applyAlignment="1" applyFont="1" applyNumberFormat="1">
      <alignment horizontal="center"/>
    </xf>
    <xf borderId="20" fillId="0" fontId="12" numFmtId="10" xfId="0" applyAlignment="1" applyBorder="1" applyFont="1" applyNumberFormat="1">
      <alignment horizontal="center"/>
    </xf>
    <xf borderId="46" fillId="0" fontId="12" numFmtId="10" xfId="0" applyAlignment="1" applyBorder="1" applyFont="1" applyNumberFormat="1">
      <alignment horizontal="center"/>
    </xf>
    <xf borderId="47" fillId="0" fontId="12" numFmtId="10" xfId="0" applyAlignment="1" applyBorder="1" applyFont="1" applyNumberFormat="1">
      <alignment horizontal="center"/>
    </xf>
    <xf borderId="49" fillId="6" fontId="16" numFmtId="0" xfId="0" applyAlignment="1" applyBorder="1" applyFill="1" applyFont="1">
      <alignment horizontal="center" shrinkToFit="0" wrapText="1"/>
    </xf>
    <xf borderId="50" fillId="6" fontId="16" numFmtId="0" xfId="0" applyAlignment="1" applyBorder="1" applyFont="1">
      <alignment horizontal="center" shrinkToFit="0" wrapText="1"/>
    </xf>
    <xf borderId="51" fillId="0" fontId="17" numFmtId="0" xfId="0" applyBorder="1" applyFont="1"/>
    <xf borderId="52" fillId="0" fontId="17" numFmtId="0" xfId="0" applyBorder="1" applyFont="1"/>
    <xf borderId="53" fillId="6" fontId="16" numFmtId="0" xfId="0" applyAlignment="1" applyBorder="1" applyFont="1">
      <alignment horizontal="center" shrinkToFit="0" wrapText="1"/>
    </xf>
    <xf borderId="54" fillId="6" fontId="16" numFmtId="0" xfId="0" applyAlignment="1" applyBorder="1" applyFont="1">
      <alignment horizontal="center" shrinkToFit="0" wrapText="1"/>
    </xf>
    <xf borderId="55" fillId="4" fontId="16" numFmtId="0" xfId="0" applyAlignment="1" applyBorder="1" applyFont="1">
      <alignment shrinkToFit="0" vertical="top" wrapText="1"/>
    </xf>
    <xf borderId="55" fillId="4" fontId="16" numFmtId="166" xfId="0" applyAlignment="1" applyBorder="1" applyFont="1" applyNumberFormat="1">
      <alignment shrinkToFit="0" vertical="top" wrapText="1"/>
    </xf>
    <xf borderId="55" fillId="7" fontId="16" numFmtId="0" xfId="0" applyAlignment="1" applyBorder="1" applyFill="1" applyFont="1">
      <alignment shrinkToFit="0" vertical="top" wrapText="1"/>
    </xf>
    <xf borderId="3" fillId="8" fontId="18" numFmtId="0" xfId="0" applyAlignment="1" applyBorder="1" applyFill="1" applyFont="1">
      <alignment horizontal="center" shrinkToFit="0" vertical="center" wrapText="1"/>
    </xf>
    <xf borderId="3" fillId="9" fontId="19" numFmtId="0" xfId="0" applyAlignment="1" applyBorder="1" applyFill="1" applyFont="1">
      <alignment horizontal="center" shrinkToFit="0" vertical="center" wrapText="1"/>
    </xf>
    <xf borderId="3" fillId="9" fontId="20" numFmtId="0" xfId="0" applyAlignment="1" applyBorder="1" applyFont="1">
      <alignment horizontal="center" shrinkToFit="0" vertical="center" wrapText="1"/>
    </xf>
    <xf borderId="3" fillId="9" fontId="21" numFmtId="0" xfId="0" applyAlignment="1" applyBorder="1" applyFont="1">
      <alignment horizontal="center" shrinkToFit="0" vertical="center" wrapText="1"/>
    </xf>
    <xf borderId="3" fillId="10" fontId="22" numFmtId="0" xfId="0" applyAlignment="1" applyBorder="1" applyFill="1" applyFont="1">
      <alignment horizontal="center" shrinkToFit="0" vertical="center" wrapText="1"/>
    </xf>
    <xf borderId="3" fillId="10" fontId="23" numFmtId="0" xfId="0" applyAlignment="1" applyBorder="1" applyFont="1">
      <alignment horizontal="center" shrinkToFit="0" vertical="center" wrapText="1"/>
    </xf>
    <xf borderId="3" fillId="0" fontId="24" numFmtId="0" xfId="0" applyAlignment="1" applyBorder="1" applyFont="1">
      <alignment horizontal="center" vertical="center"/>
    </xf>
    <xf borderId="3" fillId="0" fontId="18" numFmtId="171" xfId="0" applyAlignment="1" applyBorder="1" applyFont="1" applyNumberFormat="1">
      <alignment horizontal="center" vertical="center"/>
    </xf>
    <xf borderId="3" fillId="0" fontId="25" numFmtId="39" xfId="0" applyAlignment="1" applyBorder="1" applyFont="1" applyNumberFormat="1">
      <alignment horizontal="center" vertical="center"/>
    </xf>
    <xf borderId="3" fillId="0" fontId="24" numFmtId="1" xfId="0" applyAlignment="1" applyBorder="1" applyFont="1" applyNumberFormat="1">
      <alignment horizontal="center" vertical="center"/>
    </xf>
    <xf borderId="56" fillId="11" fontId="26" numFmtId="0" xfId="0" applyAlignment="1" applyBorder="1" applyFill="1" applyFont="1">
      <alignment horizontal="center" shrinkToFit="0" vertical="center" wrapText="1"/>
    </xf>
    <xf borderId="57" fillId="12" fontId="27" numFmtId="0" xfId="0" applyAlignment="1" applyBorder="1" applyFill="1" applyFont="1">
      <alignment shrinkToFit="0" vertical="center" wrapText="1"/>
    </xf>
    <xf borderId="58" fillId="11" fontId="26" numFmtId="0" xfId="0" applyAlignment="1" applyBorder="1" applyFont="1">
      <alignment horizontal="center" shrinkToFit="0" vertical="center" wrapText="1"/>
    </xf>
    <xf borderId="59" fillId="11" fontId="26" numFmtId="0" xfId="0" applyAlignment="1" applyBorder="1" applyFont="1">
      <alignment horizontal="center" shrinkToFit="0" vertical="center" wrapText="1"/>
    </xf>
    <xf borderId="60" fillId="11" fontId="26" numFmtId="0" xfId="0" applyAlignment="1" applyBorder="1" applyFont="1">
      <alignment horizontal="center" shrinkToFit="0" vertical="center" wrapText="1"/>
    </xf>
    <xf borderId="61" fillId="11" fontId="26" numFmtId="0" xfId="0" applyAlignment="1" applyBorder="1" applyFont="1">
      <alignment horizontal="center" shrinkToFit="0" vertical="center" wrapText="1"/>
    </xf>
    <xf borderId="62" fillId="13" fontId="26" numFmtId="0" xfId="0" applyAlignment="1" applyBorder="1" applyFill="1" applyFont="1">
      <alignment shrinkToFit="0" vertical="center" wrapText="1"/>
    </xf>
    <xf borderId="63" fillId="13" fontId="27" numFmtId="0" xfId="0" applyAlignment="1" applyBorder="1" applyFont="1">
      <alignment shrinkToFit="0" vertical="center" wrapText="1"/>
    </xf>
    <xf borderId="64" fillId="13" fontId="26" numFmtId="0" xfId="0" applyAlignment="1" applyBorder="1" applyFont="1">
      <alignment horizontal="center" shrinkToFit="0" vertical="center" wrapText="1"/>
    </xf>
    <xf borderId="65" fillId="13" fontId="26" numFmtId="0" xfId="0" applyAlignment="1" applyBorder="1" applyFont="1">
      <alignment horizontal="center" shrinkToFit="0" vertical="center" wrapText="1"/>
    </xf>
    <xf borderId="66" fillId="13" fontId="26" numFmtId="0" xfId="0" applyAlignment="1" applyBorder="1" applyFont="1">
      <alignment horizontal="center" shrinkToFit="0" vertical="center" wrapText="1"/>
    </xf>
    <xf borderId="61" fillId="13" fontId="26" numFmtId="0" xfId="0" applyAlignment="1" applyBorder="1" applyFont="1">
      <alignment horizontal="center" shrinkToFit="0" vertical="center" wrapText="1"/>
    </xf>
    <xf borderId="67" fillId="14" fontId="26" numFmtId="0" xfId="0" applyAlignment="1" applyBorder="1" applyFill="1" applyFont="1">
      <alignment horizontal="center" shrinkToFit="0" vertical="center" wrapText="1"/>
    </xf>
    <xf borderId="67" fillId="14" fontId="27" numFmtId="0" xfId="0" applyAlignment="1" applyBorder="1" applyFont="1">
      <alignment horizontal="center" shrinkToFit="0" vertical="center" wrapText="1"/>
    </xf>
    <xf borderId="68" fillId="14" fontId="26" numFmtId="0" xfId="0" applyAlignment="1" applyBorder="1" applyFont="1">
      <alignment horizontal="center" shrinkToFit="0" vertical="center" wrapText="1"/>
    </xf>
    <xf borderId="69" fillId="0" fontId="26" numFmtId="0" xfId="0" applyAlignment="1" applyBorder="1" applyFont="1">
      <alignment horizontal="center" shrinkToFit="0" vertical="center" wrapText="1"/>
    </xf>
    <xf borderId="69" fillId="0" fontId="27" numFmtId="166" xfId="0" applyAlignment="1" applyBorder="1" applyFont="1" applyNumberFormat="1">
      <alignment horizontal="center" shrinkToFit="0" vertical="center" wrapText="1"/>
    </xf>
    <xf borderId="70" fillId="0" fontId="26" numFmtId="166" xfId="0" applyAlignment="1" applyBorder="1" applyFont="1" applyNumberFormat="1">
      <alignment horizontal="center" shrinkToFit="0" vertical="center" wrapText="1"/>
    </xf>
    <xf borderId="71" fillId="0" fontId="26" numFmtId="0" xfId="0" applyAlignment="1" applyBorder="1" applyFont="1">
      <alignment horizontal="center" shrinkToFit="0" vertical="center" wrapText="1"/>
    </xf>
    <xf borderId="71" fillId="0" fontId="27" numFmtId="166" xfId="0" applyAlignment="1" applyBorder="1" applyFont="1" applyNumberFormat="1">
      <alignment horizontal="center" shrinkToFit="0" vertical="center" wrapText="1"/>
    </xf>
    <xf borderId="72" fillId="0" fontId="26" numFmtId="166" xfId="0" applyAlignment="1" applyBorder="1" applyFont="1" applyNumberFormat="1">
      <alignment horizontal="center" shrinkToFit="0" vertical="center" wrapText="1"/>
    </xf>
    <xf borderId="73" fillId="0" fontId="26" numFmtId="0" xfId="0" applyAlignment="1" applyBorder="1" applyFont="1">
      <alignment horizontal="center" shrinkToFit="0" vertical="center" wrapText="1"/>
    </xf>
    <xf borderId="74" fillId="0" fontId="26" numFmtId="0" xfId="0" applyAlignment="1" applyBorder="1" applyFont="1">
      <alignment horizontal="center" shrinkToFit="0" vertical="center" wrapText="1"/>
    </xf>
    <xf borderId="75" fillId="0" fontId="26" numFmtId="0" xfId="0" applyAlignment="1" applyBorder="1" applyFont="1">
      <alignment horizontal="center" shrinkToFit="0" vertical="center" wrapText="1"/>
    </xf>
    <xf borderId="76" fillId="0" fontId="26" numFmtId="0" xfId="0" applyAlignment="1" applyBorder="1" applyFont="1">
      <alignment horizontal="center" shrinkToFit="0" vertical="center" wrapText="1"/>
    </xf>
    <xf borderId="77" fillId="0" fontId="27" numFmtId="0" xfId="0" applyAlignment="1" applyBorder="1" applyFont="1">
      <alignment horizontal="center" shrinkToFit="0" vertical="center" wrapText="1"/>
    </xf>
    <xf borderId="78" fillId="0" fontId="26" numFmtId="0" xfId="0" applyAlignment="1" applyBorder="1" applyFont="1">
      <alignment horizontal="center" shrinkToFit="0" vertical="center" wrapText="1"/>
    </xf>
    <xf borderId="79" fillId="0" fontId="27" numFmtId="0" xfId="0" applyAlignment="1" applyBorder="1" applyFont="1">
      <alignment horizontal="center" shrinkToFit="0" vertical="center" wrapText="1"/>
    </xf>
    <xf borderId="80" fillId="0" fontId="26" numFmtId="0" xfId="0" applyAlignment="1" applyBorder="1" applyFont="1">
      <alignment horizontal="center" shrinkToFit="0" vertical="center" wrapText="1"/>
    </xf>
    <xf borderId="81" fillId="0" fontId="26" numFmtId="0" xfId="0" applyAlignment="1" applyBorder="1" applyFont="1">
      <alignment horizontal="center" shrinkToFit="0" vertical="center" wrapText="1"/>
    </xf>
    <xf borderId="82" fillId="0" fontId="27" numFmtId="0" xfId="0" applyAlignment="1" applyBorder="1" applyFont="1">
      <alignment horizontal="center" shrinkToFit="0" vertical="center" wrapText="1"/>
    </xf>
    <xf borderId="83" fillId="0" fontId="26" numFmtId="0" xfId="0" applyAlignment="1" applyBorder="1" applyFont="1">
      <alignment horizontal="center" shrinkToFit="0" vertical="center" wrapText="1"/>
    </xf>
    <xf borderId="84" fillId="0" fontId="26" numFmtId="166" xfId="0" applyAlignment="1" applyBorder="1" applyFont="1" applyNumberFormat="1">
      <alignment horizontal="center" shrinkToFit="0" vertical="center" wrapText="1"/>
    </xf>
    <xf borderId="85" fillId="0" fontId="26" numFmtId="0" xfId="0" applyAlignment="1" applyBorder="1" applyFont="1">
      <alignment horizontal="center" shrinkToFit="0" vertical="center" wrapText="1"/>
    </xf>
    <xf borderId="0" fillId="0" fontId="6" numFmtId="10" xfId="0" applyFont="1" applyNumberFormat="1"/>
    <xf borderId="0" fillId="0" fontId="6" numFmtId="10" xfId="0" applyAlignment="1" applyFont="1" applyNumberFormat="1">
      <alignment readingOrder="0"/>
    </xf>
    <xf borderId="1" fillId="15" fontId="6" numFmtId="165" xfId="0" applyBorder="1" applyFill="1" applyFont="1" applyNumberFormat="1"/>
    <xf borderId="0" fillId="0" fontId="6" numFmtId="165" xfId="0" applyFont="1" applyNumberFormat="1"/>
    <xf borderId="0" fillId="0" fontId="28" numFmtId="0" xfId="0" applyFont="1"/>
    <xf borderId="0" fillId="0" fontId="29" numFmtId="0" xfId="0" applyFont="1"/>
    <xf borderId="0" fillId="0" fontId="30" numFmtId="164" xfId="0" applyAlignment="1" applyFont="1" applyNumberFormat="1">
      <alignment horizontal="left"/>
    </xf>
    <xf borderId="0" fillId="0" fontId="31" numFmtId="0" xfId="0" applyFont="1"/>
    <xf borderId="0" fillId="0" fontId="32" numFmtId="165" xfId="0" applyFont="1" applyNumberFormat="1"/>
    <xf borderId="0" fillId="0" fontId="33" numFmtId="0" xfId="0" applyFont="1"/>
    <xf borderId="0" fillId="0" fontId="34" numFmtId="0" xfId="0" applyFont="1"/>
    <xf borderId="0" fillId="0" fontId="30" numFmtId="164" xfId="0" applyAlignment="1" applyFont="1" applyNumberFormat="1">
      <alignment horizontal="center"/>
    </xf>
    <xf borderId="1" fillId="5" fontId="35" numFmtId="164" xfId="0" applyAlignment="1" applyBorder="1" applyFont="1" applyNumberFormat="1">
      <alignment horizontal="left"/>
    </xf>
    <xf borderId="0" fillId="0" fontId="35" numFmtId="0" xfId="0" applyFont="1"/>
    <xf borderId="3" fillId="16" fontId="8" numFmtId="0" xfId="0" applyAlignment="1" applyBorder="1" applyFill="1" applyFont="1">
      <alignment horizontal="center" vertical="center"/>
    </xf>
    <xf quotePrefix="1" borderId="3" fillId="16" fontId="8" numFmtId="164" xfId="0" applyAlignment="1" applyBorder="1" applyFont="1" applyNumberFormat="1">
      <alignment horizontal="center" vertical="center"/>
    </xf>
    <xf borderId="3" fillId="16" fontId="8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left"/>
    </xf>
    <xf borderId="3" fillId="0" fontId="3" numFmtId="2" xfId="0" applyBorder="1" applyFont="1" applyNumberFormat="1"/>
    <xf borderId="0" fillId="0" fontId="4" numFmtId="2" xfId="0" applyFont="1" applyNumberFormat="1"/>
    <xf borderId="0" fillId="0" fontId="36" numFmtId="0" xfId="0" applyFont="1"/>
    <xf borderId="1" fillId="5" fontId="8" numFmtId="164" xfId="0" applyAlignment="1" applyBorder="1" applyFont="1" applyNumberFormat="1">
      <alignment horizontal="left" vertical="top"/>
    </xf>
    <xf borderId="3" fillId="16" fontId="37" numFmtId="49" xfId="0" applyAlignment="1" applyBorder="1" applyFont="1" applyNumberFormat="1">
      <alignment horizontal="center" vertical="center"/>
    </xf>
    <xf borderId="3" fillId="16" fontId="37" numFmtId="0" xfId="0" applyAlignment="1" applyBorder="1" applyFont="1">
      <alignment horizontal="center" vertical="center"/>
    </xf>
    <xf borderId="3" fillId="16" fontId="8" numFmtId="49" xfId="0" applyAlignment="1" applyBorder="1" applyFont="1" applyNumberFormat="1">
      <alignment horizontal="center" vertical="center"/>
    </xf>
    <xf borderId="3" fillId="0" fontId="3" numFmtId="2" xfId="0" applyAlignment="1" applyBorder="1" applyFont="1" applyNumberFormat="1">
      <alignment horizontal="right"/>
    </xf>
    <xf borderId="1" fillId="17" fontId="6" numFmtId="0" xfId="0" applyBorder="1" applyFill="1" applyFont="1"/>
    <xf borderId="1" fillId="17" fontId="8" numFmtId="164" xfId="0" applyAlignment="1" applyBorder="1" applyFont="1" applyNumberFormat="1">
      <alignment horizontal="right"/>
    </xf>
    <xf borderId="1" fillId="17" fontId="32" numFmtId="165" xfId="0" applyBorder="1" applyFont="1" applyNumberFormat="1"/>
    <xf borderId="0" fillId="0" fontId="38" numFmtId="0" xfId="0" applyFont="1"/>
    <xf borderId="1" fillId="17" fontId="8" numFmtId="164" xfId="0" applyAlignment="1" applyBorder="1" applyFont="1" applyNumberFormat="1">
      <alignment horizontal="left" vertical="top"/>
    </xf>
    <xf borderId="1" fillId="17" fontId="32" numFmtId="165" xfId="0" applyAlignment="1" applyBorder="1" applyFont="1" applyNumberFormat="1">
      <alignment vertical="top"/>
    </xf>
    <xf borderId="3" fillId="16" fontId="8" numFmtId="0" xfId="0" applyAlignment="1" applyBorder="1" applyFont="1">
      <alignment horizontal="center" shrinkToFit="0" vertical="center" wrapText="1"/>
    </xf>
    <xf quotePrefix="1" borderId="3" fillId="16" fontId="8" numFmtId="164" xfId="0" applyAlignment="1" applyBorder="1" applyFont="1" applyNumberFormat="1">
      <alignment horizontal="center" shrinkToFit="0" vertical="center" wrapText="1"/>
    </xf>
    <xf borderId="1" fillId="17" fontId="8" numFmtId="164" xfId="0" applyAlignment="1" applyBorder="1" applyFont="1" applyNumberFormat="1">
      <alignment horizontal="left"/>
    </xf>
    <xf quotePrefix="1" borderId="0" fillId="0" fontId="6" numFmtId="0" xfId="0" applyFont="1"/>
    <xf borderId="3" fillId="16" fontId="39" numFmtId="164" xfId="0" applyAlignment="1" applyBorder="1" applyFont="1" applyNumberFormat="1">
      <alignment horizontal="center" vertical="center"/>
    </xf>
    <xf borderId="3" fillId="16" fontId="39" numFmtId="49" xfId="0" applyAlignment="1" applyBorder="1" applyFont="1" applyNumberFormat="1">
      <alignment horizontal="center" vertical="center"/>
    </xf>
    <xf borderId="3" fillId="5" fontId="3" numFmtId="0" xfId="0" applyAlignment="1" applyBorder="1" applyFont="1">
      <alignment horizontal="left"/>
    </xf>
    <xf borderId="3" fillId="5" fontId="3" numFmtId="2" xfId="0" applyBorder="1" applyFont="1" applyNumberFormat="1"/>
    <xf borderId="3" fillId="5" fontId="3" numFmtId="2" xfId="0" applyAlignment="1" applyBorder="1" applyFont="1" applyNumberFormat="1">
      <alignment horizontal="right"/>
    </xf>
    <xf borderId="3" fillId="16" fontId="18" numFmtId="0" xfId="0" applyAlignment="1" applyBorder="1" applyFont="1">
      <alignment horizontal="center" shrinkToFit="0" vertical="center" wrapText="1"/>
    </xf>
    <xf borderId="3" fillId="16" fontId="19" numFmtId="0" xfId="0" applyAlignment="1" applyBorder="1" applyFont="1">
      <alignment horizontal="center" shrinkToFit="0" vertical="center" wrapText="1"/>
    </xf>
    <xf borderId="3" fillId="16" fontId="20" numFmtId="0" xfId="0" applyAlignment="1" applyBorder="1" applyFont="1">
      <alignment horizontal="center" shrinkToFit="0" vertical="center" wrapText="1"/>
    </xf>
    <xf borderId="3" fillId="16" fontId="21" numFmtId="0" xfId="0" applyAlignment="1" applyBorder="1" applyFont="1">
      <alignment horizontal="center" shrinkToFit="0" vertical="center" wrapText="1"/>
    </xf>
    <xf borderId="3" fillId="16" fontId="25" numFmtId="0" xfId="0" applyAlignment="1" applyBorder="1" applyFont="1">
      <alignment horizontal="center" shrinkToFit="0" vertical="center" wrapText="1"/>
    </xf>
    <xf borderId="3" fillId="0" fontId="6" numFmtId="1" xfId="0" applyBorder="1" applyFont="1" applyNumberFormat="1"/>
    <xf borderId="3" fillId="0" fontId="6" numFmtId="2" xfId="0" applyBorder="1" applyFont="1" applyNumberFormat="1"/>
    <xf borderId="3" fillId="16" fontId="40" numFmtId="0" xfId="0" applyAlignment="1" applyBorder="1" applyFont="1">
      <alignment horizontal="center" vertical="center"/>
    </xf>
    <xf borderId="3" fillId="18" fontId="41" numFmtId="164" xfId="0" applyAlignment="1" applyBorder="1" applyFill="1" applyFont="1" applyNumberFormat="1">
      <alignment horizontal="right"/>
    </xf>
    <xf borderId="3" fillId="18" fontId="41" numFmtId="169" xfId="0" applyAlignment="1" applyBorder="1" applyFont="1" applyNumberFormat="1">
      <alignment horizontal="right"/>
    </xf>
    <xf borderId="3" fillId="18" fontId="41" numFmtId="170" xfId="0" applyAlignment="1" applyBorder="1" applyFont="1" applyNumberFormat="1">
      <alignment horizontal="right"/>
    </xf>
    <xf borderId="3" fillId="0" fontId="41" numFmtId="0" xfId="0" applyAlignment="1" applyBorder="1" applyFont="1">
      <alignment horizontal="left"/>
    </xf>
    <xf borderId="3" fillId="0" fontId="41" numFmtId="2" xfId="0" applyBorder="1" applyFont="1" applyNumberFormat="1"/>
    <xf borderId="0" fillId="0" fontId="6" numFmtId="0" xfId="0" applyAlignment="1" applyFont="1">
      <alignment horizontal="left"/>
    </xf>
    <xf borderId="3" fillId="18" fontId="41" numFmtId="172" xfId="0" applyAlignment="1" applyBorder="1" applyFont="1" applyNumberFormat="1">
      <alignment horizontal="right"/>
    </xf>
    <xf borderId="1" fillId="2" fontId="1" numFmtId="0" xfId="0" applyAlignment="1" applyBorder="1" applyFont="1">
      <alignment horizontal="center" vertical="center"/>
    </xf>
  </cellXfs>
  <cellStyles count="1">
    <cellStyle xfId="0" name="Normal" builtinId="0"/>
  </cellStyles>
  <dxfs count="3"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0CECE"/>
          <bgColor rgb="FFD0CECE"/>
        </patternFill>
      </fill>
      <border/>
    </dxf>
    <dxf>
      <font/>
      <fill>
        <patternFill patternType="solid">
          <fgColor rgb="FFDADADA"/>
          <bgColor rgb="FFDADAD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customschemas.google.com/relationships/workbookmetadata" Target="metadata"/><Relationship Id="rId12" Type="http://schemas.openxmlformats.org/officeDocument/2006/relationships/worksheet" Target="worksheets/sheet9.xml"/><Relationship Id="rId34" Type="http://schemas.openxmlformats.org/officeDocument/2006/relationships/externalLink" Target="externalLinks/externalLink1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E:\AUTERA\RATES\UPS\RATE98\ZONE98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Express"/>
      <sheetName val="Expedited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0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6.63"/>
    <col customWidth="1" min="2" max="7" width="7.63"/>
    <col customWidth="1" min="8" max="8" width="7.88"/>
    <col customWidth="1" min="9" max="9" width="8.38"/>
    <col customWidth="1" min="10" max="10" width="8.63"/>
    <col customWidth="1" min="11" max="11" width="14.25"/>
    <col customWidth="1" min="12" max="26" width="8.63"/>
  </cols>
  <sheetData>
    <row r="1" ht="12.7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3" t="s">
        <v>1</v>
      </c>
      <c r="J1" s="3" t="s">
        <v>2</v>
      </c>
      <c r="K1" s="3" t="s">
        <v>3</v>
      </c>
    </row>
    <row r="2" ht="12.75" customHeight="1">
      <c r="A2" s="1" t="s">
        <v>4</v>
      </c>
      <c r="B2" s="3">
        <v>102.0</v>
      </c>
      <c r="C2" s="3">
        <v>103.0</v>
      </c>
      <c r="D2" s="3">
        <v>104.0</v>
      </c>
      <c r="E2" s="3">
        <v>105.0</v>
      </c>
      <c r="F2" s="3">
        <v>106.0</v>
      </c>
      <c r="G2" s="3">
        <v>107.0</v>
      </c>
      <c r="H2" s="3">
        <v>108.0</v>
      </c>
      <c r="I2" s="3">
        <v>124.0</v>
      </c>
      <c r="J2" s="3">
        <v>125.0</v>
      </c>
      <c r="K2" s="3">
        <v>126.0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>
        <v>1.0</v>
      </c>
      <c r="B3" s="6">
        <v>37.44</v>
      </c>
      <c r="C3" s="6">
        <v>55.41</v>
      </c>
      <c r="D3" s="6">
        <v>72.36</v>
      </c>
      <c r="E3" s="6">
        <v>80.02000000000001</v>
      </c>
      <c r="F3" s="6">
        <v>84.25</v>
      </c>
      <c r="G3" s="6">
        <v>95.68</v>
      </c>
      <c r="H3" s="7">
        <v>98.29</v>
      </c>
      <c r="I3" s="6">
        <v>106.72</v>
      </c>
      <c r="J3" s="6">
        <v>82.78</v>
      </c>
      <c r="K3" s="7">
        <v>106.79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>
        <v>2.0</v>
      </c>
      <c r="B4" s="10">
        <v>37.93</v>
      </c>
      <c r="C4" s="10">
        <v>55.739999999999995</v>
      </c>
      <c r="D4" s="10">
        <v>79.03</v>
      </c>
      <c r="E4" s="10">
        <v>85.91000000000001</v>
      </c>
      <c r="F4" s="10">
        <v>88.48</v>
      </c>
      <c r="G4" s="10">
        <v>99.62</v>
      </c>
      <c r="H4" s="11">
        <v>109.83</v>
      </c>
      <c r="I4" s="10">
        <v>117.14</v>
      </c>
      <c r="J4" s="10">
        <v>90.37</v>
      </c>
      <c r="K4" s="11">
        <v>117.25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3">
        <v>3.0</v>
      </c>
      <c r="B5" s="14">
        <v>41.37</v>
      </c>
      <c r="C5" s="14">
        <v>61.83</v>
      </c>
      <c r="D5" s="14">
        <v>87.53</v>
      </c>
      <c r="E5" s="14">
        <v>98.19000000000001</v>
      </c>
      <c r="F5" s="14">
        <v>105.59</v>
      </c>
      <c r="G5" s="14">
        <v>115.93</v>
      </c>
      <c r="H5" s="15">
        <v>120.05000000000001</v>
      </c>
      <c r="I5" s="14">
        <v>126.22</v>
      </c>
      <c r="J5" s="14">
        <v>100.72</v>
      </c>
      <c r="K5" s="15">
        <v>144.76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3">
        <v>4.0</v>
      </c>
      <c r="B6" s="14">
        <v>45.129999999999995</v>
      </c>
      <c r="C6" s="14">
        <v>63.15</v>
      </c>
      <c r="D6" s="14">
        <v>97.89</v>
      </c>
      <c r="E6" s="14">
        <v>107.52000000000001</v>
      </c>
      <c r="F6" s="14">
        <v>111.43</v>
      </c>
      <c r="G6" s="14">
        <v>125.92</v>
      </c>
      <c r="H6" s="15">
        <v>130.66</v>
      </c>
      <c r="I6" s="14">
        <v>142.94</v>
      </c>
      <c r="J6" s="14">
        <v>110.01</v>
      </c>
      <c r="K6" s="15">
        <v>162.56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6">
        <v>5.0</v>
      </c>
      <c r="B7" s="17">
        <v>45.5</v>
      </c>
      <c r="C7" s="17">
        <v>63.51</v>
      </c>
      <c r="D7" s="17">
        <v>99.94000000000001</v>
      </c>
      <c r="E7" s="17">
        <v>108.48</v>
      </c>
      <c r="F7" s="17">
        <v>112.45</v>
      </c>
      <c r="G7" s="17">
        <v>127.53</v>
      </c>
      <c r="H7" s="18">
        <v>131.20999999999998</v>
      </c>
      <c r="I7" s="17">
        <v>154.69</v>
      </c>
      <c r="J7" s="17">
        <v>119.16000000000001</v>
      </c>
      <c r="K7" s="18">
        <v>174.2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9">
        <v>6.0</v>
      </c>
      <c r="B8" s="20">
        <v>52.169999999999995</v>
      </c>
      <c r="C8" s="20">
        <v>70.09</v>
      </c>
      <c r="D8" s="21">
        <v>112.39</v>
      </c>
      <c r="E8" s="21">
        <v>126.87</v>
      </c>
      <c r="F8" s="21">
        <v>132.72</v>
      </c>
      <c r="G8" s="21">
        <v>146.42</v>
      </c>
      <c r="H8" s="22">
        <v>152.72</v>
      </c>
      <c r="I8" s="21">
        <v>165.89</v>
      </c>
      <c r="J8" s="21">
        <v>127.73</v>
      </c>
      <c r="K8" s="22">
        <v>186.42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3">
        <v>7.0</v>
      </c>
      <c r="B9" s="24">
        <v>52.85</v>
      </c>
      <c r="C9" s="24">
        <v>73.74000000000001</v>
      </c>
      <c r="D9" s="25">
        <v>117.42</v>
      </c>
      <c r="E9" s="25">
        <v>133.12</v>
      </c>
      <c r="F9" s="25">
        <v>138.17</v>
      </c>
      <c r="G9" s="25">
        <v>152.82</v>
      </c>
      <c r="H9" s="26">
        <v>163.16</v>
      </c>
      <c r="I9" s="25">
        <v>176.85999999999999</v>
      </c>
      <c r="J9" s="25">
        <v>136.88</v>
      </c>
      <c r="K9" s="26">
        <v>198.64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9">
        <v>8.0</v>
      </c>
      <c r="B10" s="24">
        <v>53.07</v>
      </c>
      <c r="C10" s="24">
        <v>74.12</v>
      </c>
      <c r="D10" s="25">
        <v>121.89</v>
      </c>
      <c r="E10" s="25">
        <v>138.28</v>
      </c>
      <c r="F10" s="25">
        <v>144.67</v>
      </c>
      <c r="G10" s="25">
        <v>161.85999999999999</v>
      </c>
      <c r="H10" s="26">
        <v>168.23</v>
      </c>
      <c r="I10" s="25">
        <v>187.56</v>
      </c>
      <c r="J10" s="25">
        <v>144.35</v>
      </c>
      <c r="K10" s="26">
        <v>207.95999999999998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9">
        <v>9.0</v>
      </c>
      <c r="B11" s="24">
        <v>53.309999999999995</v>
      </c>
      <c r="C11" s="24">
        <v>74.65</v>
      </c>
      <c r="D11" s="25">
        <v>126.89</v>
      </c>
      <c r="E11" s="25">
        <v>138.81</v>
      </c>
      <c r="F11" s="25">
        <v>145.32999999999998</v>
      </c>
      <c r="G11" s="25">
        <v>162.76999999999998</v>
      </c>
      <c r="H11" s="26">
        <v>168.78</v>
      </c>
      <c r="I11" s="25">
        <v>199.7</v>
      </c>
      <c r="J11" s="25">
        <v>153.59</v>
      </c>
      <c r="K11" s="26">
        <v>219.34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7">
        <v>10.0</v>
      </c>
      <c r="B12" s="28">
        <v>53.79</v>
      </c>
      <c r="C12" s="28">
        <v>75.60000000000001</v>
      </c>
      <c r="D12" s="29">
        <v>128.29999999999998</v>
      </c>
      <c r="E12" s="29">
        <v>140.03</v>
      </c>
      <c r="F12" s="29">
        <v>147.35</v>
      </c>
      <c r="G12" s="29">
        <v>164.34</v>
      </c>
      <c r="H12" s="30">
        <v>170.23</v>
      </c>
      <c r="I12" s="29">
        <v>211.38</v>
      </c>
      <c r="J12" s="29">
        <v>163.48999999999998</v>
      </c>
      <c r="K12" s="30">
        <v>220.81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3">
        <v>11.0</v>
      </c>
      <c r="B13" s="10">
        <v>63.18</v>
      </c>
      <c r="C13" s="10">
        <v>89.0</v>
      </c>
      <c r="D13" s="10">
        <v>156.45</v>
      </c>
      <c r="E13" s="10">
        <v>177.73</v>
      </c>
      <c r="F13" s="10">
        <v>186.76</v>
      </c>
      <c r="G13" s="10">
        <v>195.76</v>
      </c>
      <c r="H13" s="11">
        <v>199.69</v>
      </c>
      <c r="I13" s="10">
        <v>225.06</v>
      </c>
      <c r="J13" s="10">
        <v>172.67999999999998</v>
      </c>
      <c r="K13" s="11">
        <v>249.82999999999998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3">
        <v>12.0</v>
      </c>
      <c r="B14" s="14">
        <v>64.67</v>
      </c>
      <c r="C14" s="14">
        <v>91.96000000000001</v>
      </c>
      <c r="D14" s="14">
        <v>159.98</v>
      </c>
      <c r="E14" s="14">
        <v>186.05</v>
      </c>
      <c r="F14" s="14">
        <v>195.29</v>
      </c>
      <c r="G14" s="14">
        <v>199.85999999999999</v>
      </c>
      <c r="H14" s="15">
        <v>203.88</v>
      </c>
      <c r="I14" s="14">
        <v>236.03</v>
      </c>
      <c r="J14" s="14">
        <v>181.12</v>
      </c>
      <c r="K14" s="15">
        <v>255.29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3">
        <v>13.0</v>
      </c>
      <c r="B15" s="14">
        <v>64.91000000000001</v>
      </c>
      <c r="C15" s="14">
        <v>92.86</v>
      </c>
      <c r="D15" s="14">
        <v>163.1</v>
      </c>
      <c r="E15" s="14">
        <v>192.09</v>
      </c>
      <c r="F15" s="14">
        <v>196.12</v>
      </c>
      <c r="G15" s="14">
        <v>217.60999999999999</v>
      </c>
      <c r="H15" s="15">
        <v>221.98999999999998</v>
      </c>
      <c r="I15" s="14">
        <v>247.81</v>
      </c>
      <c r="J15" s="14">
        <v>189.17999999999998</v>
      </c>
      <c r="K15" s="15">
        <v>262.23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3">
        <v>14.0</v>
      </c>
      <c r="B16" s="14">
        <v>66.22</v>
      </c>
      <c r="C16" s="14">
        <v>94.0</v>
      </c>
      <c r="D16" s="14">
        <v>170.23999999999998</v>
      </c>
      <c r="E16" s="14">
        <v>192.51999999999998</v>
      </c>
      <c r="F16" s="14">
        <v>196.38</v>
      </c>
      <c r="G16" s="14">
        <v>219.38</v>
      </c>
      <c r="H16" s="15">
        <v>223.78</v>
      </c>
      <c r="I16" s="14">
        <v>249.0</v>
      </c>
      <c r="J16" s="14">
        <v>197.78</v>
      </c>
      <c r="K16" s="15">
        <v>262.93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3">
        <v>15.0</v>
      </c>
      <c r="B17" s="17">
        <v>66.48</v>
      </c>
      <c r="C17" s="17">
        <v>94.56</v>
      </c>
      <c r="D17" s="17">
        <v>172.72</v>
      </c>
      <c r="E17" s="17">
        <v>193.73</v>
      </c>
      <c r="F17" s="17">
        <v>197.60999999999999</v>
      </c>
      <c r="G17" s="17">
        <v>220.5</v>
      </c>
      <c r="H17" s="18">
        <v>224.94</v>
      </c>
      <c r="I17" s="17">
        <v>266.89</v>
      </c>
      <c r="J17" s="17">
        <v>204.73999999999998</v>
      </c>
      <c r="K17" s="18">
        <v>275.86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1">
        <v>16.0</v>
      </c>
      <c r="B18" s="20">
        <v>70.76</v>
      </c>
      <c r="C18" s="20">
        <v>105.87</v>
      </c>
      <c r="D18" s="21">
        <v>185.38</v>
      </c>
      <c r="E18" s="21">
        <v>216.51999999999998</v>
      </c>
      <c r="F18" s="21">
        <v>222.16</v>
      </c>
      <c r="G18" s="21">
        <v>242.82</v>
      </c>
      <c r="H18" s="22">
        <v>247.67999999999998</v>
      </c>
      <c r="I18" s="21">
        <v>277.46999999999997</v>
      </c>
      <c r="J18" s="21">
        <v>212.78</v>
      </c>
      <c r="K18" s="22">
        <v>287.53999999999996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9">
        <v>17.0</v>
      </c>
      <c r="B19" s="24">
        <v>74.7</v>
      </c>
      <c r="C19" s="24">
        <v>107.01</v>
      </c>
      <c r="D19" s="25">
        <v>195.73999999999998</v>
      </c>
      <c r="E19" s="25">
        <v>219.67999999999998</v>
      </c>
      <c r="F19" s="25">
        <v>224.73</v>
      </c>
      <c r="G19" s="25">
        <v>245.06</v>
      </c>
      <c r="H19" s="26">
        <v>249.98</v>
      </c>
      <c r="I19" s="25">
        <v>283.63</v>
      </c>
      <c r="J19" s="25">
        <v>217.47</v>
      </c>
      <c r="K19" s="26">
        <v>295.46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9">
        <v>18.0</v>
      </c>
      <c r="B20" s="24">
        <v>75.30000000000001</v>
      </c>
      <c r="C20" s="24">
        <v>107.59</v>
      </c>
      <c r="D20" s="25">
        <v>196.92</v>
      </c>
      <c r="E20" s="25">
        <v>219.92</v>
      </c>
      <c r="F20" s="25">
        <v>224.98999999999998</v>
      </c>
      <c r="G20" s="25">
        <v>245.29</v>
      </c>
      <c r="H20" s="26">
        <v>250.2</v>
      </c>
      <c r="I20" s="25">
        <v>290.63</v>
      </c>
      <c r="J20" s="25">
        <v>223.03</v>
      </c>
      <c r="K20" s="26">
        <v>306.87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9">
        <v>19.0</v>
      </c>
      <c r="B21" s="24">
        <v>75.78</v>
      </c>
      <c r="C21" s="24">
        <v>107.82000000000001</v>
      </c>
      <c r="D21" s="25">
        <v>197.13</v>
      </c>
      <c r="E21" s="25">
        <v>220.07</v>
      </c>
      <c r="F21" s="25">
        <v>225.2</v>
      </c>
      <c r="G21" s="25">
        <v>245.51999999999998</v>
      </c>
      <c r="H21" s="26">
        <v>250.44</v>
      </c>
      <c r="I21" s="25">
        <v>300.3</v>
      </c>
      <c r="J21" s="25">
        <v>230.45999999999998</v>
      </c>
      <c r="K21" s="26">
        <v>314.88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9">
        <v>20.0</v>
      </c>
      <c r="B22" s="28">
        <v>76.16000000000001</v>
      </c>
      <c r="C22" s="28">
        <v>108.29</v>
      </c>
      <c r="D22" s="29">
        <v>197.2</v>
      </c>
      <c r="E22" s="29">
        <v>221.23</v>
      </c>
      <c r="F22" s="29">
        <v>225.89</v>
      </c>
      <c r="G22" s="29">
        <v>246.23</v>
      </c>
      <c r="H22" s="30">
        <v>250.7</v>
      </c>
      <c r="I22" s="29">
        <v>306.2</v>
      </c>
      <c r="J22" s="29">
        <v>234.98999999999998</v>
      </c>
      <c r="K22" s="30">
        <v>334.89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">
        <v>21.0</v>
      </c>
      <c r="B23" s="10">
        <v>79.53</v>
      </c>
      <c r="C23" s="10">
        <v>113.24000000000001</v>
      </c>
      <c r="D23" s="10">
        <v>214.6</v>
      </c>
      <c r="E23" s="10">
        <v>227.70999999999998</v>
      </c>
      <c r="F23" s="10">
        <v>239.7</v>
      </c>
      <c r="G23" s="10">
        <v>259.8</v>
      </c>
      <c r="H23" s="11">
        <v>275.31</v>
      </c>
      <c r="I23" s="10">
        <v>313.25</v>
      </c>
      <c r="J23" s="10">
        <v>240.35</v>
      </c>
      <c r="K23" s="11">
        <v>343.73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3">
        <v>22.0</v>
      </c>
      <c r="B24" s="14">
        <v>83.15</v>
      </c>
      <c r="C24" s="14">
        <v>119.52000000000001</v>
      </c>
      <c r="D24" s="14">
        <v>221.04</v>
      </c>
      <c r="E24" s="14">
        <v>236.41</v>
      </c>
      <c r="F24" s="14">
        <v>241.39</v>
      </c>
      <c r="G24" s="14">
        <v>273.17</v>
      </c>
      <c r="H24" s="15">
        <v>285.78999999999996</v>
      </c>
      <c r="I24" s="14">
        <v>320.28</v>
      </c>
      <c r="J24" s="14">
        <v>245.73999999999998</v>
      </c>
      <c r="K24" s="15">
        <v>351.34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3">
        <v>23.0</v>
      </c>
      <c r="B25" s="14">
        <v>83.62</v>
      </c>
      <c r="C25" s="14">
        <v>120.15</v>
      </c>
      <c r="D25" s="14">
        <v>227.60999999999999</v>
      </c>
      <c r="E25" s="14">
        <v>246.85</v>
      </c>
      <c r="F25" s="14">
        <v>260.86</v>
      </c>
      <c r="G25" s="14">
        <v>288.09999999999997</v>
      </c>
      <c r="H25" s="15">
        <v>293.9</v>
      </c>
      <c r="I25" s="14">
        <v>328.98</v>
      </c>
      <c r="J25" s="14">
        <v>252.42999999999998</v>
      </c>
      <c r="K25" s="15">
        <v>357.06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3">
        <v>24.0</v>
      </c>
      <c r="B26" s="14">
        <v>85.83</v>
      </c>
      <c r="C26" s="14">
        <v>120.67</v>
      </c>
      <c r="D26" s="14">
        <v>230.87</v>
      </c>
      <c r="E26" s="14">
        <v>256.82</v>
      </c>
      <c r="F26" s="14">
        <v>262.81</v>
      </c>
      <c r="G26" s="14">
        <v>293.53999999999996</v>
      </c>
      <c r="H26" s="15">
        <v>299.81</v>
      </c>
      <c r="I26" s="14">
        <v>335.19</v>
      </c>
      <c r="J26" s="14">
        <v>257.21999999999997</v>
      </c>
      <c r="K26" s="15">
        <v>363.65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6">
        <v>25.0</v>
      </c>
      <c r="B27" s="17">
        <v>86.28</v>
      </c>
      <c r="C27" s="17">
        <v>121.15</v>
      </c>
      <c r="D27" s="17">
        <v>238.76999999999998</v>
      </c>
      <c r="E27" s="17">
        <v>257.83</v>
      </c>
      <c r="F27" s="17">
        <v>267.93</v>
      </c>
      <c r="G27" s="17">
        <v>294.74</v>
      </c>
      <c r="H27" s="18">
        <v>300.58</v>
      </c>
      <c r="I27" s="17">
        <v>345.75</v>
      </c>
      <c r="J27" s="17">
        <v>265.3</v>
      </c>
      <c r="K27" s="18">
        <v>365.78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9">
        <v>26.0</v>
      </c>
      <c r="B28" s="20">
        <v>91.55000000000001</v>
      </c>
      <c r="C28" s="20">
        <v>130.76999999999998</v>
      </c>
      <c r="D28" s="21">
        <v>252.6</v>
      </c>
      <c r="E28" s="21">
        <v>275.63</v>
      </c>
      <c r="F28" s="21">
        <v>289.18</v>
      </c>
      <c r="G28" s="21">
        <v>302.07</v>
      </c>
      <c r="H28" s="22">
        <v>315.53999999999996</v>
      </c>
      <c r="I28" s="21">
        <v>350.99</v>
      </c>
      <c r="J28" s="21">
        <v>269.28999999999996</v>
      </c>
      <c r="K28" s="22">
        <v>377.03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3">
        <v>27.0</v>
      </c>
      <c r="B29" s="24">
        <v>91.91000000000001</v>
      </c>
      <c r="C29" s="24">
        <v>131.73999999999998</v>
      </c>
      <c r="D29" s="25">
        <v>258.36</v>
      </c>
      <c r="E29" s="25">
        <v>276.89</v>
      </c>
      <c r="F29" s="25">
        <v>295.44</v>
      </c>
      <c r="G29" s="25">
        <v>309.44</v>
      </c>
      <c r="H29" s="26">
        <v>329.67</v>
      </c>
      <c r="I29" s="25">
        <v>358.28999999999996</v>
      </c>
      <c r="J29" s="25">
        <v>274.99</v>
      </c>
      <c r="K29" s="26">
        <v>383.17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3">
        <v>28.0</v>
      </c>
      <c r="B30" s="24">
        <v>93.83</v>
      </c>
      <c r="C30" s="24">
        <v>132.2</v>
      </c>
      <c r="D30" s="25">
        <v>265.3</v>
      </c>
      <c r="E30" s="25">
        <v>285.02</v>
      </c>
      <c r="F30" s="25">
        <v>296.63</v>
      </c>
      <c r="G30" s="25">
        <v>316.32</v>
      </c>
      <c r="H30" s="26">
        <v>337.86</v>
      </c>
      <c r="I30" s="25">
        <v>364.98</v>
      </c>
      <c r="J30" s="25">
        <v>280.14</v>
      </c>
      <c r="K30" s="26">
        <v>391.09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3">
        <v>29.0</v>
      </c>
      <c r="B31" s="24">
        <v>94.31</v>
      </c>
      <c r="C31" s="24">
        <v>132.85999999999999</v>
      </c>
      <c r="D31" s="25">
        <v>271.34999999999997</v>
      </c>
      <c r="E31" s="25">
        <v>285.84999999999997</v>
      </c>
      <c r="F31" s="25">
        <v>297.25</v>
      </c>
      <c r="G31" s="25">
        <v>324.36</v>
      </c>
      <c r="H31" s="26">
        <v>339.63</v>
      </c>
      <c r="I31" s="25">
        <v>370.78999999999996</v>
      </c>
      <c r="J31" s="25">
        <v>284.48</v>
      </c>
      <c r="K31" s="26">
        <v>399.68</v>
      </c>
    </row>
    <row r="32" ht="12.75" customHeight="1">
      <c r="A32" s="23">
        <v>30.0</v>
      </c>
      <c r="B32" s="28">
        <v>94.72</v>
      </c>
      <c r="C32" s="28">
        <v>133.12</v>
      </c>
      <c r="D32" s="29">
        <v>271.96</v>
      </c>
      <c r="E32" s="29">
        <v>288.36</v>
      </c>
      <c r="F32" s="29">
        <v>298.25</v>
      </c>
      <c r="G32" s="29">
        <v>325.78999999999996</v>
      </c>
      <c r="H32" s="30">
        <v>339.69</v>
      </c>
      <c r="I32" s="29">
        <v>377.52</v>
      </c>
      <c r="J32" s="29">
        <v>289.58</v>
      </c>
      <c r="K32" s="30">
        <v>401.18</v>
      </c>
    </row>
    <row r="33" ht="12.75" customHeight="1">
      <c r="A33" s="9">
        <v>31.0</v>
      </c>
      <c r="B33" s="10">
        <v>98.53</v>
      </c>
      <c r="C33" s="10">
        <v>136.85999999999999</v>
      </c>
      <c r="D33" s="10">
        <v>283.51</v>
      </c>
      <c r="E33" s="10">
        <v>301.21999999999997</v>
      </c>
      <c r="F33" s="10">
        <v>322.96999999999997</v>
      </c>
      <c r="G33" s="10">
        <v>337.99</v>
      </c>
      <c r="H33" s="11">
        <v>352.86</v>
      </c>
      <c r="I33" s="10">
        <v>384.31</v>
      </c>
      <c r="J33" s="10">
        <v>294.84</v>
      </c>
      <c r="K33" s="11">
        <v>413.90999999999997</v>
      </c>
    </row>
    <row r="34" ht="12.75" customHeight="1">
      <c r="A34" s="33">
        <v>32.0</v>
      </c>
      <c r="B34" s="14">
        <v>101.14</v>
      </c>
      <c r="C34" s="14">
        <v>140.13</v>
      </c>
      <c r="D34" s="14">
        <v>289.52</v>
      </c>
      <c r="E34" s="14">
        <v>303.02</v>
      </c>
      <c r="F34" s="14">
        <v>326.15999999999997</v>
      </c>
      <c r="G34" s="14">
        <v>339.65</v>
      </c>
      <c r="H34" s="15">
        <v>356.75</v>
      </c>
      <c r="I34" s="14">
        <v>391.61</v>
      </c>
      <c r="J34" s="14">
        <v>300.34</v>
      </c>
      <c r="K34" s="15">
        <v>422.52</v>
      </c>
    </row>
    <row r="35" ht="12.75" customHeight="1">
      <c r="A35" s="33">
        <v>33.0</v>
      </c>
      <c r="B35" s="14">
        <v>103.58</v>
      </c>
      <c r="C35" s="14">
        <v>148.03</v>
      </c>
      <c r="D35" s="14">
        <v>294.8</v>
      </c>
      <c r="E35" s="14">
        <v>321.24</v>
      </c>
      <c r="F35" s="14">
        <v>332.39</v>
      </c>
      <c r="G35" s="14">
        <v>358.45</v>
      </c>
      <c r="H35" s="15">
        <v>372.31</v>
      </c>
      <c r="I35" s="14">
        <v>400.44</v>
      </c>
      <c r="J35" s="14">
        <v>307.21999999999997</v>
      </c>
      <c r="K35" s="15">
        <v>431.34</v>
      </c>
    </row>
    <row r="36" ht="12.75" customHeight="1">
      <c r="A36" s="33">
        <v>34.0</v>
      </c>
      <c r="B36" s="14">
        <v>105.81</v>
      </c>
      <c r="C36" s="14">
        <v>148.82</v>
      </c>
      <c r="D36" s="14">
        <v>300.5</v>
      </c>
      <c r="E36" s="14">
        <v>324.8</v>
      </c>
      <c r="F36" s="14">
        <v>332.98</v>
      </c>
      <c r="G36" s="14">
        <v>367.19</v>
      </c>
      <c r="H36" s="15">
        <v>374.55</v>
      </c>
      <c r="I36" s="14">
        <v>405.99</v>
      </c>
      <c r="J36" s="14">
        <v>313.42</v>
      </c>
      <c r="K36" s="15">
        <v>439.3</v>
      </c>
    </row>
    <row r="37" ht="12.75" customHeight="1">
      <c r="A37" s="16">
        <v>35.0</v>
      </c>
      <c r="B37" s="17">
        <v>108.06</v>
      </c>
      <c r="C37" s="17">
        <v>149.26999999999998</v>
      </c>
      <c r="D37" s="17">
        <v>301.68</v>
      </c>
      <c r="E37" s="17">
        <v>325.15</v>
      </c>
      <c r="F37" s="17">
        <v>333.57</v>
      </c>
      <c r="G37" s="17">
        <v>370.62</v>
      </c>
      <c r="H37" s="18">
        <v>378.05</v>
      </c>
      <c r="I37" s="17">
        <v>406.90999999999997</v>
      </c>
      <c r="J37" s="17">
        <v>319.84</v>
      </c>
      <c r="K37" s="18">
        <v>447.71999999999997</v>
      </c>
    </row>
    <row r="38" ht="12.75" customHeight="1">
      <c r="A38" s="5">
        <v>36.0</v>
      </c>
      <c r="B38" s="6">
        <v>112.55000000000001</v>
      </c>
      <c r="C38" s="6">
        <v>152.19</v>
      </c>
      <c r="D38" s="6">
        <v>313.05</v>
      </c>
      <c r="E38" s="6">
        <v>331.71</v>
      </c>
      <c r="F38" s="6">
        <v>345.25</v>
      </c>
      <c r="G38" s="6">
        <v>375.23</v>
      </c>
      <c r="H38" s="7">
        <v>386.07</v>
      </c>
      <c r="I38" s="6">
        <v>424.98</v>
      </c>
      <c r="J38" s="6">
        <v>326.03999999999996</v>
      </c>
      <c r="K38" s="7">
        <v>457.4</v>
      </c>
    </row>
    <row r="39" ht="12.75" customHeight="1">
      <c r="A39" s="9">
        <v>37.0</v>
      </c>
      <c r="B39" s="10">
        <v>113.31</v>
      </c>
      <c r="C39" s="10">
        <v>162.39</v>
      </c>
      <c r="D39" s="10">
        <v>320.94</v>
      </c>
      <c r="E39" s="10">
        <v>352.3</v>
      </c>
      <c r="F39" s="10">
        <v>361.96</v>
      </c>
      <c r="G39" s="10">
        <v>388.44</v>
      </c>
      <c r="H39" s="11">
        <v>399.18</v>
      </c>
      <c r="I39" s="10">
        <v>434.09999999999997</v>
      </c>
      <c r="J39" s="10">
        <v>333.12</v>
      </c>
      <c r="K39" s="11">
        <v>464.59</v>
      </c>
    </row>
    <row r="40" ht="12.75" customHeight="1">
      <c r="A40" s="13">
        <v>38.0</v>
      </c>
      <c r="B40" s="14">
        <v>113.69000000000001</v>
      </c>
      <c r="C40" s="14">
        <v>163.42</v>
      </c>
      <c r="D40" s="14">
        <v>325.36</v>
      </c>
      <c r="E40" s="14">
        <v>353.63</v>
      </c>
      <c r="F40" s="14">
        <v>367.87</v>
      </c>
      <c r="G40" s="14">
        <v>389.69</v>
      </c>
      <c r="H40" s="15">
        <v>400.5</v>
      </c>
      <c r="I40" s="14">
        <v>442.12</v>
      </c>
      <c r="J40" s="14">
        <v>339.23</v>
      </c>
      <c r="K40" s="15">
        <v>471.71999999999997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13">
        <v>39.0</v>
      </c>
      <c r="B41" s="14">
        <v>114.14</v>
      </c>
      <c r="C41" s="14">
        <v>163.85</v>
      </c>
      <c r="D41" s="14">
        <v>331.01</v>
      </c>
      <c r="E41" s="14">
        <v>353.84999999999997</v>
      </c>
      <c r="F41" s="14">
        <v>368.46</v>
      </c>
      <c r="G41" s="14">
        <v>399.51</v>
      </c>
      <c r="H41" s="15">
        <v>407.62</v>
      </c>
      <c r="I41" s="14">
        <v>450.78</v>
      </c>
      <c r="J41" s="14">
        <v>345.84999999999997</v>
      </c>
      <c r="K41" s="15">
        <v>472.46</v>
      </c>
    </row>
    <row r="42" ht="12.75" customHeight="1">
      <c r="A42" s="16">
        <v>40.0</v>
      </c>
      <c r="B42" s="17">
        <v>114.44000000000001</v>
      </c>
      <c r="C42" s="17">
        <v>164.29</v>
      </c>
      <c r="D42" s="17">
        <v>331.57</v>
      </c>
      <c r="E42" s="17">
        <v>354.96999999999997</v>
      </c>
      <c r="F42" s="17">
        <v>369.51</v>
      </c>
      <c r="G42" s="17">
        <v>400.5</v>
      </c>
      <c r="H42" s="18">
        <v>408.51</v>
      </c>
      <c r="I42" s="17">
        <v>459.82</v>
      </c>
      <c r="J42" s="17">
        <v>352.81</v>
      </c>
      <c r="K42" s="18">
        <v>473.74</v>
      </c>
    </row>
    <row r="43" ht="12.75" customHeight="1">
      <c r="A43" s="19">
        <v>41.0</v>
      </c>
      <c r="B43" s="20">
        <v>119.49000000000001</v>
      </c>
      <c r="C43" s="20">
        <v>172.10999999999999</v>
      </c>
      <c r="D43" s="21">
        <v>343.09</v>
      </c>
      <c r="E43" s="21">
        <v>365.18</v>
      </c>
      <c r="F43" s="21">
        <v>389.94</v>
      </c>
      <c r="G43" s="21">
        <v>406.17</v>
      </c>
      <c r="H43" s="22">
        <v>426.23</v>
      </c>
      <c r="I43" s="21">
        <v>468.88</v>
      </c>
      <c r="J43" s="21">
        <v>359.73</v>
      </c>
      <c r="K43" s="22">
        <v>499.15999999999997</v>
      </c>
    </row>
    <row r="44" ht="12.75" customHeight="1">
      <c r="A44" s="23">
        <v>42.0</v>
      </c>
      <c r="B44" s="24">
        <v>121.23</v>
      </c>
      <c r="C44" s="24">
        <v>172.87</v>
      </c>
      <c r="D44" s="25">
        <v>347.46999999999997</v>
      </c>
      <c r="E44" s="25">
        <v>370.76</v>
      </c>
      <c r="F44" s="25">
        <v>391.98</v>
      </c>
      <c r="G44" s="25">
        <v>407.68</v>
      </c>
      <c r="H44" s="26">
        <v>434.24</v>
      </c>
      <c r="I44" s="25">
        <v>478.38</v>
      </c>
      <c r="J44" s="25">
        <v>367.06</v>
      </c>
      <c r="K44" s="26">
        <v>501.7</v>
      </c>
    </row>
    <row r="45" ht="12.75" customHeight="1">
      <c r="A45" s="19">
        <v>43.0</v>
      </c>
      <c r="B45" s="24">
        <v>124.5</v>
      </c>
      <c r="C45" s="24">
        <v>175.66</v>
      </c>
      <c r="D45" s="25">
        <v>356.38</v>
      </c>
      <c r="E45" s="25">
        <v>380.69</v>
      </c>
      <c r="F45" s="25">
        <v>399.14</v>
      </c>
      <c r="G45" s="25">
        <v>426.17</v>
      </c>
      <c r="H45" s="26">
        <v>458.37</v>
      </c>
      <c r="I45" s="25">
        <v>488.03999999999996</v>
      </c>
      <c r="J45" s="25">
        <v>374.53</v>
      </c>
      <c r="K45" s="26">
        <v>502.82</v>
      </c>
    </row>
    <row r="46" ht="12.75" customHeight="1">
      <c r="A46" s="19">
        <v>44.0</v>
      </c>
      <c r="B46" s="24">
        <v>127.30000000000001</v>
      </c>
      <c r="C46" s="24">
        <v>184.85999999999999</v>
      </c>
      <c r="D46" s="25">
        <v>362.31</v>
      </c>
      <c r="E46" s="25">
        <v>389.17</v>
      </c>
      <c r="F46" s="25">
        <v>406.09999999999997</v>
      </c>
      <c r="G46" s="25">
        <v>433.09</v>
      </c>
      <c r="H46" s="26">
        <v>460.96</v>
      </c>
      <c r="I46" s="25">
        <v>498.61</v>
      </c>
      <c r="J46" s="25">
        <v>382.59999999999997</v>
      </c>
      <c r="K46" s="26">
        <v>525.11</v>
      </c>
    </row>
    <row r="47" ht="12.75" customHeight="1">
      <c r="A47" s="27">
        <v>45.0</v>
      </c>
      <c r="B47" s="28">
        <v>132.54999999999998</v>
      </c>
      <c r="C47" s="28">
        <v>192.04999999999998</v>
      </c>
      <c r="D47" s="29">
        <v>366.95</v>
      </c>
      <c r="E47" s="29">
        <v>395.02</v>
      </c>
      <c r="F47" s="29">
        <v>406.82</v>
      </c>
      <c r="G47" s="29">
        <v>441.53999999999996</v>
      </c>
      <c r="H47" s="30">
        <v>461.69</v>
      </c>
      <c r="I47" s="29">
        <v>506.49</v>
      </c>
      <c r="J47" s="29">
        <v>388.73</v>
      </c>
      <c r="K47" s="30">
        <v>527.72</v>
      </c>
    </row>
    <row r="48" ht="12.75" customHeight="1">
      <c r="A48" s="13">
        <v>46.0</v>
      </c>
      <c r="B48" s="10">
        <v>135.69</v>
      </c>
      <c r="C48" s="10">
        <v>192.78</v>
      </c>
      <c r="D48" s="10">
        <v>372.90999999999997</v>
      </c>
      <c r="E48" s="10">
        <v>403.76</v>
      </c>
      <c r="F48" s="10">
        <v>419.83</v>
      </c>
      <c r="G48" s="10">
        <v>446.57</v>
      </c>
      <c r="H48" s="11">
        <v>479.78999999999996</v>
      </c>
      <c r="I48" s="10">
        <v>515.31</v>
      </c>
      <c r="J48" s="10">
        <v>395.43</v>
      </c>
      <c r="K48" s="11">
        <v>542.4399999999999</v>
      </c>
    </row>
    <row r="49" ht="12.75" customHeight="1">
      <c r="A49" s="13">
        <v>47.0</v>
      </c>
      <c r="B49" s="14">
        <v>137.64999999999998</v>
      </c>
      <c r="C49" s="14">
        <v>195.6</v>
      </c>
      <c r="D49" s="14">
        <v>373.58</v>
      </c>
      <c r="E49" s="14">
        <v>405.33</v>
      </c>
      <c r="F49" s="14">
        <v>422.65999999999997</v>
      </c>
      <c r="G49" s="14">
        <v>447.89</v>
      </c>
      <c r="H49" s="15">
        <v>482.33</v>
      </c>
      <c r="I49" s="14">
        <v>523.62</v>
      </c>
      <c r="J49" s="14">
        <v>401.64</v>
      </c>
      <c r="K49" s="15">
        <v>543.91</v>
      </c>
    </row>
    <row r="50" ht="12.75" customHeight="1">
      <c r="A50" s="13">
        <v>48.0</v>
      </c>
      <c r="B50" s="14">
        <v>139.2</v>
      </c>
      <c r="C50" s="14">
        <v>195.98999999999998</v>
      </c>
      <c r="D50" s="14">
        <v>374.46</v>
      </c>
      <c r="E50" s="14">
        <v>409.9</v>
      </c>
      <c r="F50" s="14">
        <v>423.09</v>
      </c>
      <c r="G50" s="14">
        <v>456.03</v>
      </c>
      <c r="H50" s="15">
        <v>482.96</v>
      </c>
      <c r="I50" s="14">
        <v>533.42</v>
      </c>
      <c r="J50" s="14">
        <v>409.12</v>
      </c>
      <c r="K50" s="15">
        <v>544.34</v>
      </c>
    </row>
    <row r="51" ht="12.75" customHeight="1">
      <c r="A51" s="13">
        <v>49.0</v>
      </c>
      <c r="B51" s="14">
        <v>139.26</v>
      </c>
      <c r="C51" s="14">
        <v>196.23</v>
      </c>
      <c r="D51" s="14">
        <v>374.55</v>
      </c>
      <c r="E51" s="14">
        <v>410.02</v>
      </c>
      <c r="F51" s="14">
        <v>423.32</v>
      </c>
      <c r="G51" s="14">
        <v>456.28</v>
      </c>
      <c r="H51" s="15">
        <v>483.21999999999997</v>
      </c>
      <c r="I51" s="14">
        <v>536.41</v>
      </c>
      <c r="J51" s="14">
        <v>416.5</v>
      </c>
      <c r="K51" s="15">
        <v>547.16</v>
      </c>
    </row>
    <row r="52" ht="12.75" customHeight="1">
      <c r="A52" s="13">
        <v>50.0</v>
      </c>
      <c r="B52" s="17">
        <v>139.32999999999998</v>
      </c>
      <c r="C52" s="17">
        <v>197.32999999999998</v>
      </c>
      <c r="D52" s="17">
        <v>374.86</v>
      </c>
      <c r="E52" s="17">
        <v>410.53</v>
      </c>
      <c r="F52" s="17">
        <v>425.0</v>
      </c>
      <c r="G52" s="17">
        <v>457.27</v>
      </c>
      <c r="H52" s="18">
        <v>484.62</v>
      </c>
      <c r="I52" s="17">
        <v>542.75</v>
      </c>
      <c r="J52" s="17">
        <v>416.59999999999997</v>
      </c>
      <c r="K52" s="18">
        <v>553.61</v>
      </c>
    </row>
    <row r="53" ht="12.75" customHeight="1">
      <c r="A53" s="31">
        <v>51.0</v>
      </c>
      <c r="B53" s="20">
        <v>154.48</v>
      </c>
      <c r="C53" s="20">
        <v>217.1</v>
      </c>
      <c r="D53" s="21">
        <v>399.76</v>
      </c>
      <c r="E53" s="21">
        <v>444.95</v>
      </c>
      <c r="F53" s="21">
        <v>454.0</v>
      </c>
      <c r="G53" s="21">
        <v>491.21</v>
      </c>
      <c r="H53" s="22">
        <v>507.42</v>
      </c>
      <c r="I53" s="21">
        <v>564.56</v>
      </c>
      <c r="J53" s="21">
        <v>432.3</v>
      </c>
      <c r="K53" s="22">
        <v>587.54</v>
      </c>
    </row>
    <row r="54" ht="12.75" customHeight="1">
      <c r="A54" s="19">
        <v>52.0</v>
      </c>
      <c r="B54" s="24">
        <v>156.87</v>
      </c>
      <c r="C54" s="24">
        <v>228.47</v>
      </c>
      <c r="D54" s="25">
        <v>428.34999999999997</v>
      </c>
      <c r="E54" s="25">
        <v>453.65999999999997</v>
      </c>
      <c r="F54" s="25">
        <v>470.62</v>
      </c>
      <c r="G54" s="25">
        <v>510.4</v>
      </c>
      <c r="H54" s="26">
        <v>535.39</v>
      </c>
      <c r="I54" s="25">
        <v>594.33</v>
      </c>
      <c r="J54" s="25">
        <v>441.03999999999996</v>
      </c>
      <c r="K54" s="26">
        <v>606.21</v>
      </c>
    </row>
    <row r="55" ht="12.75" customHeight="1">
      <c r="A55" s="19">
        <v>53.0</v>
      </c>
      <c r="B55" s="24">
        <v>158.54</v>
      </c>
      <c r="C55" s="24">
        <v>229.62</v>
      </c>
      <c r="D55" s="25">
        <v>431.21</v>
      </c>
      <c r="E55" s="25">
        <v>463.74</v>
      </c>
      <c r="F55" s="25">
        <v>472.28</v>
      </c>
      <c r="G55" s="25">
        <v>534.9399999999999</v>
      </c>
      <c r="H55" s="26">
        <v>546.43</v>
      </c>
      <c r="I55" s="25">
        <v>597.31</v>
      </c>
      <c r="J55" s="25">
        <v>448.46</v>
      </c>
      <c r="K55" s="26">
        <v>609.28</v>
      </c>
    </row>
    <row r="56" ht="12.75" customHeight="1">
      <c r="A56" s="19">
        <v>54.0</v>
      </c>
      <c r="B56" s="24">
        <v>159.02</v>
      </c>
      <c r="C56" s="24">
        <v>230.1</v>
      </c>
      <c r="D56" s="25">
        <v>431.67</v>
      </c>
      <c r="E56" s="25">
        <v>468.09999999999997</v>
      </c>
      <c r="F56" s="25">
        <v>472.77</v>
      </c>
      <c r="G56" s="25">
        <v>537.39</v>
      </c>
      <c r="H56" s="26">
        <v>547.54</v>
      </c>
      <c r="I56" s="25">
        <v>613.37</v>
      </c>
      <c r="J56" s="25">
        <v>456.84999999999997</v>
      </c>
      <c r="K56" s="26">
        <v>625.64</v>
      </c>
    </row>
    <row r="57" ht="12.75" customHeight="1">
      <c r="A57" s="19">
        <v>55.0</v>
      </c>
      <c r="B57" s="28">
        <v>159.61</v>
      </c>
      <c r="C57" s="28">
        <v>234.09</v>
      </c>
      <c r="D57" s="29">
        <v>434.8</v>
      </c>
      <c r="E57" s="29">
        <v>469.25</v>
      </c>
      <c r="F57" s="29">
        <v>473.93</v>
      </c>
      <c r="G57" s="29">
        <v>537.4399999999999</v>
      </c>
      <c r="H57" s="30">
        <v>548.01</v>
      </c>
      <c r="I57" s="29">
        <v>619.56</v>
      </c>
      <c r="J57" s="29">
        <v>463.96</v>
      </c>
      <c r="K57" s="30">
        <v>631.95</v>
      </c>
    </row>
    <row r="58" ht="12.75" customHeight="1">
      <c r="A58" s="32">
        <v>56.0</v>
      </c>
      <c r="B58" s="10">
        <v>171.18</v>
      </c>
      <c r="C58" s="10">
        <v>247.2</v>
      </c>
      <c r="D58" s="10">
        <v>435.27</v>
      </c>
      <c r="E58" s="10">
        <v>477.39</v>
      </c>
      <c r="F58" s="10">
        <v>486.95</v>
      </c>
      <c r="G58" s="10">
        <v>537.5</v>
      </c>
      <c r="H58" s="11">
        <v>548.46</v>
      </c>
      <c r="I58" s="10">
        <v>622.14</v>
      </c>
      <c r="J58" s="10">
        <v>471.33</v>
      </c>
      <c r="K58" s="11">
        <v>634.59</v>
      </c>
    </row>
    <row r="59" ht="12.75" customHeight="1">
      <c r="A59" s="13">
        <v>57.0</v>
      </c>
      <c r="B59" s="14">
        <v>172.65</v>
      </c>
      <c r="C59" s="14">
        <v>249.69</v>
      </c>
      <c r="D59" s="14">
        <v>436.08</v>
      </c>
      <c r="E59" s="14">
        <v>478.67</v>
      </c>
      <c r="F59" s="14">
        <v>489.18</v>
      </c>
      <c r="G59" s="14">
        <v>538.14</v>
      </c>
      <c r="H59" s="15">
        <v>548.91</v>
      </c>
      <c r="I59" s="14">
        <v>628.26</v>
      </c>
      <c r="J59" s="14">
        <v>479.12</v>
      </c>
      <c r="K59" s="15">
        <v>640.83</v>
      </c>
    </row>
    <row r="60" ht="12.75" customHeight="1">
      <c r="A60" s="13">
        <v>58.0</v>
      </c>
      <c r="B60" s="14">
        <v>173.15</v>
      </c>
      <c r="C60" s="14">
        <v>250.73</v>
      </c>
      <c r="D60" s="14">
        <v>436.59999999999997</v>
      </c>
      <c r="E60" s="14">
        <v>479.13</v>
      </c>
      <c r="F60" s="14">
        <v>499.18</v>
      </c>
      <c r="G60" s="14">
        <v>539.59</v>
      </c>
      <c r="H60" s="15">
        <v>550.39</v>
      </c>
      <c r="I60" s="14">
        <v>650.72</v>
      </c>
      <c r="J60" s="14">
        <v>487.53999999999996</v>
      </c>
      <c r="K60" s="15">
        <v>663.74</v>
      </c>
    </row>
    <row r="61" ht="12.75" customHeight="1">
      <c r="A61" s="13">
        <v>59.0</v>
      </c>
      <c r="B61" s="14">
        <v>173.63</v>
      </c>
      <c r="C61" s="14">
        <v>251.23</v>
      </c>
      <c r="D61" s="14">
        <v>446.99</v>
      </c>
      <c r="E61" s="14">
        <v>486.34</v>
      </c>
      <c r="F61" s="14">
        <v>500.2</v>
      </c>
      <c r="G61" s="14">
        <v>542.02</v>
      </c>
      <c r="H61" s="15">
        <v>579.58</v>
      </c>
      <c r="I61" s="14">
        <v>652.96</v>
      </c>
      <c r="J61" s="14">
        <v>489.61</v>
      </c>
      <c r="K61" s="15">
        <v>666.04</v>
      </c>
    </row>
    <row r="62" ht="12.75" customHeight="1">
      <c r="A62" s="16">
        <v>60.0</v>
      </c>
      <c r="B62" s="17">
        <v>174.13</v>
      </c>
      <c r="C62" s="17">
        <v>251.72</v>
      </c>
      <c r="D62" s="17">
        <v>448.03</v>
      </c>
      <c r="E62" s="17">
        <v>487.07</v>
      </c>
      <c r="F62" s="17">
        <v>501.21999999999997</v>
      </c>
      <c r="G62" s="17">
        <v>576.71</v>
      </c>
      <c r="H62" s="18">
        <v>582.5</v>
      </c>
      <c r="I62" s="17">
        <v>668.48</v>
      </c>
      <c r="J62" s="17">
        <v>502.14</v>
      </c>
      <c r="K62" s="18">
        <v>681.86</v>
      </c>
    </row>
    <row r="63" ht="12.75" customHeight="1">
      <c r="A63" s="19">
        <v>61.0</v>
      </c>
      <c r="B63" s="20">
        <v>183.21</v>
      </c>
      <c r="C63" s="20">
        <v>260.59</v>
      </c>
      <c r="D63" s="21">
        <v>466.05</v>
      </c>
      <c r="E63" s="21">
        <v>501.18</v>
      </c>
      <c r="F63" s="21">
        <v>521.53</v>
      </c>
      <c r="G63" s="21">
        <v>588.92</v>
      </c>
      <c r="H63" s="22">
        <v>600.71</v>
      </c>
      <c r="I63" s="21">
        <v>680.0</v>
      </c>
      <c r="J63" s="21">
        <v>513.25</v>
      </c>
      <c r="K63" s="22">
        <v>693.61</v>
      </c>
    </row>
    <row r="64" ht="12.75" customHeight="1">
      <c r="A64" s="23">
        <v>62.0</v>
      </c>
      <c r="B64" s="24">
        <v>185.31</v>
      </c>
      <c r="C64" s="24">
        <v>268.66</v>
      </c>
      <c r="D64" s="25">
        <v>473.14</v>
      </c>
      <c r="E64" s="25">
        <v>507.39</v>
      </c>
      <c r="F64" s="25">
        <v>523.65</v>
      </c>
      <c r="G64" s="25">
        <v>597.34</v>
      </c>
      <c r="H64" s="26">
        <v>615.17</v>
      </c>
      <c r="I64" s="25">
        <v>681.18</v>
      </c>
      <c r="J64" s="25">
        <v>521.3</v>
      </c>
      <c r="K64" s="26">
        <v>694.8</v>
      </c>
    </row>
    <row r="65" ht="12.75" customHeight="1">
      <c r="A65" s="23">
        <v>63.0</v>
      </c>
      <c r="B65" s="24">
        <v>185.84</v>
      </c>
      <c r="C65" s="24">
        <v>269.5</v>
      </c>
      <c r="D65" s="25">
        <v>477.4</v>
      </c>
      <c r="E65" s="25">
        <v>508.11</v>
      </c>
      <c r="F65" s="25">
        <v>526.0699999999999</v>
      </c>
      <c r="G65" s="25">
        <v>605.85</v>
      </c>
      <c r="H65" s="26">
        <v>617.97</v>
      </c>
      <c r="I65" s="25">
        <v>682.1</v>
      </c>
      <c r="J65" s="25">
        <v>529.76</v>
      </c>
      <c r="K65" s="26">
        <v>695.74</v>
      </c>
    </row>
    <row r="66" ht="12.75" customHeight="1">
      <c r="A66" s="23">
        <v>64.0</v>
      </c>
      <c r="B66" s="24">
        <v>195.15</v>
      </c>
      <c r="C66" s="24">
        <v>278.03</v>
      </c>
      <c r="D66" s="25">
        <v>477.86</v>
      </c>
      <c r="E66" s="25">
        <v>522.37</v>
      </c>
      <c r="F66" s="25">
        <v>542.35</v>
      </c>
      <c r="G66" s="25">
        <v>616.8</v>
      </c>
      <c r="H66" s="26">
        <v>640.84</v>
      </c>
      <c r="I66" s="25">
        <v>700.3199999999999</v>
      </c>
      <c r="J66" s="25">
        <v>538.25</v>
      </c>
      <c r="K66" s="26">
        <v>714.31</v>
      </c>
    </row>
    <row r="67" ht="12.75" customHeight="1">
      <c r="A67" s="23">
        <v>65.0</v>
      </c>
      <c r="B67" s="28">
        <v>196.09</v>
      </c>
      <c r="C67" s="28">
        <v>279.9</v>
      </c>
      <c r="D67" s="29">
        <v>481.96999999999997</v>
      </c>
      <c r="E67" s="29">
        <v>528.08</v>
      </c>
      <c r="F67" s="29">
        <v>545.77</v>
      </c>
      <c r="G67" s="29">
        <v>626.35</v>
      </c>
      <c r="H67" s="30">
        <v>648.05</v>
      </c>
      <c r="I67" s="29">
        <v>702.14</v>
      </c>
      <c r="J67" s="29">
        <v>538.45</v>
      </c>
      <c r="K67" s="30">
        <v>716.1899999999999</v>
      </c>
    </row>
    <row r="68" ht="12.75" customHeight="1">
      <c r="A68" s="9">
        <v>66.0</v>
      </c>
      <c r="B68" s="10">
        <v>196.6</v>
      </c>
      <c r="C68" s="10">
        <v>280.68</v>
      </c>
      <c r="D68" s="10">
        <v>502.03999999999996</v>
      </c>
      <c r="E68" s="10">
        <v>544.52</v>
      </c>
      <c r="F68" s="10">
        <v>562.48</v>
      </c>
      <c r="G68" s="10">
        <v>627.3199999999999</v>
      </c>
      <c r="H68" s="11">
        <v>649.39</v>
      </c>
      <c r="I68" s="10">
        <v>703.24</v>
      </c>
      <c r="J68" s="10">
        <v>548.0</v>
      </c>
      <c r="K68" s="11">
        <v>744.01</v>
      </c>
    </row>
    <row r="69" ht="12.75" customHeight="1">
      <c r="A69" s="33">
        <v>67.0</v>
      </c>
      <c r="B69" s="14">
        <v>198.48</v>
      </c>
      <c r="C69" s="14">
        <v>295.96</v>
      </c>
      <c r="D69" s="14">
        <v>504.03999999999996</v>
      </c>
      <c r="E69" s="14">
        <v>549.86</v>
      </c>
      <c r="F69" s="14">
        <v>564.16</v>
      </c>
      <c r="G69" s="14">
        <v>627.78</v>
      </c>
      <c r="H69" s="15">
        <v>649.84</v>
      </c>
      <c r="I69" s="14">
        <v>724.76</v>
      </c>
      <c r="J69" s="14">
        <v>564.86</v>
      </c>
      <c r="K69" s="15">
        <v>746.81</v>
      </c>
    </row>
    <row r="70" ht="12.75" customHeight="1">
      <c r="A70" s="33">
        <v>68.0</v>
      </c>
      <c r="B70" s="14">
        <v>202.96</v>
      </c>
      <c r="C70" s="14">
        <v>297.68</v>
      </c>
      <c r="D70" s="14">
        <v>504.51</v>
      </c>
      <c r="E70" s="14">
        <v>556.99</v>
      </c>
      <c r="F70" s="14">
        <v>564.66</v>
      </c>
      <c r="G70" s="14">
        <v>628.23</v>
      </c>
      <c r="H70" s="15">
        <v>653.61</v>
      </c>
      <c r="I70" s="14">
        <v>726.92</v>
      </c>
      <c r="J70" s="14">
        <v>566.33</v>
      </c>
      <c r="K70" s="15">
        <v>747.26</v>
      </c>
    </row>
    <row r="71" ht="12.75" customHeight="1">
      <c r="A71" s="33">
        <v>69.0</v>
      </c>
      <c r="B71" s="14">
        <v>203.43</v>
      </c>
      <c r="C71" s="14">
        <v>298.17</v>
      </c>
      <c r="D71" s="14">
        <v>505.02</v>
      </c>
      <c r="E71" s="14">
        <v>558.47</v>
      </c>
      <c r="F71" s="14">
        <v>565.58</v>
      </c>
      <c r="G71" s="14">
        <v>628.6899999999999</v>
      </c>
      <c r="H71" s="15">
        <v>666.09</v>
      </c>
      <c r="I71" s="14">
        <v>728.49</v>
      </c>
      <c r="J71" s="14">
        <v>583.9</v>
      </c>
      <c r="K71" s="15">
        <v>751.99</v>
      </c>
    </row>
    <row r="72" ht="12.75" customHeight="1">
      <c r="A72" s="16">
        <v>70.0</v>
      </c>
      <c r="B72" s="17">
        <v>203.93</v>
      </c>
      <c r="C72" s="17">
        <v>298.65999999999997</v>
      </c>
      <c r="D72" s="17">
        <v>505.48</v>
      </c>
      <c r="E72" s="17">
        <v>560.45</v>
      </c>
      <c r="F72" s="17">
        <v>566.06</v>
      </c>
      <c r="G72" s="17">
        <v>630.03</v>
      </c>
      <c r="H72" s="18">
        <v>667.35</v>
      </c>
      <c r="I72" s="17">
        <v>752.36</v>
      </c>
      <c r="J72" s="17">
        <v>591.68</v>
      </c>
      <c r="K72" s="18">
        <v>768.24</v>
      </c>
    </row>
    <row r="73" ht="12.75" customHeight="1">
      <c r="A73" s="35">
        <v>71.0</v>
      </c>
      <c r="B73" s="20">
        <v>209.75</v>
      </c>
      <c r="C73" s="20">
        <v>299.15</v>
      </c>
      <c r="D73" s="21">
        <v>507.13</v>
      </c>
      <c r="E73" s="21">
        <v>561.46</v>
      </c>
      <c r="F73" s="21">
        <v>567.11</v>
      </c>
      <c r="G73" s="21">
        <v>656.62</v>
      </c>
      <c r="H73" s="22">
        <v>669.77</v>
      </c>
      <c r="I73" s="21">
        <v>770.14</v>
      </c>
      <c r="J73" s="21">
        <v>602.54</v>
      </c>
      <c r="K73" s="22">
        <v>785.76</v>
      </c>
    </row>
    <row r="74" ht="12.75" customHeight="1">
      <c r="A74" s="23">
        <v>72.0</v>
      </c>
      <c r="B74" s="24">
        <v>211.09</v>
      </c>
      <c r="C74" s="24">
        <v>307.95</v>
      </c>
      <c r="D74" s="25">
        <v>539.81</v>
      </c>
      <c r="E74" s="25">
        <v>580.31</v>
      </c>
      <c r="F74" s="25">
        <v>586.11</v>
      </c>
      <c r="G74" s="25">
        <v>685.21</v>
      </c>
      <c r="H74" s="26">
        <v>718.05</v>
      </c>
      <c r="I74" s="25">
        <v>777.54</v>
      </c>
      <c r="J74" s="25">
        <v>602.6899999999999</v>
      </c>
      <c r="K74" s="26">
        <v>793.1</v>
      </c>
    </row>
    <row r="75" ht="12.75" customHeight="1">
      <c r="A75" s="23">
        <v>73.0</v>
      </c>
      <c r="B75" s="24">
        <v>211.59</v>
      </c>
      <c r="C75" s="24">
        <v>314.37</v>
      </c>
      <c r="D75" s="25">
        <v>543.08</v>
      </c>
      <c r="E75" s="25">
        <v>582.1899999999999</v>
      </c>
      <c r="F75" s="25">
        <v>588.02</v>
      </c>
      <c r="G75" s="25">
        <v>688.0699999999999</v>
      </c>
      <c r="H75" s="26">
        <v>722.89</v>
      </c>
      <c r="I75" s="25">
        <v>779.12</v>
      </c>
      <c r="J75" s="25">
        <v>612.95</v>
      </c>
      <c r="K75" s="26">
        <v>794.73</v>
      </c>
    </row>
    <row r="76" ht="12.75" customHeight="1">
      <c r="A76" s="23">
        <v>74.0</v>
      </c>
      <c r="B76" s="24">
        <v>212.09</v>
      </c>
      <c r="C76" s="24">
        <v>315.02</v>
      </c>
      <c r="D76" s="25">
        <v>543.59</v>
      </c>
      <c r="E76" s="25">
        <v>582.67</v>
      </c>
      <c r="F76" s="25">
        <v>588.5</v>
      </c>
      <c r="G76" s="25">
        <v>688.52</v>
      </c>
      <c r="H76" s="26">
        <v>723.42</v>
      </c>
      <c r="I76" s="25">
        <v>810.62</v>
      </c>
      <c r="J76" s="25">
        <v>613.25</v>
      </c>
      <c r="K76" s="26">
        <v>826.8199999999999</v>
      </c>
    </row>
    <row r="77" ht="12.75" customHeight="1">
      <c r="A77" s="27">
        <v>75.0</v>
      </c>
      <c r="B77" s="28">
        <v>213.09</v>
      </c>
      <c r="C77" s="28">
        <v>316.02</v>
      </c>
      <c r="D77" s="29">
        <v>544.51</v>
      </c>
      <c r="E77" s="29">
        <v>583.63</v>
      </c>
      <c r="F77" s="29">
        <v>589.45</v>
      </c>
      <c r="G77" s="29">
        <v>689.45</v>
      </c>
      <c r="H77" s="30">
        <v>724.33</v>
      </c>
      <c r="I77" s="29">
        <v>813.77</v>
      </c>
      <c r="J77" s="29">
        <v>613.35</v>
      </c>
      <c r="K77" s="30">
        <v>830.05</v>
      </c>
    </row>
    <row r="78" ht="12.75" customHeight="1">
      <c r="A78" s="5">
        <v>76.0</v>
      </c>
      <c r="B78" s="6">
        <v>224.07</v>
      </c>
      <c r="C78" s="6">
        <v>324.8</v>
      </c>
      <c r="D78" s="6">
        <v>547.43</v>
      </c>
      <c r="E78" s="6">
        <v>588.6</v>
      </c>
      <c r="F78" s="6">
        <v>594.49</v>
      </c>
      <c r="G78" s="6">
        <v>707.65</v>
      </c>
      <c r="H78" s="7">
        <v>725.25</v>
      </c>
      <c r="I78" s="6">
        <v>821.89</v>
      </c>
      <c r="J78" s="6">
        <v>638.6899999999999</v>
      </c>
      <c r="K78" s="7">
        <v>838.33</v>
      </c>
    </row>
    <row r="79" ht="12.75" customHeight="1">
      <c r="A79" s="9">
        <v>77.0</v>
      </c>
      <c r="B79" s="10">
        <v>225.19</v>
      </c>
      <c r="C79" s="10">
        <v>335.67</v>
      </c>
      <c r="D79" s="10">
        <v>549.66</v>
      </c>
      <c r="E79" s="10">
        <v>607.4399999999999</v>
      </c>
      <c r="F79" s="10">
        <v>618.55</v>
      </c>
      <c r="G79" s="10">
        <v>709.48</v>
      </c>
      <c r="H79" s="11">
        <v>726.16</v>
      </c>
      <c r="I79" s="10">
        <v>826.73</v>
      </c>
      <c r="J79" s="10">
        <v>653.13</v>
      </c>
      <c r="K79" s="11">
        <v>859.67</v>
      </c>
    </row>
    <row r="80" ht="12.75" customHeight="1">
      <c r="A80" s="13">
        <v>78.0</v>
      </c>
      <c r="B80" s="14">
        <v>226.17</v>
      </c>
      <c r="C80" s="14">
        <v>336.76</v>
      </c>
      <c r="D80" s="14">
        <v>569.8199999999999</v>
      </c>
      <c r="E80" s="14">
        <v>615.5699999999999</v>
      </c>
      <c r="F80" s="14">
        <v>634.6899999999999</v>
      </c>
      <c r="G80" s="14">
        <v>717.42</v>
      </c>
      <c r="H80" s="15">
        <v>727.0699999999999</v>
      </c>
      <c r="I80" s="14">
        <v>834.12</v>
      </c>
      <c r="J80" s="14">
        <v>661.68</v>
      </c>
      <c r="K80" s="15">
        <v>895.13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2.75" customHeight="1">
      <c r="A81" s="13">
        <v>79.0</v>
      </c>
      <c r="B81" s="14">
        <v>227.15</v>
      </c>
      <c r="C81" s="14">
        <v>337.73</v>
      </c>
      <c r="D81" s="14">
        <v>571.85</v>
      </c>
      <c r="E81" s="14">
        <v>624.75</v>
      </c>
      <c r="F81" s="14">
        <v>644.08</v>
      </c>
      <c r="G81" s="14">
        <v>729.73</v>
      </c>
      <c r="H81" s="15">
        <v>737.05</v>
      </c>
      <c r="I81" s="14">
        <v>877.14</v>
      </c>
      <c r="J81" s="14">
        <v>663.6899999999999</v>
      </c>
      <c r="K81" s="15">
        <v>898.68</v>
      </c>
    </row>
    <row r="82" ht="12.75" customHeight="1">
      <c r="A82" s="16">
        <v>80.0</v>
      </c>
      <c r="B82" s="17">
        <v>228.15</v>
      </c>
      <c r="C82" s="17">
        <v>338.74</v>
      </c>
      <c r="D82" s="17">
        <v>572.77</v>
      </c>
      <c r="E82" s="17">
        <v>626.74</v>
      </c>
      <c r="F82" s="17">
        <v>645.91</v>
      </c>
      <c r="G82" s="17">
        <v>732.77</v>
      </c>
      <c r="H82" s="18">
        <v>740.12</v>
      </c>
      <c r="I82" s="17">
        <v>881.9399999999999</v>
      </c>
      <c r="J82" s="17">
        <v>678.79</v>
      </c>
      <c r="K82" s="18">
        <v>899.58</v>
      </c>
    </row>
    <row r="83" ht="12.75" customHeight="1">
      <c r="A83" s="19">
        <v>81.0</v>
      </c>
      <c r="B83" s="20">
        <v>238.35999999999999</v>
      </c>
      <c r="C83" s="20">
        <v>343.13</v>
      </c>
      <c r="D83" s="21">
        <v>589.73</v>
      </c>
      <c r="E83" s="21">
        <v>665.12</v>
      </c>
      <c r="F83" s="21">
        <v>680.16</v>
      </c>
      <c r="G83" s="21">
        <v>751.26</v>
      </c>
      <c r="H83" s="22">
        <v>759.64</v>
      </c>
      <c r="I83" s="21">
        <v>883.08</v>
      </c>
      <c r="J83" s="21">
        <v>678.9399999999999</v>
      </c>
      <c r="K83" s="22">
        <v>900.75</v>
      </c>
    </row>
    <row r="84" ht="12.75" customHeight="1">
      <c r="A84" s="23">
        <v>82.0</v>
      </c>
      <c r="B84" s="24">
        <v>239.38</v>
      </c>
      <c r="C84" s="24">
        <v>344.13</v>
      </c>
      <c r="D84" s="25">
        <v>592.85</v>
      </c>
      <c r="E84" s="25">
        <v>668.96</v>
      </c>
      <c r="F84" s="25">
        <v>683.59</v>
      </c>
      <c r="G84" s="25">
        <v>753.11</v>
      </c>
      <c r="H84" s="26">
        <v>761.58</v>
      </c>
      <c r="I84" s="25">
        <v>884.09</v>
      </c>
      <c r="J84" s="25">
        <v>690.31</v>
      </c>
      <c r="K84" s="26">
        <v>901.78</v>
      </c>
    </row>
    <row r="85" ht="12.75" customHeight="1">
      <c r="A85" s="19">
        <v>83.0</v>
      </c>
      <c r="B85" s="24">
        <v>240.39</v>
      </c>
      <c r="C85" s="24">
        <v>345.13</v>
      </c>
      <c r="D85" s="25">
        <v>593.8</v>
      </c>
      <c r="E85" s="25">
        <v>669.91</v>
      </c>
      <c r="F85" s="25">
        <v>684.54</v>
      </c>
      <c r="G85" s="25">
        <v>754.09</v>
      </c>
      <c r="H85" s="26">
        <v>762.5699999999999</v>
      </c>
      <c r="I85" s="25">
        <v>885.09</v>
      </c>
      <c r="J85" s="25">
        <v>690.51</v>
      </c>
      <c r="K85" s="26">
        <v>902.81</v>
      </c>
    </row>
    <row r="86" ht="13.5" customHeight="1">
      <c r="A86" s="19">
        <v>84.0</v>
      </c>
      <c r="B86" s="24">
        <v>241.37</v>
      </c>
      <c r="C86" s="24">
        <v>346.13</v>
      </c>
      <c r="D86" s="25">
        <v>594.77</v>
      </c>
      <c r="E86" s="25">
        <v>670.86</v>
      </c>
      <c r="F86" s="25">
        <v>685.51</v>
      </c>
      <c r="G86" s="25">
        <v>769.41</v>
      </c>
      <c r="H86" s="26">
        <v>778.56</v>
      </c>
      <c r="I86" s="25">
        <v>886.0</v>
      </c>
      <c r="J86" s="25">
        <v>697.26</v>
      </c>
      <c r="K86" s="26">
        <v>904.23</v>
      </c>
    </row>
    <row r="87" ht="13.5" customHeight="1">
      <c r="A87" s="27">
        <v>85.0</v>
      </c>
      <c r="B87" s="28">
        <v>242.37</v>
      </c>
      <c r="C87" s="28">
        <v>347.13</v>
      </c>
      <c r="D87" s="29">
        <v>595.73</v>
      </c>
      <c r="E87" s="29">
        <v>671.81</v>
      </c>
      <c r="F87" s="29">
        <v>686.43</v>
      </c>
      <c r="G87" s="29">
        <v>769.48</v>
      </c>
      <c r="H87" s="30">
        <v>780.3199999999999</v>
      </c>
      <c r="I87" s="29">
        <v>895.92</v>
      </c>
      <c r="J87" s="29">
        <v>697.47</v>
      </c>
      <c r="K87" s="30">
        <v>932.3</v>
      </c>
    </row>
    <row r="88" ht="13.5" customHeight="1">
      <c r="A88" s="13">
        <v>86.0</v>
      </c>
      <c r="B88" s="10">
        <v>253.18</v>
      </c>
      <c r="C88" s="10">
        <v>360.33</v>
      </c>
      <c r="D88" s="10">
        <v>597.43</v>
      </c>
      <c r="E88" s="10">
        <v>680.29</v>
      </c>
      <c r="F88" s="10">
        <v>687.72</v>
      </c>
      <c r="G88" s="10">
        <v>771.97</v>
      </c>
      <c r="H88" s="11">
        <v>781.31</v>
      </c>
      <c r="I88" s="10">
        <v>897.27</v>
      </c>
      <c r="J88" s="10">
        <v>697.62</v>
      </c>
      <c r="K88" s="11">
        <v>939.12</v>
      </c>
    </row>
    <row r="89" ht="13.5" customHeight="1">
      <c r="A89" s="13">
        <v>87.0</v>
      </c>
      <c r="B89" s="14">
        <v>254.5</v>
      </c>
      <c r="C89" s="14">
        <v>361.59</v>
      </c>
      <c r="D89" s="14">
        <v>618.87</v>
      </c>
      <c r="E89" s="14">
        <v>683.73</v>
      </c>
      <c r="F89" s="14">
        <v>690.8</v>
      </c>
      <c r="G89" s="14">
        <v>773.16</v>
      </c>
      <c r="H89" s="15">
        <v>782.53</v>
      </c>
      <c r="I89" s="14">
        <v>924.05</v>
      </c>
      <c r="J89" s="14">
        <v>729.4</v>
      </c>
      <c r="K89" s="15">
        <v>942.55</v>
      </c>
    </row>
    <row r="90" ht="13.5" customHeight="1">
      <c r="A90" s="13">
        <v>88.0</v>
      </c>
      <c r="B90" s="14">
        <v>255.5</v>
      </c>
      <c r="C90" s="14">
        <v>362.39</v>
      </c>
      <c r="D90" s="14">
        <v>621.02</v>
      </c>
      <c r="E90" s="14">
        <v>684.67</v>
      </c>
      <c r="F90" s="14">
        <v>692.56</v>
      </c>
      <c r="G90" s="14">
        <v>776.1</v>
      </c>
      <c r="H90" s="15">
        <v>786.48</v>
      </c>
      <c r="I90" s="14">
        <v>942.95</v>
      </c>
      <c r="J90" s="14">
        <v>729.5</v>
      </c>
      <c r="K90" s="15">
        <v>961.8</v>
      </c>
    </row>
    <row r="91" ht="13.5" customHeight="1">
      <c r="A91" s="13">
        <v>89.0</v>
      </c>
      <c r="B91" s="14">
        <v>256.49</v>
      </c>
      <c r="C91" s="14">
        <v>363.19</v>
      </c>
      <c r="D91" s="14">
        <v>646.6</v>
      </c>
      <c r="E91" s="14">
        <v>708.1</v>
      </c>
      <c r="F91" s="14">
        <v>727.73</v>
      </c>
      <c r="G91" s="14">
        <v>829.6</v>
      </c>
      <c r="H91" s="15">
        <v>865.5</v>
      </c>
      <c r="I91" s="14">
        <v>944.84</v>
      </c>
      <c r="J91" s="14">
        <v>752.77</v>
      </c>
      <c r="K91" s="15">
        <v>963.76</v>
      </c>
    </row>
    <row r="92" ht="13.5" customHeight="1">
      <c r="A92" s="13">
        <v>90.0</v>
      </c>
      <c r="B92" s="17">
        <v>257.48</v>
      </c>
      <c r="C92" s="17">
        <v>363.99</v>
      </c>
      <c r="D92" s="17">
        <v>664.9399999999999</v>
      </c>
      <c r="E92" s="17">
        <v>712.24</v>
      </c>
      <c r="F92" s="17">
        <v>736.8199999999999</v>
      </c>
      <c r="G92" s="17">
        <v>864.72</v>
      </c>
      <c r="H92" s="18">
        <v>881.9</v>
      </c>
      <c r="I92" s="17">
        <v>946.86</v>
      </c>
      <c r="J92" s="17">
        <v>752.92</v>
      </c>
      <c r="K92" s="18">
        <v>965.81</v>
      </c>
    </row>
    <row r="93" ht="13.5" customHeight="1">
      <c r="A93" s="31">
        <v>91.0</v>
      </c>
      <c r="B93" s="20">
        <v>258.8</v>
      </c>
      <c r="C93" s="20">
        <v>364.8</v>
      </c>
      <c r="D93" s="21">
        <v>666.8</v>
      </c>
      <c r="E93" s="21">
        <v>713.16</v>
      </c>
      <c r="F93" s="21">
        <v>737.76</v>
      </c>
      <c r="G93" s="21">
        <v>868.24</v>
      </c>
      <c r="H93" s="22">
        <v>883.53</v>
      </c>
      <c r="I93" s="21">
        <v>947.76</v>
      </c>
      <c r="J93" s="21">
        <v>772.22</v>
      </c>
      <c r="K93" s="22">
        <v>966.73</v>
      </c>
    </row>
    <row r="94" ht="13.5" customHeight="1">
      <c r="A94" s="19">
        <v>92.0</v>
      </c>
      <c r="B94" s="24">
        <v>259.6</v>
      </c>
      <c r="C94" s="24">
        <v>365.6</v>
      </c>
      <c r="D94" s="25">
        <v>667.6</v>
      </c>
      <c r="E94" s="25">
        <v>714.07</v>
      </c>
      <c r="F94" s="25">
        <v>739.08</v>
      </c>
      <c r="G94" s="25">
        <v>869.23</v>
      </c>
      <c r="H94" s="26">
        <v>884.6</v>
      </c>
      <c r="I94" s="25">
        <v>948.66</v>
      </c>
      <c r="J94" s="25">
        <v>780.6</v>
      </c>
      <c r="K94" s="26">
        <v>974.49</v>
      </c>
    </row>
    <row r="95" ht="13.5" customHeight="1">
      <c r="A95" s="19">
        <v>93.0</v>
      </c>
      <c r="B95" s="24">
        <v>260.4</v>
      </c>
      <c r="C95" s="24">
        <v>366.4</v>
      </c>
      <c r="D95" s="25">
        <v>668.4</v>
      </c>
      <c r="E95" s="25">
        <v>714.99</v>
      </c>
      <c r="F95" s="25">
        <v>740.01</v>
      </c>
      <c r="G95" s="25">
        <v>870.18</v>
      </c>
      <c r="H95" s="26">
        <v>885.65</v>
      </c>
      <c r="I95" s="25">
        <v>949.56</v>
      </c>
      <c r="J95" s="25">
        <v>780.95</v>
      </c>
      <c r="K95" s="26">
        <v>977.6899999999999</v>
      </c>
    </row>
    <row r="96" ht="13.5" customHeight="1">
      <c r="A96" s="19">
        <v>94.0</v>
      </c>
      <c r="B96" s="24">
        <v>261.2</v>
      </c>
      <c r="C96" s="24">
        <v>367.2</v>
      </c>
      <c r="D96" s="25">
        <v>669.2</v>
      </c>
      <c r="E96" s="25">
        <v>715.9</v>
      </c>
      <c r="F96" s="25">
        <v>740.95</v>
      </c>
      <c r="G96" s="25">
        <v>871.48</v>
      </c>
      <c r="H96" s="26">
        <v>886.72</v>
      </c>
      <c r="I96" s="25">
        <v>950.47</v>
      </c>
      <c r="J96" s="25">
        <v>781.0</v>
      </c>
      <c r="K96" s="26">
        <v>978.11</v>
      </c>
    </row>
    <row r="97" ht="13.5" customHeight="1">
      <c r="A97" s="19">
        <v>95.0</v>
      </c>
      <c r="B97" s="28">
        <v>262.0</v>
      </c>
      <c r="C97" s="28">
        <v>368.0</v>
      </c>
      <c r="D97" s="29">
        <v>670.0</v>
      </c>
      <c r="E97" s="29">
        <v>721.04</v>
      </c>
      <c r="F97" s="29">
        <v>741.92</v>
      </c>
      <c r="G97" s="29">
        <v>872.45</v>
      </c>
      <c r="H97" s="30">
        <v>887.78</v>
      </c>
      <c r="I97" s="29">
        <v>951.38</v>
      </c>
      <c r="J97" s="29">
        <v>783.62</v>
      </c>
      <c r="K97" s="30">
        <v>978.84</v>
      </c>
    </row>
    <row r="98" ht="13.5" customHeight="1">
      <c r="A98" s="32">
        <v>96.0</v>
      </c>
      <c r="B98" s="10">
        <v>262.8</v>
      </c>
      <c r="C98" s="10">
        <v>372.52</v>
      </c>
      <c r="D98" s="10">
        <v>670.8</v>
      </c>
      <c r="E98" s="10">
        <v>725.86</v>
      </c>
      <c r="F98" s="10">
        <v>747.6</v>
      </c>
      <c r="G98" s="10">
        <v>875.23</v>
      </c>
      <c r="H98" s="11">
        <v>888.71</v>
      </c>
      <c r="I98" s="10">
        <v>952.27</v>
      </c>
      <c r="J98" s="10">
        <v>786.45</v>
      </c>
      <c r="K98" s="11">
        <v>1030.04</v>
      </c>
    </row>
    <row r="99" ht="13.5" customHeight="1">
      <c r="A99" s="13">
        <v>97.0</v>
      </c>
      <c r="B99" s="14">
        <v>263.93</v>
      </c>
      <c r="C99" s="14">
        <v>373.33</v>
      </c>
      <c r="D99" s="14">
        <v>671.6</v>
      </c>
      <c r="E99" s="14">
        <v>731.84</v>
      </c>
      <c r="F99" s="14">
        <v>755.3199999999999</v>
      </c>
      <c r="G99" s="14">
        <v>876.1899999999999</v>
      </c>
      <c r="H99" s="15">
        <v>889.9</v>
      </c>
      <c r="I99" s="14">
        <v>954.1899999999999</v>
      </c>
      <c r="J99" s="14">
        <v>804.79</v>
      </c>
      <c r="K99" s="15">
        <v>1035.28</v>
      </c>
    </row>
    <row r="100" ht="13.5" customHeight="1">
      <c r="A100" s="13">
        <v>98.0</v>
      </c>
      <c r="B100" s="14">
        <v>264.62</v>
      </c>
      <c r="C100" s="14">
        <v>374.12</v>
      </c>
      <c r="D100" s="14">
        <v>672.4</v>
      </c>
      <c r="E100" s="14">
        <v>734.05</v>
      </c>
      <c r="F100" s="14">
        <v>770.28</v>
      </c>
      <c r="G100" s="14">
        <v>878.27</v>
      </c>
      <c r="H100" s="15">
        <v>892.03</v>
      </c>
      <c r="I100" s="14">
        <v>992.52</v>
      </c>
      <c r="J100" s="14">
        <v>804.89</v>
      </c>
      <c r="K100" s="15">
        <v>1036.4</v>
      </c>
    </row>
    <row r="101" ht="13.5" customHeight="1">
      <c r="A101" s="13">
        <v>99.0</v>
      </c>
      <c r="B101" s="14">
        <v>266.76</v>
      </c>
      <c r="C101" s="14">
        <v>374.93</v>
      </c>
      <c r="D101" s="14">
        <v>673.2</v>
      </c>
      <c r="E101" s="14">
        <v>774.02</v>
      </c>
      <c r="F101" s="14">
        <v>793.33</v>
      </c>
      <c r="G101" s="14">
        <v>919.96</v>
      </c>
      <c r="H101" s="15">
        <v>934.4399999999999</v>
      </c>
      <c r="I101" s="14">
        <v>1030.66</v>
      </c>
      <c r="J101" s="14">
        <v>815.89</v>
      </c>
      <c r="K101" s="15">
        <v>1051.29</v>
      </c>
    </row>
    <row r="102" ht="13.5" customHeight="1">
      <c r="A102" s="16">
        <v>100.0</v>
      </c>
      <c r="B102" s="17">
        <v>268.46999999999997</v>
      </c>
      <c r="C102" s="17">
        <v>375.72</v>
      </c>
      <c r="D102" s="17">
        <v>680.74</v>
      </c>
      <c r="E102" s="17">
        <v>786.79</v>
      </c>
      <c r="F102" s="17">
        <v>802.95</v>
      </c>
      <c r="G102" s="17">
        <v>973.26</v>
      </c>
      <c r="H102" s="18">
        <v>1032.0</v>
      </c>
      <c r="I102" s="17">
        <v>1143.45</v>
      </c>
      <c r="J102" s="17">
        <v>882.74</v>
      </c>
      <c r="K102" s="18">
        <v>1167.21</v>
      </c>
    </row>
    <row r="103" ht="13.5" customHeight="1">
      <c r="A103" s="19">
        <v>101.0</v>
      </c>
      <c r="B103" s="20">
        <v>271.15</v>
      </c>
      <c r="C103" s="20">
        <v>379.51</v>
      </c>
      <c r="D103" s="21">
        <v>687.58</v>
      </c>
      <c r="E103" s="21">
        <v>794.68</v>
      </c>
      <c r="F103" s="21">
        <v>811.0</v>
      </c>
      <c r="G103" s="21">
        <v>982.73</v>
      </c>
      <c r="H103" s="22">
        <v>1042.32</v>
      </c>
      <c r="I103" s="21">
        <v>1154.9</v>
      </c>
      <c r="J103" s="21">
        <v>891.58</v>
      </c>
      <c r="K103" s="22">
        <v>1178.9</v>
      </c>
    </row>
    <row r="104" ht="13.5" customHeight="1">
      <c r="A104" s="23">
        <v>102.0</v>
      </c>
      <c r="B104" s="24">
        <v>273.83</v>
      </c>
      <c r="C104" s="24">
        <v>383.27</v>
      </c>
      <c r="D104" s="25">
        <v>694.38</v>
      </c>
      <c r="E104" s="25">
        <v>802.55</v>
      </c>
      <c r="F104" s="25">
        <v>819.03</v>
      </c>
      <c r="G104" s="25">
        <v>992.46</v>
      </c>
      <c r="H104" s="26">
        <v>1052.64</v>
      </c>
      <c r="I104" s="25">
        <v>1166.33</v>
      </c>
      <c r="J104" s="25">
        <v>900.42</v>
      </c>
      <c r="K104" s="26">
        <v>1190.57</v>
      </c>
    </row>
    <row r="105" ht="13.5" customHeight="1">
      <c r="A105" s="23">
        <v>103.0</v>
      </c>
      <c r="B105" s="24">
        <v>276.52</v>
      </c>
      <c r="C105" s="24">
        <v>387.02</v>
      </c>
      <c r="D105" s="25">
        <v>701.1899999999999</v>
      </c>
      <c r="E105" s="25">
        <v>810.41</v>
      </c>
      <c r="F105" s="25">
        <v>827.05</v>
      </c>
      <c r="G105" s="25">
        <v>1002.19</v>
      </c>
      <c r="H105" s="26">
        <v>1062.96</v>
      </c>
      <c r="I105" s="25">
        <v>1177.77</v>
      </c>
      <c r="J105" s="25">
        <v>909.25</v>
      </c>
      <c r="K105" s="26">
        <v>1202.24</v>
      </c>
    </row>
    <row r="106" ht="13.5" customHeight="1">
      <c r="A106" s="23">
        <v>104.0</v>
      </c>
      <c r="B106" s="24">
        <v>279.2</v>
      </c>
      <c r="C106" s="24">
        <v>390.77</v>
      </c>
      <c r="D106" s="25">
        <v>707.98</v>
      </c>
      <c r="E106" s="25">
        <v>818.28</v>
      </c>
      <c r="F106" s="25">
        <v>835.1</v>
      </c>
      <c r="G106" s="25">
        <v>1011.92</v>
      </c>
      <c r="H106" s="26">
        <v>1073.28</v>
      </c>
      <c r="I106" s="25">
        <v>1189.2</v>
      </c>
      <c r="J106" s="25">
        <v>918.0699999999999</v>
      </c>
      <c r="K106" s="26">
        <v>1213.91</v>
      </c>
    </row>
    <row r="107" ht="12.75" customHeight="1">
      <c r="A107" s="23">
        <v>105.0</v>
      </c>
      <c r="B107" s="28">
        <v>282.12</v>
      </c>
      <c r="C107" s="28">
        <v>394.52</v>
      </c>
      <c r="D107" s="29">
        <v>714.79</v>
      </c>
      <c r="E107" s="29">
        <v>826.16</v>
      </c>
      <c r="F107" s="29">
        <v>843.12</v>
      </c>
      <c r="G107" s="29">
        <v>1021.65</v>
      </c>
      <c r="H107" s="30">
        <v>1083.6</v>
      </c>
      <c r="I107" s="29">
        <v>1200.64</v>
      </c>
      <c r="J107" s="29">
        <v>926.9</v>
      </c>
      <c r="K107" s="30">
        <v>1225.59</v>
      </c>
    </row>
    <row r="108" ht="12.75" customHeight="1">
      <c r="A108" s="9">
        <v>106.0</v>
      </c>
      <c r="B108" s="10">
        <v>284.55</v>
      </c>
      <c r="C108" s="10">
        <v>398.28999999999996</v>
      </c>
      <c r="D108" s="10">
        <v>721.6</v>
      </c>
      <c r="E108" s="10">
        <v>834.02</v>
      </c>
      <c r="F108" s="10">
        <v>851.14</v>
      </c>
      <c r="G108" s="10">
        <v>1031.38</v>
      </c>
      <c r="H108" s="11">
        <v>1093.92</v>
      </c>
      <c r="I108" s="10">
        <v>1212.08</v>
      </c>
      <c r="J108" s="10">
        <v>935.74</v>
      </c>
      <c r="K108" s="11">
        <v>1237.26</v>
      </c>
    </row>
    <row r="109" ht="12.75" customHeight="1">
      <c r="A109" s="33">
        <v>107.0</v>
      </c>
      <c r="B109" s="14">
        <v>287.24</v>
      </c>
      <c r="C109" s="14">
        <v>402.03999999999996</v>
      </c>
      <c r="D109" s="14">
        <v>728.42</v>
      </c>
      <c r="E109" s="14">
        <v>841.88</v>
      </c>
      <c r="F109" s="14">
        <v>859.18</v>
      </c>
      <c r="G109" s="14">
        <v>1041.11</v>
      </c>
      <c r="H109" s="15">
        <v>1104.24</v>
      </c>
      <c r="I109" s="14">
        <v>1223.5</v>
      </c>
      <c r="J109" s="14">
        <v>944.55</v>
      </c>
      <c r="K109" s="15">
        <v>1248.93</v>
      </c>
    </row>
    <row r="110" ht="12.75" customHeight="1">
      <c r="A110" s="33">
        <v>108.0</v>
      </c>
      <c r="B110" s="14">
        <v>289.92</v>
      </c>
      <c r="C110" s="14">
        <v>405.8</v>
      </c>
      <c r="D110" s="14">
        <v>735.22</v>
      </c>
      <c r="E110" s="14">
        <v>849.76</v>
      </c>
      <c r="F110" s="14">
        <v>867.21</v>
      </c>
      <c r="G110" s="14">
        <v>1050.84</v>
      </c>
      <c r="H110" s="15">
        <v>1114.56</v>
      </c>
      <c r="I110" s="14">
        <v>1234.94</v>
      </c>
      <c r="J110" s="14">
        <v>953.38</v>
      </c>
      <c r="K110" s="15">
        <v>1260.61</v>
      </c>
    </row>
    <row r="111" ht="12.75" customHeight="1">
      <c r="A111" s="33">
        <v>109.0</v>
      </c>
      <c r="B111" s="14">
        <v>292.6</v>
      </c>
      <c r="C111" s="14">
        <v>409.55</v>
      </c>
      <c r="D111" s="14">
        <v>742.03</v>
      </c>
      <c r="E111" s="14">
        <v>857.62</v>
      </c>
      <c r="F111" s="14">
        <v>875.23</v>
      </c>
      <c r="G111" s="14">
        <v>1060.57</v>
      </c>
      <c r="H111" s="15">
        <v>1124.88</v>
      </c>
      <c r="I111" s="14">
        <v>1246.3799999999999</v>
      </c>
      <c r="J111" s="14">
        <v>962.2</v>
      </c>
      <c r="K111" s="15">
        <v>1272.27</v>
      </c>
    </row>
    <row r="112" ht="12.75" customHeight="1">
      <c r="A112" s="16">
        <v>110.0</v>
      </c>
      <c r="B112" s="17">
        <v>295.32</v>
      </c>
      <c r="C112" s="17">
        <v>413.31</v>
      </c>
      <c r="D112" s="17">
        <v>748.84</v>
      </c>
      <c r="E112" s="17">
        <v>865.5</v>
      </c>
      <c r="F112" s="17">
        <v>883.28</v>
      </c>
      <c r="G112" s="17">
        <v>1070.3</v>
      </c>
      <c r="H112" s="18">
        <v>1135.2</v>
      </c>
      <c r="I112" s="17">
        <v>1257.81</v>
      </c>
      <c r="J112" s="17">
        <v>971.04</v>
      </c>
      <c r="K112" s="18">
        <v>1283.95</v>
      </c>
    </row>
    <row r="113" ht="12.75" customHeight="1">
      <c r="A113" s="35">
        <v>111.0</v>
      </c>
      <c r="B113" s="20">
        <v>298.01</v>
      </c>
      <c r="C113" s="20">
        <v>417.06</v>
      </c>
      <c r="D113" s="21">
        <v>755.63</v>
      </c>
      <c r="E113" s="21">
        <v>873.36</v>
      </c>
      <c r="F113" s="21">
        <v>891.29</v>
      </c>
      <c r="G113" s="21">
        <v>1080.03</v>
      </c>
      <c r="H113" s="22">
        <v>1145.52</v>
      </c>
      <c r="I113" s="21">
        <v>1269.25</v>
      </c>
      <c r="J113" s="21">
        <v>979.87</v>
      </c>
      <c r="K113" s="22">
        <v>1295.6299999999999</v>
      </c>
    </row>
    <row r="114" ht="12.75" customHeight="1">
      <c r="A114" s="23">
        <v>112.0</v>
      </c>
      <c r="B114" s="24">
        <v>300.69</v>
      </c>
      <c r="C114" s="24">
        <v>420.83</v>
      </c>
      <c r="D114" s="25">
        <v>762.4399999999999</v>
      </c>
      <c r="E114" s="25">
        <v>881.22</v>
      </c>
      <c r="F114" s="25">
        <v>899.3199999999999</v>
      </c>
      <c r="G114" s="25">
        <v>1089.76</v>
      </c>
      <c r="H114" s="26">
        <v>1155.84</v>
      </c>
      <c r="I114" s="25">
        <v>1280.68</v>
      </c>
      <c r="J114" s="25">
        <v>988.6899999999999</v>
      </c>
      <c r="K114" s="26">
        <v>1307.29</v>
      </c>
    </row>
    <row r="115" ht="12.75" customHeight="1">
      <c r="A115" s="23">
        <v>113.0</v>
      </c>
      <c r="B115" s="24">
        <v>302.78</v>
      </c>
      <c r="C115" s="24">
        <v>424.58</v>
      </c>
      <c r="D115" s="25">
        <v>769.27</v>
      </c>
      <c r="E115" s="25">
        <v>889.1</v>
      </c>
      <c r="F115" s="25">
        <v>907.36</v>
      </c>
      <c r="G115" s="25">
        <v>1099.49</v>
      </c>
      <c r="H115" s="26">
        <v>1166.16</v>
      </c>
      <c r="I115" s="25">
        <v>1290.21</v>
      </c>
      <c r="J115" s="25">
        <v>997.51</v>
      </c>
      <c r="K115" s="26">
        <v>1318.96</v>
      </c>
    </row>
    <row r="116" ht="12.75" customHeight="1">
      <c r="A116" s="23">
        <v>114.0</v>
      </c>
      <c r="B116" s="24">
        <v>306.05</v>
      </c>
      <c r="C116" s="24">
        <v>428.34999999999997</v>
      </c>
      <c r="D116" s="25">
        <v>776.0699999999999</v>
      </c>
      <c r="E116" s="25">
        <v>896.97</v>
      </c>
      <c r="F116" s="25">
        <v>915.39</v>
      </c>
      <c r="G116" s="25">
        <v>1109.22</v>
      </c>
      <c r="H116" s="26">
        <v>1176.48</v>
      </c>
      <c r="I116" s="25">
        <v>1301.64</v>
      </c>
      <c r="J116" s="25">
        <v>1006.36</v>
      </c>
      <c r="K116" s="26">
        <v>1330.6299999999999</v>
      </c>
    </row>
    <row r="117" ht="12.75" customHeight="1">
      <c r="A117" s="27">
        <v>115.0</v>
      </c>
      <c r="B117" s="28">
        <v>308.74</v>
      </c>
      <c r="C117" s="28">
        <v>432.11</v>
      </c>
      <c r="D117" s="29">
        <v>782.87</v>
      </c>
      <c r="E117" s="29">
        <v>904.83</v>
      </c>
      <c r="F117" s="29">
        <v>923.41</v>
      </c>
      <c r="G117" s="29">
        <v>1118.95</v>
      </c>
      <c r="H117" s="30">
        <v>1186.8</v>
      </c>
      <c r="I117" s="29">
        <v>1314.98</v>
      </c>
      <c r="J117" s="29">
        <v>1015.16</v>
      </c>
      <c r="K117" s="30">
        <v>1342.31</v>
      </c>
    </row>
    <row r="118" ht="12.75" customHeight="1">
      <c r="A118" s="5">
        <v>116.0</v>
      </c>
      <c r="B118" s="6">
        <v>311.40999999999997</v>
      </c>
      <c r="C118" s="6">
        <v>435.86</v>
      </c>
      <c r="D118" s="6">
        <v>789.68</v>
      </c>
      <c r="E118" s="6">
        <v>912.7</v>
      </c>
      <c r="F118" s="6">
        <v>931.4399999999999</v>
      </c>
      <c r="G118" s="6">
        <v>1128.68</v>
      </c>
      <c r="H118" s="7">
        <v>1197.12</v>
      </c>
      <c r="I118" s="6">
        <v>1326.42</v>
      </c>
      <c r="J118" s="6">
        <v>1024.0</v>
      </c>
      <c r="K118" s="7">
        <v>1353.98</v>
      </c>
    </row>
    <row r="119" ht="12.75" customHeight="1">
      <c r="A119" s="9">
        <v>117.0</v>
      </c>
      <c r="B119" s="10">
        <v>314.09</v>
      </c>
      <c r="C119" s="10">
        <v>439.61</v>
      </c>
      <c r="D119" s="10">
        <v>796.49</v>
      </c>
      <c r="E119" s="10">
        <v>920.5699999999999</v>
      </c>
      <c r="F119" s="10">
        <v>939.48</v>
      </c>
      <c r="G119" s="10">
        <v>1138.41</v>
      </c>
      <c r="H119" s="11">
        <v>1207.44</v>
      </c>
      <c r="I119" s="10">
        <v>1337.85</v>
      </c>
      <c r="J119" s="10">
        <v>1032.82</v>
      </c>
      <c r="K119" s="11">
        <v>1365.65</v>
      </c>
    </row>
    <row r="120" ht="12.75" customHeight="1">
      <c r="A120" s="13">
        <v>118.0</v>
      </c>
      <c r="B120" s="14">
        <v>316.18</v>
      </c>
      <c r="C120" s="14">
        <v>443.38</v>
      </c>
      <c r="D120" s="14">
        <v>803.29</v>
      </c>
      <c r="E120" s="14">
        <v>928.4399999999999</v>
      </c>
      <c r="F120" s="14">
        <v>947.5</v>
      </c>
      <c r="G120" s="14">
        <v>1148.14</v>
      </c>
      <c r="H120" s="15">
        <v>1217.76</v>
      </c>
      <c r="I120" s="14">
        <v>1349.29</v>
      </c>
      <c r="J120" s="14">
        <v>1041.65</v>
      </c>
      <c r="K120" s="15">
        <v>1377.32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75" customHeight="1">
      <c r="A121" s="13">
        <v>119.0</v>
      </c>
      <c r="B121" s="14">
        <v>319.46999999999997</v>
      </c>
      <c r="C121" s="14">
        <v>447.13</v>
      </c>
      <c r="D121" s="14">
        <v>810.1</v>
      </c>
      <c r="E121" s="14">
        <v>936.3</v>
      </c>
      <c r="F121" s="14">
        <v>955.53</v>
      </c>
      <c r="G121" s="14">
        <v>1157.87</v>
      </c>
      <c r="H121" s="15">
        <v>1228.08</v>
      </c>
      <c r="I121" s="14">
        <v>1358.71</v>
      </c>
      <c r="J121" s="14">
        <v>1050.49</v>
      </c>
      <c r="K121" s="15">
        <v>1389.0</v>
      </c>
    </row>
    <row r="122" ht="12.75" customHeight="1">
      <c r="A122" s="16">
        <v>120.0</v>
      </c>
      <c r="B122" s="17">
        <v>322.15</v>
      </c>
      <c r="C122" s="17">
        <v>450.88</v>
      </c>
      <c r="D122" s="17">
        <v>816.91</v>
      </c>
      <c r="E122" s="17">
        <v>944.18</v>
      </c>
      <c r="F122" s="17">
        <v>963.5699999999999</v>
      </c>
      <c r="G122" s="17">
        <v>1167.6</v>
      </c>
      <c r="H122" s="18">
        <v>1238.4</v>
      </c>
      <c r="I122" s="17">
        <v>1372.15</v>
      </c>
      <c r="J122" s="17">
        <v>1059.3</v>
      </c>
      <c r="K122" s="18">
        <v>1400.67</v>
      </c>
    </row>
    <row r="123" ht="12.75" customHeight="1">
      <c r="A123" s="19">
        <v>121.0</v>
      </c>
      <c r="B123" s="20">
        <v>324.84</v>
      </c>
      <c r="C123" s="20">
        <v>454.63</v>
      </c>
      <c r="D123" s="21">
        <v>823.72</v>
      </c>
      <c r="E123" s="21">
        <v>952.04</v>
      </c>
      <c r="F123" s="21">
        <v>971.58</v>
      </c>
      <c r="G123" s="21">
        <v>1177.33</v>
      </c>
      <c r="H123" s="22">
        <v>1248.72</v>
      </c>
      <c r="I123" s="21">
        <v>1383.58</v>
      </c>
      <c r="J123" s="21">
        <v>1068.1299999999999</v>
      </c>
      <c r="K123" s="22">
        <v>1412.34</v>
      </c>
    </row>
    <row r="124" ht="12.75" customHeight="1">
      <c r="A124" s="23">
        <v>122.0</v>
      </c>
      <c r="B124" s="24">
        <v>327.52</v>
      </c>
      <c r="C124" s="24">
        <v>458.39</v>
      </c>
      <c r="D124" s="25">
        <v>830.52</v>
      </c>
      <c r="E124" s="25">
        <v>959.91</v>
      </c>
      <c r="F124" s="25">
        <v>979.63</v>
      </c>
      <c r="G124" s="25">
        <v>1187.06</v>
      </c>
      <c r="H124" s="26">
        <v>1259.04</v>
      </c>
      <c r="I124" s="25">
        <v>1395.02</v>
      </c>
      <c r="J124" s="25">
        <v>1076.97</v>
      </c>
      <c r="K124" s="26">
        <v>1424.02</v>
      </c>
    </row>
    <row r="125" ht="12.75" customHeight="1">
      <c r="A125" s="19">
        <v>123.0</v>
      </c>
      <c r="B125" s="24">
        <v>330.21</v>
      </c>
      <c r="C125" s="24">
        <v>462.17</v>
      </c>
      <c r="D125" s="25">
        <v>837.33</v>
      </c>
      <c r="E125" s="25">
        <v>967.78</v>
      </c>
      <c r="F125" s="25">
        <v>987.65</v>
      </c>
      <c r="G125" s="25">
        <v>1196.79</v>
      </c>
      <c r="H125" s="26">
        <v>1269.36</v>
      </c>
      <c r="I125" s="25">
        <v>1406.46</v>
      </c>
      <c r="J125" s="25">
        <v>1085.79</v>
      </c>
      <c r="K125" s="26">
        <v>1435.68</v>
      </c>
    </row>
    <row r="126" ht="12.75" customHeight="1">
      <c r="A126" s="19">
        <v>124.0</v>
      </c>
      <c r="B126" s="24">
        <v>332.89</v>
      </c>
      <c r="C126" s="24">
        <v>465.92</v>
      </c>
      <c r="D126" s="25">
        <v>844.14</v>
      </c>
      <c r="E126" s="25">
        <v>975.64</v>
      </c>
      <c r="F126" s="25">
        <v>995.68</v>
      </c>
      <c r="G126" s="25">
        <v>1206.52</v>
      </c>
      <c r="H126" s="26">
        <v>1279.68</v>
      </c>
      <c r="I126" s="25">
        <v>1415.81</v>
      </c>
      <c r="J126" s="25">
        <v>1094.62</v>
      </c>
      <c r="K126" s="26">
        <v>1447.35</v>
      </c>
    </row>
    <row r="127" ht="12.75" customHeight="1">
      <c r="A127" s="27">
        <v>125.0</v>
      </c>
      <c r="B127" s="28">
        <v>335.57</v>
      </c>
      <c r="C127" s="28">
        <v>469.68</v>
      </c>
      <c r="D127" s="29">
        <v>850.96</v>
      </c>
      <c r="E127" s="29">
        <v>983.49</v>
      </c>
      <c r="F127" s="29">
        <v>1003.71</v>
      </c>
      <c r="G127" s="29">
        <v>1216.25</v>
      </c>
      <c r="H127" s="30">
        <v>1290.0</v>
      </c>
      <c r="I127" s="29">
        <v>1427.23</v>
      </c>
      <c r="J127" s="29">
        <v>1103.46</v>
      </c>
      <c r="K127" s="30">
        <v>1459.03</v>
      </c>
    </row>
    <row r="128" ht="12.75" customHeight="1">
      <c r="A128" s="13">
        <v>126.0</v>
      </c>
      <c r="B128" s="10">
        <v>338.25</v>
      </c>
      <c r="C128" s="10">
        <v>473.43</v>
      </c>
      <c r="D128" s="10">
        <v>857.76</v>
      </c>
      <c r="E128" s="10">
        <v>991.39</v>
      </c>
      <c r="F128" s="10">
        <v>1011.74</v>
      </c>
      <c r="G128" s="10">
        <v>1225.98</v>
      </c>
      <c r="H128" s="11">
        <v>1300.32</v>
      </c>
      <c r="I128" s="10">
        <v>1438.64</v>
      </c>
      <c r="J128" s="10">
        <v>1112.27</v>
      </c>
      <c r="K128" s="11">
        <v>1470.7</v>
      </c>
    </row>
    <row r="129" ht="12.75" customHeight="1">
      <c r="A129" s="13">
        <v>127.0</v>
      </c>
      <c r="B129" s="14">
        <v>340.28999999999996</v>
      </c>
      <c r="C129" s="14">
        <v>477.18</v>
      </c>
      <c r="D129" s="14">
        <v>864.56</v>
      </c>
      <c r="E129" s="14">
        <v>999.24</v>
      </c>
      <c r="F129" s="14">
        <v>1019.77</v>
      </c>
      <c r="G129" s="14">
        <v>1235.71</v>
      </c>
      <c r="H129" s="15">
        <v>1310.64</v>
      </c>
      <c r="I129" s="14">
        <v>1450.06</v>
      </c>
      <c r="J129" s="14">
        <v>1121.09</v>
      </c>
      <c r="K129" s="15">
        <v>1482.3799999999999</v>
      </c>
    </row>
    <row r="130" ht="12.75" customHeight="1">
      <c r="A130" s="13">
        <v>128.0</v>
      </c>
      <c r="B130" s="14">
        <v>342.96999999999997</v>
      </c>
      <c r="C130" s="14">
        <v>480.93</v>
      </c>
      <c r="D130" s="14">
        <v>871.36</v>
      </c>
      <c r="E130" s="14">
        <v>1007.11</v>
      </c>
      <c r="F130" s="14">
        <v>1027.79</v>
      </c>
      <c r="G130" s="14">
        <v>1245.44</v>
      </c>
      <c r="H130" s="15">
        <v>1320.96</v>
      </c>
      <c r="I130" s="14">
        <v>1461.47</v>
      </c>
      <c r="J130" s="14">
        <v>1129.94</v>
      </c>
      <c r="K130" s="15">
        <v>1494.04</v>
      </c>
    </row>
    <row r="131" ht="12.75" customHeight="1">
      <c r="A131" s="13">
        <v>129.0</v>
      </c>
      <c r="B131" s="14">
        <v>346.31</v>
      </c>
      <c r="C131" s="14">
        <v>484.71</v>
      </c>
      <c r="D131" s="14">
        <v>878.17</v>
      </c>
      <c r="E131" s="14">
        <v>1014.98</v>
      </c>
      <c r="F131" s="14">
        <v>1035.85</v>
      </c>
      <c r="G131" s="14">
        <v>1255.17</v>
      </c>
      <c r="H131" s="15">
        <v>1331.28</v>
      </c>
      <c r="I131" s="14">
        <v>1472.87</v>
      </c>
      <c r="J131" s="14">
        <v>1138.74</v>
      </c>
      <c r="K131" s="15">
        <v>1505.71</v>
      </c>
    </row>
    <row r="132" ht="12.75" customHeight="1">
      <c r="A132" s="13">
        <v>130.0</v>
      </c>
      <c r="B132" s="17">
        <v>348.99</v>
      </c>
      <c r="C132" s="17">
        <v>488.46</v>
      </c>
      <c r="D132" s="17">
        <v>884.99</v>
      </c>
      <c r="E132" s="17">
        <v>1022.86</v>
      </c>
      <c r="F132" s="17">
        <v>1043.86</v>
      </c>
      <c r="G132" s="17">
        <v>1264.9</v>
      </c>
      <c r="H132" s="18">
        <v>1341.6</v>
      </c>
      <c r="I132" s="17">
        <v>1484.3</v>
      </c>
      <c r="J132" s="17">
        <v>1147.59</v>
      </c>
      <c r="K132" s="18">
        <v>1517.4</v>
      </c>
    </row>
    <row r="133" ht="12.75" customHeight="1">
      <c r="A133" s="31">
        <v>131.0</v>
      </c>
      <c r="B133" s="20">
        <v>351.0</v>
      </c>
      <c r="C133" s="20">
        <v>492.21999999999997</v>
      </c>
      <c r="D133" s="21">
        <v>891.79</v>
      </c>
      <c r="E133" s="21">
        <v>1030.71</v>
      </c>
      <c r="F133" s="21">
        <v>1051.87</v>
      </c>
      <c r="G133" s="21">
        <v>1274.63</v>
      </c>
      <c r="H133" s="22">
        <v>1351.92</v>
      </c>
      <c r="I133" s="21">
        <v>1495.71</v>
      </c>
      <c r="J133" s="21">
        <v>1156.4</v>
      </c>
      <c r="K133" s="22">
        <v>1529.06</v>
      </c>
    </row>
    <row r="134" ht="12.75" customHeight="1">
      <c r="A134" s="19">
        <v>132.0</v>
      </c>
      <c r="B134" s="24">
        <v>353.68</v>
      </c>
      <c r="C134" s="24">
        <v>495.96999999999997</v>
      </c>
      <c r="D134" s="25">
        <v>898.61</v>
      </c>
      <c r="E134" s="25">
        <v>1038.59</v>
      </c>
      <c r="F134" s="25">
        <v>1059.92</v>
      </c>
      <c r="G134" s="25">
        <v>1284.36</v>
      </c>
      <c r="H134" s="26">
        <v>1362.24</v>
      </c>
      <c r="I134" s="25">
        <v>1507.12</v>
      </c>
      <c r="J134" s="25">
        <v>1165.23</v>
      </c>
      <c r="K134" s="26">
        <v>1540.73</v>
      </c>
    </row>
    <row r="135" ht="12.75" customHeight="1">
      <c r="A135" s="19">
        <v>133.0</v>
      </c>
      <c r="B135" s="24">
        <v>356.36</v>
      </c>
      <c r="C135" s="24">
        <v>499.73</v>
      </c>
      <c r="D135" s="25">
        <v>905.4</v>
      </c>
      <c r="E135" s="25">
        <v>1046.45</v>
      </c>
      <c r="F135" s="25">
        <v>1067.94</v>
      </c>
      <c r="G135" s="25">
        <v>1294.09</v>
      </c>
      <c r="H135" s="26">
        <v>1372.56</v>
      </c>
      <c r="I135" s="25">
        <v>1518.57</v>
      </c>
      <c r="J135" s="25">
        <v>1174.07</v>
      </c>
      <c r="K135" s="26">
        <v>1552.41</v>
      </c>
    </row>
    <row r="136" ht="12.75" customHeight="1">
      <c r="A136" s="19">
        <v>134.0</v>
      </c>
      <c r="B136" s="24">
        <v>359.03</v>
      </c>
      <c r="C136" s="24">
        <v>503.49</v>
      </c>
      <c r="D136" s="25">
        <v>912.21</v>
      </c>
      <c r="E136" s="25">
        <v>1054.32</v>
      </c>
      <c r="F136" s="25">
        <v>1075.97</v>
      </c>
      <c r="G136" s="25">
        <v>1303.82</v>
      </c>
      <c r="H136" s="26">
        <v>1382.88</v>
      </c>
      <c r="I136" s="25">
        <v>1529.99</v>
      </c>
      <c r="J136" s="25">
        <v>1182.8799999999999</v>
      </c>
      <c r="K136" s="26">
        <v>1564.07</v>
      </c>
    </row>
    <row r="137" ht="12.75" customHeight="1">
      <c r="A137" s="19">
        <v>135.0</v>
      </c>
      <c r="B137" s="28">
        <v>362.42</v>
      </c>
      <c r="C137" s="28">
        <v>507.25</v>
      </c>
      <c r="D137" s="29">
        <v>919.01</v>
      </c>
      <c r="E137" s="29">
        <v>1062.2</v>
      </c>
      <c r="F137" s="29">
        <v>1084.0</v>
      </c>
      <c r="G137" s="29">
        <v>1313.55</v>
      </c>
      <c r="H137" s="30">
        <v>1393.2</v>
      </c>
      <c r="I137" s="29">
        <v>1541.39</v>
      </c>
      <c r="J137" s="29">
        <v>1191.71</v>
      </c>
      <c r="K137" s="30">
        <v>1575.75</v>
      </c>
    </row>
    <row r="138" ht="12.75" customHeight="1">
      <c r="A138" s="32">
        <v>136.0</v>
      </c>
      <c r="B138" s="10">
        <v>364.39</v>
      </c>
      <c r="C138" s="10">
        <v>511.0</v>
      </c>
      <c r="D138" s="10">
        <v>925.83</v>
      </c>
      <c r="E138" s="10">
        <v>1070.06</v>
      </c>
      <c r="F138" s="10">
        <v>1092.03</v>
      </c>
      <c r="G138" s="10">
        <v>1323.28</v>
      </c>
      <c r="H138" s="11">
        <v>1403.52</v>
      </c>
      <c r="I138" s="10">
        <v>1552.83</v>
      </c>
      <c r="J138" s="10">
        <v>1200.55</v>
      </c>
      <c r="K138" s="11">
        <v>1587.43</v>
      </c>
    </row>
    <row r="139" ht="12.75" customHeight="1">
      <c r="A139" s="13">
        <v>137.0</v>
      </c>
      <c r="B139" s="14">
        <v>367.07</v>
      </c>
      <c r="C139" s="14">
        <v>514.76</v>
      </c>
      <c r="D139" s="14">
        <v>932.63</v>
      </c>
      <c r="E139" s="14">
        <v>1077.91</v>
      </c>
      <c r="F139" s="14">
        <v>1100.06</v>
      </c>
      <c r="G139" s="14">
        <v>1333.01</v>
      </c>
      <c r="H139" s="15">
        <v>1413.84</v>
      </c>
      <c r="I139" s="14">
        <v>1564.24</v>
      </c>
      <c r="J139" s="14">
        <v>1209.37</v>
      </c>
      <c r="K139" s="15">
        <v>1599.09</v>
      </c>
    </row>
    <row r="140" ht="12.75" customHeight="1">
      <c r="A140" s="13">
        <v>138.0</v>
      </c>
      <c r="B140" s="14">
        <v>370.46999999999997</v>
      </c>
      <c r="C140" s="14">
        <v>518.51</v>
      </c>
      <c r="D140" s="14">
        <v>939.45</v>
      </c>
      <c r="E140" s="14">
        <v>1085.81</v>
      </c>
      <c r="F140" s="14">
        <v>1108.09</v>
      </c>
      <c r="G140" s="14">
        <v>1342.74</v>
      </c>
      <c r="H140" s="15">
        <v>1424.16</v>
      </c>
      <c r="I140" s="14">
        <v>1575.66</v>
      </c>
      <c r="J140" s="14">
        <v>1218.21</v>
      </c>
      <c r="K140" s="15">
        <v>1610.77</v>
      </c>
    </row>
    <row r="141" ht="12.75" customHeight="1">
      <c r="A141" s="13">
        <v>139.0</v>
      </c>
      <c r="B141" s="14">
        <v>372.45</v>
      </c>
      <c r="C141" s="14">
        <v>522.27</v>
      </c>
      <c r="D141" s="14">
        <v>946.26</v>
      </c>
      <c r="E141" s="14">
        <v>1093.66</v>
      </c>
      <c r="F141" s="14">
        <v>1116.14</v>
      </c>
      <c r="G141" s="14">
        <v>1352.47</v>
      </c>
      <c r="H141" s="15">
        <v>1434.48</v>
      </c>
      <c r="I141" s="14">
        <v>1587.06</v>
      </c>
      <c r="J141" s="14">
        <v>1227.03</v>
      </c>
      <c r="K141" s="15">
        <v>1622.43</v>
      </c>
    </row>
    <row r="142" ht="12.75" customHeight="1">
      <c r="A142" s="16">
        <v>140.0</v>
      </c>
      <c r="B142" s="17">
        <v>375.14</v>
      </c>
      <c r="C142" s="17">
        <v>526.02</v>
      </c>
      <c r="D142" s="17">
        <v>953.05</v>
      </c>
      <c r="E142" s="17">
        <v>1101.53</v>
      </c>
      <c r="F142" s="17">
        <v>1124.15</v>
      </c>
      <c r="G142" s="17">
        <v>1362.2</v>
      </c>
      <c r="H142" s="18">
        <v>1444.8</v>
      </c>
      <c r="I142" s="17">
        <v>1598.48</v>
      </c>
      <c r="J142" s="17">
        <v>1235.85</v>
      </c>
      <c r="K142" s="18">
        <v>1634.11</v>
      </c>
    </row>
    <row r="143" ht="12.75" customHeight="1">
      <c r="A143" s="19">
        <v>141.0</v>
      </c>
      <c r="B143" s="20">
        <v>378.52</v>
      </c>
      <c r="C143" s="20">
        <v>529.79</v>
      </c>
      <c r="D143" s="21">
        <v>959.85</v>
      </c>
      <c r="E143" s="21">
        <v>1109.4</v>
      </c>
      <c r="F143" s="21">
        <v>1132.17</v>
      </c>
      <c r="G143" s="21">
        <v>1371.93</v>
      </c>
      <c r="H143" s="22">
        <v>1455.12</v>
      </c>
      <c r="I143" s="21">
        <v>1609.91</v>
      </c>
      <c r="J143" s="21">
        <v>1244.7</v>
      </c>
      <c r="K143" s="22">
        <v>1645.79</v>
      </c>
    </row>
    <row r="144" ht="12.75" customHeight="1">
      <c r="A144" s="23">
        <v>142.0</v>
      </c>
      <c r="B144" s="24">
        <v>381.2</v>
      </c>
      <c r="C144" s="24">
        <v>533.54</v>
      </c>
      <c r="D144" s="25">
        <v>966.68</v>
      </c>
      <c r="E144" s="25">
        <v>1117.27</v>
      </c>
      <c r="F144" s="25">
        <v>1140.22</v>
      </c>
      <c r="G144" s="25">
        <v>1381.66</v>
      </c>
      <c r="H144" s="26">
        <v>1465.44</v>
      </c>
      <c r="I144" s="25">
        <v>1621.33</v>
      </c>
      <c r="J144" s="25">
        <v>1253.52</v>
      </c>
      <c r="K144" s="26">
        <v>1657.45</v>
      </c>
    </row>
    <row r="145" ht="12.75" customHeight="1">
      <c r="A145" s="23">
        <v>143.0</v>
      </c>
      <c r="B145" s="24">
        <v>383.15999999999997</v>
      </c>
      <c r="C145" s="24">
        <v>537.3</v>
      </c>
      <c r="D145" s="25">
        <v>973.48</v>
      </c>
      <c r="E145" s="25">
        <v>1125.1299999999999</v>
      </c>
      <c r="F145" s="25">
        <v>1148.24</v>
      </c>
      <c r="G145" s="25">
        <v>1391.39</v>
      </c>
      <c r="H145" s="26">
        <v>1475.76</v>
      </c>
      <c r="I145" s="25">
        <v>1632.74</v>
      </c>
      <c r="J145" s="25">
        <v>1262.32</v>
      </c>
      <c r="K145" s="26">
        <v>1669.12</v>
      </c>
    </row>
    <row r="146" ht="12.75" customHeight="1">
      <c r="A146" s="23">
        <v>144.0</v>
      </c>
      <c r="B146" s="24">
        <v>385.84999999999997</v>
      </c>
      <c r="C146" s="24">
        <v>541.05</v>
      </c>
      <c r="D146" s="25">
        <v>980.29</v>
      </c>
      <c r="E146" s="25">
        <v>1133.01</v>
      </c>
      <c r="F146" s="25">
        <v>1156.28</v>
      </c>
      <c r="G146" s="25">
        <v>1401.12</v>
      </c>
      <c r="H146" s="26">
        <v>1486.08</v>
      </c>
      <c r="I146" s="25">
        <v>1644.16</v>
      </c>
      <c r="J146" s="25">
        <v>1271.17</v>
      </c>
      <c r="K146" s="26">
        <v>1680.8</v>
      </c>
    </row>
    <row r="147" ht="12.75" customHeight="1">
      <c r="A147" s="23">
        <v>145.0</v>
      </c>
      <c r="B147" s="28">
        <v>388.52</v>
      </c>
      <c r="C147" s="28">
        <v>544.8199999999999</v>
      </c>
      <c r="D147" s="29">
        <v>987.1</v>
      </c>
      <c r="E147" s="29">
        <v>1140.87</v>
      </c>
      <c r="F147" s="29">
        <v>1164.3</v>
      </c>
      <c r="G147" s="29">
        <v>1410.85</v>
      </c>
      <c r="H147" s="30">
        <v>1496.4</v>
      </c>
      <c r="I147" s="29">
        <v>1655.58</v>
      </c>
      <c r="J147" s="29">
        <v>1279.98</v>
      </c>
      <c r="K147" s="30">
        <v>1692.47</v>
      </c>
    </row>
    <row r="148" ht="12.75" customHeight="1">
      <c r="A148" s="9">
        <v>146.0</v>
      </c>
      <c r="B148" s="10">
        <v>391.2</v>
      </c>
      <c r="C148" s="10">
        <v>548.58</v>
      </c>
      <c r="D148" s="10">
        <v>993.91</v>
      </c>
      <c r="E148" s="10">
        <v>1148.74</v>
      </c>
      <c r="F148" s="10">
        <v>1172.32</v>
      </c>
      <c r="G148" s="10">
        <v>1420.58</v>
      </c>
      <c r="H148" s="11">
        <v>1506.72</v>
      </c>
      <c r="I148" s="10">
        <v>1666.99</v>
      </c>
      <c r="J148" s="10">
        <v>1288.83</v>
      </c>
      <c r="K148" s="11">
        <v>1704.15</v>
      </c>
    </row>
    <row r="149" ht="12.75" customHeight="1">
      <c r="A149" s="33">
        <v>147.0</v>
      </c>
      <c r="B149" s="14">
        <v>393.87</v>
      </c>
      <c r="C149" s="14">
        <v>552.34</v>
      </c>
      <c r="D149" s="14">
        <v>1000.7</v>
      </c>
      <c r="E149" s="14">
        <v>1156.61</v>
      </c>
      <c r="F149" s="14">
        <v>1180.37</v>
      </c>
      <c r="G149" s="14">
        <v>1430.31</v>
      </c>
      <c r="H149" s="15">
        <v>1517.04</v>
      </c>
      <c r="I149" s="14">
        <v>1678.42</v>
      </c>
      <c r="J149" s="14">
        <v>1297.66</v>
      </c>
      <c r="K149" s="15">
        <v>1715.82</v>
      </c>
    </row>
    <row r="150" ht="12.75" customHeight="1">
      <c r="A150" s="33">
        <v>148.0</v>
      </c>
      <c r="B150" s="14">
        <v>396.56</v>
      </c>
      <c r="C150" s="14">
        <v>556.09</v>
      </c>
      <c r="D150" s="14">
        <v>1007.51</v>
      </c>
      <c r="E150" s="14">
        <v>1164.48</v>
      </c>
      <c r="F150" s="14">
        <v>1188.3799999999999</v>
      </c>
      <c r="G150" s="14">
        <v>1440.04</v>
      </c>
      <c r="H150" s="15">
        <v>1527.36</v>
      </c>
      <c r="I150" s="14">
        <v>1689.82</v>
      </c>
      <c r="J150" s="14">
        <v>1306.47</v>
      </c>
      <c r="K150" s="15">
        <v>1727.48</v>
      </c>
    </row>
    <row r="151" ht="12.75" customHeight="1">
      <c r="A151" s="33">
        <v>149.0</v>
      </c>
      <c r="B151" s="14">
        <v>400.0</v>
      </c>
      <c r="C151" s="14">
        <v>559.85</v>
      </c>
      <c r="D151" s="14">
        <v>1014.3199999999999</v>
      </c>
      <c r="E151" s="14">
        <v>1172.33</v>
      </c>
      <c r="F151" s="14">
        <v>1196.43</v>
      </c>
      <c r="G151" s="14">
        <v>1449.77</v>
      </c>
      <c r="H151" s="15">
        <v>1537.68</v>
      </c>
      <c r="I151" s="14">
        <v>1701.25</v>
      </c>
      <c r="J151" s="14">
        <v>1315.31</v>
      </c>
      <c r="K151" s="15">
        <v>1739.16</v>
      </c>
    </row>
    <row r="152" ht="12.75" customHeight="1">
      <c r="A152" s="16">
        <v>150.0</v>
      </c>
      <c r="B152" s="17">
        <v>402.68</v>
      </c>
      <c r="C152" s="17">
        <v>563.6</v>
      </c>
      <c r="D152" s="17">
        <v>1021.13</v>
      </c>
      <c r="E152" s="17">
        <v>1180.23</v>
      </c>
      <c r="F152" s="17">
        <v>1204.45</v>
      </c>
      <c r="G152" s="17">
        <v>1459.5</v>
      </c>
      <c r="H152" s="18">
        <v>1548.0</v>
      </c>
      <c r="I152" s="17">
        <v>1712.67</v>
      </c>
      <c r="J152" s="17">
        <v>1324.14</v>
      </c>
      <c r="K152" s="18">
        <v>1750.83</v>
      </c>
    </row>
    <row r="153" ht="12.75" customHeight="1">
      <c r="A153" s="36">
        <v>1000.0</v>
      </c>
      <c r="B153" s="37">
        <v>2.68</v>
      </c>
      <c r="C153" s="37">
        <v>3.76</v>
      </c>
      <c r="D153" s="37">
        <v>6.81</v>
      </c>
      <c r="E153" s="37">
        <v>7.87</v>
      </c>
      <c r="F153" s="37">
        <v>8.03</v>
      </c>
      <c r="G153" s="37">
        <v>9.73</v>
      </c>
      <c r="H153" s="38">
        <v>10.32</v>
      </c>
      <c r="I153" s="39">
        <v>11.42</v>
      </c>
      <c r="J153" s="39">
        <v>8.83</v>
      </c>
      <c r="K153" s="40">
        <v>11.67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57" footer="0.0" header="0.0" left="0.75" right="0.75" top="0.51"/>
  <pageSetup scale="92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1" width="7.0"/>
    <col customWidth="1" min="22" max="26" width="8.63"/>
  </cols>
  <sheetData>
    <row r="1" ht="12.75" customHeight="1">
      <c r="A1" s="61" t="s">
        <v>59</v>
      </c>
      <c r="B1" s="61">
        <v>1.0</v>
      </c>
      <c r="C1" s="61">
        <v>2.0</v>
      </c>
      <c r="D1" s="61">
        <v>3.0</v>
      </c>
      <c r="E1" s="61">
        <v>4.0</v>
      </c>
      <c r="F1" s="61">
        <v>5.0</v>
      </c>
      <c r="G1" s="61">
        <v>6.0</v>
      </c>
      <c r="H1" s="61">
        <v>7.0</v>
      </c>
      <c r="I1" s="61">
        <v>8.0</v>
      </c>
      <c r="J1" s="61">
        <v>9.0</v>
      </c>
      <c r="K1" s="61">
        <v>10.0</v>
      </c>
      <c r="L1" s="61">
        <v>11.0</v>
      </c>
      <c r="M1" s="61">
        <v>12.0</v>
      </c>
      <c r="N1" s="61">
        <v>13.0</v>
      </c>
      <c r="O1" s="61">
        <v>14.0</v>
      </c>
      <c r="P1" s="61">
        <v>15.0</v>
      </c>
      <c r="Q1" s="61">
        <v>16.0</v>
      </c>
      <c r="R1" s="61">
        <v>17.0</v>
      </c>
      <c r="S1" s="61">
        <v>18.0</v>
      </c>
      <c r="T1" s="61">
        <v>19.0</v>
      </c>
      <c r="U1" s="61">
        <v>20.0</v>
      </c>
    </row>
    <row r="2" ht="12.75" customHeight="1">
      <c r="A2" s="61">
        <v>1.0</v>
      </c>
      <c r="B2" s="61">
        <v>39.53</v>
      </c>
      <c r="C2" s="61">
        <v>48.91</v>
      </c>
      <c r="D2" s="61">
        <v>59.88</v>
      </c>
      <c r="E2" s="61">
        <v>56.18</v>
      </c>
      <c r="F2" s="61">
        <v>56.43</v>
      </c>
      <c r="G2" s="61">
        <v>57.33</v>
      </c>
      <c r="H2" s="61">
        <v>56.83</v>
      </c>
      <c r="I2" s="61">
        <v>59.73</v>
      </c>
      <c r="J2" s="61">
        <v>57.98</v>
      </c>
      <c r="K2" s="61">
        <v>52.06</v>
      </c>
      <c r="L2" s="61">
        <v>52.26</v>
      </c>
      <c r="M2" s="61">
        <v>57.98</v>
      </c>
      <c r="N2" s="61">
        <v>53.52</v>
      </c>
      <c r="O2" s="61">
        <v>59.24</v>
      </c>
      <c r="P2" s="61">
        <v>52.32</v>
      </c>
      <c r="Q2" s="61">
        <v>58.24</v>
      </c>
      <c r="R2" s="61">
        <v>58.99</v>
      </c>
      <c r="S2" s="61">
        <v>54.23</v>
      </c>
      <c r="T2" s="61">
        <v>60.85</v>
      </c>
      <c r="U2" s="61">
        <v>60.14</v>
      </c>
    </row>
    <row r="3" ht="12.75" customHeight="1">
      <c r="A3" s="61">
        <v>2.0</v>
      </c>
      <c r="B3" s="61">
        <v>42.69</v>
      </c>
      <c r="C3" s="61">
        <v>52.06</v>
      </c>
      <c r="D3" s="61">
        <v>65.85</v>
      </c>
      <c r="E3" s="61">
        <v>59.64</v>
      </c>
      <c r="F3" s="61">
        <v>59.93</v>
      </c>
      <c r="G3" s="61">
        <v>62.25</v>
      </c>
      <c r="H3" s="61">
        <v>61.64</v>
      </c>
      <c r="I3" s="61">
        <v>66.8</v>
      </c>
      <c r="J3" s="61">
        <v>64.89</v>
      </c>
      <c r="K3" s="61">
        <v>56.63</v>
      </c>
      <c r="L3" s="61">
        <v>56.63</v>
      </c>
      <c r="M3" s="61">
        <v>63.94</v>
      </c>
      <c r="N3" s="61">
        <v>58.38</v>
      </c>
      <c r="O3" s="61">
        <v>63.85</v>
      </c>
      <c r="P3" s="61">
        <v>56.23</v>
      </c>
      <c r="Q3" s="61">
        <v>61.44</v>
      </c>
      <c r="R3" s="61">
        <v>63.09</v>
      </c>
      <c r="S3" s="61">
        <v>60.68</v>
      </c>
      <c r="T3" s="61">
        <v>68.63</v>
      </c>
      <c r="U3" s="61">
        <v>66.55</v>
      </c>
    </row>
    <row r="4" ht="12.75" customHeight="1">
      <c r="A4" s="61">
        <v>3.0</v>
      </c>
      <c r="B4" s="61">
        <v>45.79</v>
      </c>
      <c r="C4" s="61">
        <v>55.27</v>
      </c>
      <c r="D4" s="61">
        <v>71.87</v>
      </c>
      <c r="E4" s="61">
        <v>63.05</v>
      </c>
      <c r="F4" s="61">
        <v>63.34</v>
      </c>
      <c r="G4" s="61">
        <v>67.1</v>
      </c>
      <c r="H4" s="61">
        <v>66.5</v>
      </c>
      <c r="I4" s="61">
        <v>73.87</v>
      </c>
      <c r="J4" s="61">
        <v>71.81</v>
      </c>
      <c r="K4" s="61">
        <v>61.28</v>
      </c>
      <c r="L4" s="61">
        <v>60.99</v>
      </c>
      <c r="M4" s="61">
        <v>69.86</v>
      </c>
      <c r="N4" s="61">
        <v>63.14</v>
      </c>
      <c r="O4" s="61">
        <v>68.35</v>
      </c>
      <c r="P4" s="61">
        <v>60.14</v>
      </c>
      <c r="Q4" s="61">
        <v>64.63</v>
      </c>
      <c r="R4" s="61">
        <v>67.2</v>
      </c>
      <c r="S4" s="61">
        <v>65.2</v>
      </c>
      <c r="T4" s="61">
        <v>76.42</v>
      </c>
      <c r="U4" s="61">
        <v>70.86</v>
      </c>
    </row>
    <row r="5" ht="12.75" customHeight="1">
      <c r="A5" s="61">
        <v>4.0</v>
      </c>
      <c r="B5" s="61">
        <v>48.89</v>
      </c>
      <c r="C5" s="61">
        <v>58.48</v>
      </c>
      <c r="D5" s="61">
        <v>77.83</v>
      </c>
      <c r="E5" s="61">
        <v>66.5</v>
      </c>
      <c r="F5" s="61">
        <v>66.8</v>
      </c>
      <c r="G5" s="61">
        <v>72.01</v>
      </c>
      <c r="H5" s="61">
        <v>71.31</v>
      </c>
      <c r="I5" s="61">
        <v>80.98</v>
      </c>
      <c r="J5" s="61">
        <v>78.68</v>
      </c>
      <c r="K5" s="61">
        <v>65.85</v>
      </c>
      <c r="L5" s="61">
        <v>65.35</v>
      </c>
      <c r="M5" s="61">
        <v>75.82</v>
      </c>
      <c r="N5" s="61">
        <v>67.95</v>
      </c>
      <c r="O5" s="61">
        <v>72.91</v>
      </c>
      <c r="P5" s="61">
        <v>64.05</v>
      </c>
      <c r="Q5" s="61">
        <v>67.83</v>
      </c>
      <c r="R5" s="61">
        <v>71.31</v>
      </c>
      <c r="S5" s="61">
        <v>69.76</v>
      </c>
      <c r="T5" s="61">
        <v>84.2</v>
      </c>
      <c r="U5" s="61">
        <v>75.17</v>
      </c>
    </row>
    <row r="6" ht="12.75" customHeight="1">
      <c r="A6" s="61">
        <v>5.0</v>
      </c>
      <c r="B6" s="61">
        <v>51.49</v>
      </c>
      <c r="C6" s="61">
        <v>61.69</v>
      </c>
      <c r="D6" s="61">
        <v>83.84</v>
      </c>
      <c r="E6" s="61">
        <v>69.9</v>
      </c>
      <c r="F6" s="61">
        <v>70.66</v>
      </c>
      <c r="G6" s="61">
        <v>76.92</v>
      </c>
      <c r="H6" s="61">
        <v>76.17</v>
      </c>
      <c r="I6" s="61">
        <v>88.1</v>
      </c>
      <c r="J6" s="61">
        <v>85.54</v>
      </c>
      <c r="K6" s="61">
        <v>70.46</v>
      </c>
      <c r="L6" s="61">
        <v>69.66</v>
      </c>
      <c r="M6" s="61">
        <v>83.42</v>
      </c>
      <c r="N6" s="61">
        <v>72.71</v>
      </c>
      <c r="O6" s="61">
        <v>77.43</v>
      </c>
      <c r="P6" s="61">
        <v>67.95</v>
      </c>
      <c r="Q6" s="61">
        <v>71.03</v>
      </c>
      <c r="R6" s="61">
        <v>75.47</v>
      </c>
      <c r="S6" s="61">
        <v>74.37</v>
      </c>
      <c r="T6" s="61">
        <v>91.99</v>
      </c>
      <c r="U6" s="61">
        <v>80.83</v>
      </c>
    </row>
    <row r="7" ht="12.75" customHeight="1">
      <c r="A7" s="61">
        <v>6.0</v>
      </c>
      <c r="B7" s="61">
        <v>54.56</v>
      </c>
      <c r="C7" s="61">
        <v>64.89</v>
      </c>
      <c r="D7" s="61">
        <v>89.8</v>
      </c>
      <c r="E7" s="61">
        <v>73.36</v>
      </c>
      <c r="F7" s="61">
        <v>74.83</v>
      </c>
      <c r="G7" s="61">
        <v>81.78</v>
      </c>
      <c r="H7" s="61">
        <v>81.03</v>
      </c>
      <c r="I7" s="61">
        <v>95.16</v>
      </c>
      <c r="J7" s="61">
        <v>92.46</v>
      </c>
      <c r="K7" s="61">
        <v>75.07</v>
      </c>
      <c r="L7" s="61">
        <v>74.02</v>
      </c>
      <c r="M7" s="61">
        <v>108.07</v>
      </c>
      <c r="N7" s="61">
        <v>77.57</v>
      </c>
      <c r="O7" s="61">
        <v>81.93</v>
      </c>
      <c r="P7" s="61">
        <v>71.81</v>
      </c>
      <c r="Q7" s="61">
        <v>74.22</v>
      </c>
      <c r="R7" s="61">
        <v>79.58</v>
      </c>
      <c r="S7" s="61">
        <v>78.98</v>
      </c>
      <c r="T7" s="61">
        <v>99.77</v>
      </c>
      <c r="U7" s="61">
        <v>85.14</v>
      </c>
    </row>
    <row r="8" ht="12.75" customHeight="1">
      <c r="A8" s="61">
        <v>7.0</v>
      </c>
      <c r="B8" s="61">
        <v>57.63</v>
      </c>
      <c r="C8" s="61">
        <v>68.1</v>
      </c>
      <c r="D8" s="61">
        <v>95.82</v>
      </c>
      <c r="E8" s="61">
        <v>76.88</v>
      </c>
      <c r="F8" s="61">
        <v>79.0</v>
      </c>
      <c r="G8" s="61">
        <v>86.7</v>
      </c>
      <c r="H8" s="61">
        <v>85.85</v>
      </c>
      <c r="I8" s="61">
        <v>102.28</v>
      </c>
      <c r="J8" s="61">
        <v>99.33</v>
      </c>
      <c r="K8" s="61">
        <v>79.68</v>
      </c>
      <c r="L8" s="61">
        <v>78.95</v>
      </c>
      <c r="M8" s="61">
        <v>115.28</v>
      </c>
      <c r="N8" s="61">
        <v>82.38</v>
      </c>
      <c r="O8" s="61">
        <v>86.5</v>
      </c>
      <c r="P8" s="61">
        <v>75.72</v>
      </c>
      <c r="Q8" s="61">
        <v>77.98</v>
      </c>
      <c r="R8" s="61">
        <v>83.69</v>
      </c>
      <c r="S8" s="61">
        <v>83.69</v>
      </c>
      <c r="T8" s="61">
        <v>107.56</v>
      </c>
      <c r="U8" s="61">
        <v>89.4</v>
      </c>
    </row>
    <row r="9" ht="12.75" customHeight="1">
      <c r="A9" s="61">
        <v>8.0</v>
      </c>
      <c r="B9" s="61">
        <v>61.35</v>
      </c>
      <c r="C9" s="61">
        <v>71.27</v>
      </c>
      <c r="D9" s="61">
        <v>101.78</v>
      </c>
      <c r="E9" s="61">
        <v>80.29</v>
      </c>
      <c r="F9" s="61">
        <v>83.17</v>
      </c>
      <c r="G9" s="61">
        <v>91.61</v>
      </c>
      <c r="H9" s="61">
        <v>90.71</v>
      </c>
      <c r="I9" s="61">
        <v>109.39</v>
      </c>
      <c r="J9" s="61">
        <v>106.29</v>
      </c>
      <c r="K9" s="61">
        <v>84.29</v>
      </c>
      <c r="L9" s="61">
        <v>84.13</v>
      </c>
      <c r="M9" s="61">
        <v>122.64</v>
      </c>
      <c r="N9" s="61">
        <v>87.14</v>
      </c>
      <c r="O9" s="61">
        <v>91.0</v>
      </c>
      <c r="P9" s="61">
        <v>79.63</v>
      </c>
      <c r="Q9" s="61">
        <v>81.98</v>
      </c>
      <c r="R9" s="61">
        <v>87.8</v>
      </c>
      <c r="S9" s="61">
        <v>88.4</v>
      </c>
      <c r="T9" s="61">
        <v>115.34</v>
      </c>
      <c r="U9" s="61">
        <v>93.72</v>
      </c>
    </row>
    <row r="10" ht="12.75" customHeight="1">
      <c r="A10" s="61">
        <v>9.0</v>
      </c>
      <c r="B10" s="61">
        <v>64.45</v>
      </c>
      <c r="C10" s="61">
        <v>74.51</v>
      </c>
      <c r="D10" s="61">
        <v>107.79</v>
      </c>
      <c r="E10" s="61">
        <v>83.74</v>
      </c>
      <c r="F10" s="61">
        <v>87.34</v>
      </c>
      <c r="G10" s="61">
        <v>96.47</v>
      </c>
      <c r="H10" s="61">
        <v>95.56</v>
      </c>
      <c r="I10" s="61">
        <v>116.46</v>
      </c>
      <c r="J10" s="61">
        <v>113.16</v>
      </c>
      <c r="K10" s="61">
        <v>88.9</v>
      </c>
      <c r="L10" s="61">
        <v>89.3</v>
      </c>
      <c r="M10" s="61">
        <v>129.92</v>
      </c>
      <c r="N10" s="61">
        <v>91.95</v>
      </c>
      <c r="O10" s="61">
        <v>95.56</v>
      </c>
      <c r="P10" s="61">
        <v>83.53</v>
      </c>
      <c r="Q10" s="61">
        <v>85.99</v>
      </c>
      <c r="R10" s="61">
        <v>91.91</v>
      </c>
      <c r="S10" s="61">
        <v>93.21</v>
      </c>
      <c r="T10" s="61">
        <v>123.12</v>
      </c>
      <c r="U10" s="61">
        <v>98.02</v>
      </c>
    </row>
    <row r="11" ht="12.75" customHeight="1">
      <c r="A11" s="61">
        <v>10.0</v>
      </c>
      <c r="B11" s="61">
        <v>67.55</v>
      </c>
      <c r="C11" s="61">
        <v>77.68</v>
      </c>
      <c r="D11" s="61">
        <v>113.76</v>
      </c>
      <c r="E11" s="61">
        <v>87.14</v>
      </c>
      <c r="F11" s="61">
        <v>91.51</v>
      </c>
      <c r="G11" s="61">
        <v>101.33</v>
      </c>
      <c r="H11" s="61">
        <v>100.37</v>
      </c>
      <c r="I11" s="61">
        <v>123.58</v>
      </c>
      <c r="J11" s="61">
        <v>120.02</v>
      </c>
      <c r="K11" s="61">
        <v>93.52</v>
      </c>
      <c r="L11" s="61">
        <v>94.48</v>
      </c>
      <c r="M11" s="61">
        <v>137.22</v>
      </c>
      <c r="N11" s="61">
        <v>96.82</v>
      </c>
      <c r="O11" s="61">
        <v>100.08</v>
      </c>
      <c r="P11" s="61">
        <v>87.4</v>
      </c>
      <c r="Q11" s="61">
        <v>90.0</v>
      </c>
      <c r="R11" s="61">
        <v>96.02</v>
      </c>
      <c r="S11" s="61">
        <v>97.97</v>
      </c>
      <c r="T11" s="61">
        <v>130.91</v>
      </c>
      <c r="U11" s="61">
        <v>102.38</v>
      </c>
    </row>
    <row r="12" ht="12.75" customHeight="1">
      <c r="A12" s="61">
        <v>11.0</v>
      </c>
      <c r="B12" s="61">
        <v>70.65</v>
      </c>
      <c r="C12" s="61">
        <v>80.89</v>
      </c>
      <c r="D12" s="61">
        <v>119.77</v>
      </c>
      <c r="E12" s="61">
        <v>90.6</v>
      </c>
      <c r="F12" s="61">
        <v>95.68</v>
      </c>
      <c r="G12" s="61">
        <v>106.24</v>
      </c>
      <c r="H12" s="61">
        <v>105.24</v>
      </c>
      <c r="I12" s="61">
        <v>130.64</v>
      </c>
      <c r="J12" s="61">
        <v>126.94</v>
      </c>
      <c r="K12" s="61">
        <v>98.07</v>
      </c>
      <c r="L12" s="61">
        <v>99.66</v>
      </c>
      <c r="M12" s="61">
        <v>144.56</v>
      </c>
      <c r="N12" s="61">
        <v>101.58</v>
      </c>
      <c r="O12" s="61">
        <v>104.58</v>
      </c>
      <c r="P12" s="61">
        <v>89.85</v>
      </c>
      <c r="Q12" s="61">
        <v>92.56</v>
      </c>
      <c r="R12" s="61">
        <v>100.13</v>
      </c>
      <c r="S12" s="61">
        <v>101.28</v>
      </c>
      <c r="T12" s="61">
        <v>138.69</v>
      </c>
      <c r="U12" s="61">
        <v>106.69</v>
      </c>
    </row>
    <row r="13" ht="12.75" customHeight="1">
      <c r="A13" s="61">
        <v>12.0</v>
      </c>
      <c r="B13" s="61">
        <v>73.76</v>
      </c>
      <c r="C13" s="61">
        <v>84.09</v>
      </c>
      <c r="D13" s="61">
        <v>125.68</v>
      </c>
      <c r="E13" s="61">
        <v>94.01</v>
      </c>
      <c r="F13" s="61">
        <v>99.85</v>
      </c>
      <c r="G13" s="61">
        <v>111.1</v>
      </c>
      <c r="H13" s="61">
        <v>110.05</v>
      </c>
      <c r="I13" s="61">
        <v>137.76</v>
      </c>
      <c r="J13" s="61">
        <v>133.81</v>
      </c>
      <c r="K13" s="61">
        <v>102.74</v>
      </c>
      <c r="L13" s="61">
        <v>104.84</v>
      </c>
      <c r="M13" s="61">
        <v>151.79</v>
      </c>
      <c r="N13" s="61">
        <v>106.39</v>
      </c>
      <c r="O13" s="61">
        <v>109.15</v>
      </c>
      <c r="P13" s="61">
        <v>92.35</v>
      </c>
      <c r="Q13" s="61">
        <v>95.12</v>
      </c>
      <c r="R13" s="61">
        <v>104.23</v>
      </c>
      <c r="S13" s="61">
        <v>104.54</v>
      </c>
      <c r="T13" s="61">
        <v>146.48</v>
      </c>
      <c r="U13" s="61">
        <v>111.0</v>
      </c>
    </row>
    <row r="14" ht="12.75" customHeight="1">
      <c r="A14" s="61">
        <v>13.0</v>
      </c>
      <c r="B14" s="61">
        <v>76.86</v>
      </c>
      <c r="C14" s="61">
        <v>87.25</v>
      </c>
      <c r="D14" s="61">
        <v>131.7</v>
      </c>
      <c r="E14" s="61">
        <v>97.56</v>
      </c>
      <c r="F14" s="61">
        <v>104.02</v>
      </c>
      <c r="G14" s="61">
        <v>116.01</v>
      </c>
      <c r="H14" s="61">
        <v>114.91</v>
      </c>
      <c r="I14" s="61">
        <v>144.83</v>
      </c>
      <c r="J14" s="61">
        <v>140.66</v>
      </c>
      <c r="K14" s="61">
        <v>107.29</v>
      </c>
      <c r="L14" s="61">
        <v>110.02</v>
      </c>
      <c r="M14" s="61">
        <v>159.13</v>
      </c>
      <c r="N14" s="61">
        <v>111.15</v>
      </c>
      <c r="O14" s="61">
        <v>113.66</v>
      </c>
      <c r="P14" s="61">
        <v>96.02</v>
      </c>
      <c r="Q14" s="61">
        <v>98.87</v>
      </c>
      <c r="R14" s="61">
        <v>108.35</v>
      </c>
      <c r="S14" s="61">
        <v>109.19</v>
      </c>
      <c r="T14" s="61">
        <v>154.26</v>
      </c>
      <c r="U14" s="61">
        <v>115.31</v>
      </c>
    </row>
    <row r="15" ht="12.75" customHeight="1">
      <c r="A15" s="61">
        <v>14.0</v>
      </c>
      <c r="B15" s="61">
        <v>80.01</v>
      </c>
      <c r="C15" s="61">
        <v>90.51</v>
      </c>
      <c r="D15" s="61">
        <v>137.66</v>
      </c>
      <c r="E15" s="61">
        <v>101.52</v>
      </c>
      <c r="F15" s="61">
        <v>108.19</v>
      </c>
      <c r="G15" s="61">
        <v>120.92</v>
      </c>
      <c r="H15" s="61">
        <v>119.77</v>
      </c>
      <c r="I15" s="61">
        <v>151.94</v>
      </c>
      <c r="J15" s="61">
        <v>147.64</v>
      </c>
      <c r="K15" s="61">
        <v>111.96</v>
      </c>
      <c r="L15" s="61">
        <v>115.2</v>
      </c>
      <c r="M15" s="61">
        <v>166.41</v>
      </c>
      <c r="N15" s="61">
        <v>116.01</v>
      </c>
      <c r="O15" s="61">
        <v>118.21</v>
      </c>
      <c r="P15" s="61">
        <v>99.68</v>
      </c>
      <c r="Q15" s="61">
        <v>102.63</v>
      </c>
      <c r="R15" s="61">
        <v>112.45</v>
      </c>
      <c r="S15" s="61">
        <v>113.86</v>
      </c>
      <c r="T15" s="61">
        <v>162.05</v>
      </c>
      <c r="U15" s="61">
        <v>119.67</v>
      </c>
    </row>
    <row r="16" ht="12.75" customHeight="1">
      <c r="A16" s="61">
        <v>15.0</v>
      </c>
      <c r="B16" s="61">
        <v>83.11</v>
      </c>
      <c r="C16" s="61">
        <v>93.66</v>
      </c>
      <c r="D16" s="61">
        <v>143.67</v>
      </c>
      <c r="E16" s="61">
        <v>105.49</v>
      </c>
      <c r="F16" s="61">
        <v>112.37</v>
      </c>
      <c r="G16" s="61">
        <v>125.79</v>
      </c>
      <c r="H16" s="61">
        <v>124.58</v>
      </c>
      <c r="I16" s="61">
        <v>159.06</v>
      </c>
      <c r="J16" s="61">
        <v>154.49</v>
      </c>
      <c r="K16" s="61">
        <v>116.51</v>
      </c>
      <c r="L16" s="61">
        <v>120.37</v>
      </c>
      <c r="M16" s="61">
        <v>173.77</v>
      </c>
      <c r="N16" s="61">
        <v>120.78</v>
      </c>
      <c r="O16" s="61">
        <v>122.73</v>
      </c>
      <c r="P16" s="61">
        <v>103.28</v>
      </c>
      <c r="Q16" s="61">
        <v>106.39</v>
      </c>
      <c r="R16" s="61">
        <v>116.57</v>
      </c>
      <c r="S16" s="61">
        <v>118.61</v>
      </c>
      <c r="T16" s="61">
        <v>169.83</v>
      </c>
      <c r="U16" s="61">
        <v>123.93</v>
      </c>
    </row>
    <row r="17" ht="12.75" customHeight="1">
      <c r="A17" s="61">
        <v>16.0</v>
      </c>
      <c r="B17" s="61">
        <v>86.21</v>
      </c>
      <c r="C17" s="61">
        <v>96.92</v>
      </c>
      <c r="D17" s="61">
        <v>149.64</v>
      </c>
      <c r="E17" s="61">
        <v>109.45</v>
      </c>
      <c r="F17" s="61">
        <v>116.54</v>
      </c>
      <c r="G17" s="61">
        <v>130.69</v>
      </c>
      <c r="H17" s="61">
        <v>129.44</v>
      </c>
      <c r="I17" s="61">
        <v>166.12</v>
      </c>
      <c r="J17" s="61">
        <v>161.42</v>
      </c>
      <c r="K17" s="61">
        <v>121.18</v>
      </c>
      <c r="L17" s="61">
        <v>125.55</v>
      </c>
      <c r="M17" s="61">
        <v>181.05</v>
      </c>
      <c r="N17" s="61">
        <v>125.59</v>
      </c>
      <c r="O17" s="61">
        <v>127.23</v>
      </c>
      <c r="P17" s="61">
        <v>106.89</v>
      </c>
      <c r="Q17" s="61">
        <v>110.1</v>
      </c>
      <c r="R17" s="61">
        <v>120.67</v>
      </c>
      <c r="S17" s="61">
        <v>123.33</v>
      </c>
      <c r="T17" s="61">
        <v>177.62</v>
      </c>
      <c r="U17" s="61">
        <v>128.24</v>
      </c>
    </row>
    <row r="18" ht="12.75" customHeight="1">
      <c r="A18" s="61">
        <v>17.0</v>
      </c>
      <c r="B18" s="61">
        <v>89.31</v>
      </c>
      <c r="C18" s="61">
        <v>100.08</v>
      </c>
      <c r="D18" s="61">
        <v>155.65</v>
      </c>
      <c r="E18" s="61">
        <v>113.41</v>
      </c>
      <c r="F18" s="61">
        <v>120.71</v>
      </c>
      <c r="G18" s="61">
        <v>135.61</v>
      </c>
      <c r="H18" s="61">
        <v>134.3</v>
      </c>
      <c r="I18" s="61">
        <v>173.24</v>
      </c>
      <c r="J18" s="61">
        <v>168.28</v>
      </c>
      <c r="K18" s="61">
        <v>125.73</v>
      </c>
      <c r="L18" s="61">
        <v>130.73</v>
      </c>
      <c r="M18" s="61">
        <v>188.28</v>
      </c>
      <c r="N18" s="61">
        <v>130.44</v>
      </c>
      <c r="O18" s="61">
        <v>131.8</v>
      </c>
      <c r="P18" s="61">
        <v>110.55</v>
      </c>
      <c r="Q18" s="61">
        <v>113.86</v>
      </c>
      <c r="R18" s="61">
        <v>124.79</v>
      </c>
      <c r="S18" s="61">
        <v>128.19</v>
      </c>
      <c r="T18" s="61">
        <v>185.4</v>
      </c>
      <c r="U18" s="61">
        <v>132.55</v>
      </c>
    </row>
    <row r="19" ht="12.75" customHeight="1">
      <c r="A19" s="61">
        <v>18.0</v>
      </c>
      <c r="B19" s="61">
        <v>92.42</v>
      </c>
      <c r="C19" s="61">
        <v>103.28</v>
      </c>
      <c r="D19" s="61">
        <v>161.62</v>
      </c>
      <c r="E19" s="61">
        <v>117.37</v>
      </c>
      <c r="F19" s="61">
        <v>124.88</v>
      </c>
      <c r="G19" s="61">
        <v>140.46</v>
      </c>
      <c r="H19" s="61">
        <v>139.11</v>
      </c>
      <c r="I19" s="61">
        <v>180.31</v>
      </c>
      <c r="J19" s="61">
        <v>175.14</v>
      </c>
      <c r="K19" s="61">
        <v>130.4</v>
      </c>
      <c r="L19" s="61">
        <v>135.91</v>
      </c>
      <c r="M19" s="61">
        <v>195.62</v>
      </c>
      <c r="N19" s="61">
        <v>135.21</v>
      </c>
      <c r="O19" s="61">
        <v>136.31</v>
      </c>
      <c r="P19" s="61">
        <v>114.2</v>
      </c>
      <c r="Q19" s="61">
        <v>117.61</v>
      </c>
      <c r="R19" s="61">
        <v>128.94</v>
      </c>
      <c r="S19" s="61">
        <v>133.05</v>
      </c>
      <c r="T19" s="61">
        <v>193.18</v>
      </c>
      <c r="U19" s="61">
        <v>136.91</v>
      </c>
    </row>
    <row r="20" ht="12.75" customHeight="1">
      <c r="A20" s="61">
        <v>19.0</v>
      </c>
      <c r="B20" s="61">
        <v>95.52</v>
      </c>
      <c r="C20" s="61">
        <v>106.49</v>
      </c>
      <c r="D20" s="61">
        <v>167.63</v>
      </c>
      <c r="E20" s="61">
        <v>121.33</v>
      </c>
      <c r="F20" s="61">
        <v>129.05</v>
      </c>
      <c r="G20" s="61">
        <v>145.33</v>
      </c>
      <c r="H20" s="61">
        <v>143.98</v>
      </c>
      <c r="I20" s="61">
        <v>187.42</v>
      </c>
      <c r="J20" s="61">
        <v>182.06</v>
      </c>
      <c r="K20" s="61">
        <v>134.96</v>
      </c>
      <c r="L20" s="61">
        <v>141.09</v>
      </c>
      <c r="M20" s="61">
        <v>202.92</v>
      </c>
      <c r="N20" s="61">
        <v>140.02</v>
      </c>
      <c r="O20" s="61">
        <v>140.82</v>
      </c>
      <c r="P20" s="61">
        <v>117.81</v>
      </c>
      <c r="Q20" s="61">
        <v>121.38</v>
      </c>
      <c r="R20" s="61">
        <v>133.05</v>
      </c>
      <c r="S20" s="61">
        <v>137.91</v>
      </c>
      <c r="T20" s="61">
        <v>200.97</v>
      </c>
      <c r="U20" s="61">
        <v>141.22</v>
      </c>
    </row>
    <row r="21" ht="12.75" customHeight="1">
      <c r="A21" s="61">
        <v>20.0</v>
      </c>
      <c r="B21" s="61">
        <v>98.67</v>
      </c>
      <c r="C21" s="61">
        <v>109.7</v>
      </c>
      <c r="D21" s="61">
        <v>173.59</v>
      </c>
      <c r="E21" s="61">
        <v>125.29</v>
      </c>
      <c r="F21" s="61">
        <v>133.22</v>
      </c>
      <c r="G21" s="61">
        <v>150.24</v>
      </c>
      <c r="H21" s="61">
        <v>148.79</v>
      </c>
      <c r="I21" s="61">
        <v>194.54</v>
      </c>
      <c r="J21" s="61">
        <v>188.97</v>
      </c>
      <c r="K21" s="61">
        <v>139.62</v>
      </c>
      <c r="L21" s="61">
        <v>146.26</v>
      </c>
      <c r="M21" s="61">
        <v>210.26</v>
      </c>
      <c r="N21" s="61">
        <v>144.78</v>
      </c>
      <c r="O21" s="61">
        <v>145.38</v>
      </c>
      <c r="P21" s="61">
        <v>121.47</v>
      </c>
      <c r="Q21" s="61">
        <v>125.13</v>
      </c>
      <c r="R21" s="61">
        <v>137.16</v>
      </c>
      <c r="S21" s="61">
        <v>142.07</v>
      </c>
      <c r="T21" s="61">
        <v>208.75</v>
      </c>
      <c r="U21" s="61">
        <v>145.53</v>
      </c>
    </row>
    <row r="22" ht="12.75" customHeight="1">
      <c r="A22" s="61">
        <v>21.0</v>
      </c>
      <c r="B22" s="61">
        <v>101.78</v>
      </c>
      <c r="C22" s="61">
        <v>112.91</v>
      </c>
      <c r="D22" s="61">
        <v>179.6</v>
      </c>
      <c r="E22" s="61">
        <v>129.25</v>
      </c>
      <c r="F22" s="61">
        <v>137.39</v>
      </c>
      <c r="G22" s="61">
        <v>155.1</v>
      </c>
      <c r="H22" s="61">
        <v>153.65</v>
      </c>
      <c r="I22" s="61">
        <v>201.6</v>
      </c>
      <c r="J22" s="61">
        <v>195.89</v>
      </c>
      <c r="K22" s="61">
        <v>144.18</v>
      </c>
      <c r="L22" s="61">
        <v>151.44</v>
      </c>
      <c r="M22" s="61">
        <v>217.54</v>
      </c>
      <c r="N22" s="61">
        <v>149.64</v>
      </c>
      <c r="O22" s="61">
        <v>149.88</v>
      </c>
      <c r="P22" s="61">
        <v>125.13</v>
      </c>
      <c r="Q22" s="61">
        <v>128.89</v>
      </c>
      <c r="R22" s="61">
        <v>141.26</v>
      </c>
      <c r="S22" s="61">
        <v>146.08</v>
      </c>
      <c r="T22" s="61">
        <v>216.54</v>
      </c>
      <c r="U22" s="61">
        <v>149.84</v>
      </c>
    </row>
    <row r="23" ht="12.75" customHeight="1">
      <c r="A23" s="61">
        <v>22.0</v>
      </c>
      <c r="B23" s="61">
        <v>104.87</v>
      </c>
      <c r="C23" s="61">
        <v>116.06</v>
      </c>
      <c r="D23" s="61">
        <v>185.56</v>
      </c>
      <c r="E23" s="61">
        <v>133.21</v>
      </c>
      <c r="F23" s="61">
        <v>141.56</v>
      </c>
      <c r="G23" s="61">
        <v>160.01</v>
      </c>
      <c r="H23" s="61">
        <v>158.68</v>
      </c>
      <c r="I23" s="61">
        <v>208.72</v>
      </c>
      <c r="J23" s="61">
        <v>202.76</v>
      </c>
      <c r="K23" s="61">
        <v>148.79</v>
      </c>
      <c r="L23" s="61">
        <v>156.62</v>
      </c>
      <c r="M23" s="61">
        <v>224.9</v>
      </c>
      <c r="N23" s="61">
        <v>154.45</v>
      </c>
      <c r="O23" s="61">
        <v>154.45</v>
      </c>
      <c r="P23" s="61">
        <v>128.74</v>
      </c>
      <c r="Q23" s="61">
        <v>132.6</v>
      </c>
      <c r="R23" s="61">
        <v>145.38</v>
      </c>
      <c r="S23" s="61">
        <v>150.28</v>
      </c>
      <c r="T23" s="61">
        <v>224.32</v>
      </c>
      <c r="U23" s="61">
        <v>154.28</v>
      </c>
    </row>
    <row r="24" ht="12.75" customHeight="1">
      <c r="A24" s="61">
        <v>23.0</v>
      </c>
      <c r="B24" s="61">
        <v>107.98</v>
      </c>
      <c r="C24" s="61">
        <v>119.27</v>
      </c>
      <c r="D24" s="61">
        <v>191.54</v>
      </c>
      <c r="E24" s="61">
        <v>137.17</v>
      </c>
      <c r="F24" s="61">
        <v>145.73</v>
      </c>
      <c r="G24" s="61">
        <v>164.92</v>
      </c>
      <c r="H24" s="61">
        <v>163.99</v>
      </c>
      <c r="I24" s="61">
        <v>215.83</v>
      </c>
      <c r="J24" s="61">
        <v>209.62</v>
      </c>
      <c r="K24" s="61">
        <v>153.4</v>
      </c>
      <c r="L24" s="61">
        <v>161.8</v>
      </c>
      <c r="M24" s="61">
        <v>232.12</v>
      </c>
      <c r="N24" s="61">
        <v>159.21</v>
      </c>
      <c r="O24" s="61">
        <v>158.96</v>
      </c>
      <c r="P24" s="61">
        <v>132.4</v>
      </c>
      <c r="Q24" s="61">
        <v>136.36</v>
      </c>
      <c r="R24" s="61">
        <v>149.48</v>
      </c>
      <c r="S24" s="61">
        <v>154.4</v>
      </c>
      <c r="T24" s="61">
        <v>232.11</v>
      </c>
      <c r="U24" s="61">
        <v>158.87</v>
      </c>
    </row>
    <row r="25" ht="12.75" customHeight="1">
      <c r="A25" s="61">
        <v>24.0</v>
      </c>
      <c r="B25" s="61">
        <v>111.08</v>
      </c>
      <c r="C25" s="61">
        <v>122.47</v>
      </c>
      <c r="D25" s="61">
        <v>197.55</v>
      </c>
      <c r="E25" s="61">
        <v>141.14</v>
      </c>
      <c r="F25" s="61">
        <v>149.9</v>
      </c>
      <c r="G25" s="61">
        <v>169.78</v>
      </c>
      <c r="H25" s="61">
        <v>169.29</v>
      </c>
      <c r="I25" s="61">
        <v>222.9</v>
      </c>
      <c r="J25" s="61">
        <v>216.54</v>
      </c>
      <c r="K25" s="61">
        <v>158.01</v>
      </c>
      <c r="L25" s="61">
        <v>166.98</v>
      </c>
      <c r="M25" s="61">
        <v>239.47</v>
      </c>
      <c r="N25" s="61">
        <v>164.02</v>
      </c>
      <c r="O25" s="61">
        <v>163.47</v>
      </c>
      <c r="P25" s="61">
        <v>136.05</v>
      </c>
      <c r="Q25" s="61">
        <v>140.11</v>
      </c>
      <c r="R25" s="61">
        <v>153.6</v>
      </c>
      <c r="S25" s="61">
        <v>158.5</v>
      </c>
      <c r="T25" s="61">
        <v>239.89</v>
      </c>
      <c r="U25" s="61">
        <v>163.47</v>
      </c>
    </row>
    <row r="26" ht="12.75" customHeight="1">
      <c r="A26" s="61">
        <v>25.0</v>
      </c>
      <c r="B26" s="61">
        <v>114.18</v>
      </c>
      <c r="C26" s="61">
        <v>125.68</v>
      </c>
      <c r="D26" s="61">
        <v>203.51</v>
      </c>
      <c r="E26" s="61">
        <v>145.1</v>
      </c>
      <c r="F26" s="61">
        <v>154.07</v>
      </c>
      <c r="G26" s="61">
        <v>174.7</v>
      </c>
      <c r="H26" s="61">
        <v>174.6</v>
      </c>
      <c r="I26" s="61">
        <v>229.97</v>
      </c>
      <c r="J26" s="61">
        <v>223.41</v>
      </c>
      <c r="K26" s="61">
        <v>162.62</v>
      </c>
      <c r="L26" s="61">
        <v>172.16</v>
      </c>
      <c r="M26" s="61">
        <v>246.75</v>
      </c>
      <c r="N26" s="61">
        <v>168.83</v>
      </c>
      <c r="O26" s="61">
        <v>168.03</v>
      </c>
      <c r="P26" s="61">
        <v>139.66</v>
      </c>
      <c r="Q26" s="61">
        <v>143.87</v>
      </c>
      <c r="R26" s="61">
        <v>157.7</v>
      </c>
      <c r="S26" s="61">
        <v>162.62</v>
      </c>
      <c r="T26" s="61">
        <v>247.68</v>
      </c>
      <c r="U26" s="61">
        <v>168.07</v>
      </c>
    </row>
    <row r="27" ht="12.75" customHeight="1">
      <c r="A27" s="61">
        <v>26.0</v>
      </c>
      <c r="B27" s="61">
        <v>117.33</v>
      </c>
      <c r="C27" s="61">
        <v>128.89</v>
      </c>
      <c r="D27" s="61">
        <v>209.52</v>
      </c>
      <c r="E27" s="61">
        <v>149.06</v>
      </c>
      <c r="F27" s="61">
        <v>158.24</v>
      </c>
      <c r="G27" s="61">
        <v>179.6</v>
      </c>
      <c r="H27" s="61">
        <v>179.9</v>
      </c>
      <c r="I27" s="61">
        <v>237.13</v>
      </c>
      <c r="J27" s="61">
        <v>230.37</v>
      </c>
      <c r="K27" s="61">
        <v>167.23</v>
      </c>
      <c r="L27" s="61">
        <v>177.33</v>
      </c>
      <c r="M27" s="61">
        <v>254.05</v>
      </c>
      <c r="N27" s="61">
        <v>173.64</v>
      </c>
      <c r="O27" s="61">
        <v>172.53</v>
      </c>
      <c r="P27" s="61">
        <v>143.27</v>
      </c>
      <c r="Q27" s="61">
        <v>147.64</v>
      </c>
      <c r="R27" s="61">
        <v>161.82</v>
      </c>
      <c r="S27" s="61">
        <v>166.72</v>
      </c>
      <c r="T27" s="61">
        <v>255.46</v>
      </c>
      <c r="U27" s="61">
        <v>172.66</v>
      </c>
    </row>
    <row r="28" ht="12.75" customHeight="1">
      <c r="A28" s="61">
        <v>27.0</v>
      </c>
      <c r="B28" s="61">
        <v>120.43</v>
      </c>
      <c r="C28" s="61">
        <v>132.1</v>
      </c>
      <c r="D28" s="61">
        <v>215.48</v>
      </c>
      <c r="E28" s="61">
        <v>153.02</v>
      </c>
      <c r="F28" s="61">
        <v>162.41</v>
      </c>
      <c r="G28" s="61">
        <v>184.47</v>
      </c>
      <c r="H28" s="61">
        <v>185.21</v>
      </c>
      <c r="I28" s="61">
        <v>244.2</v>
      </c>
      <c r="J28" s="61">
        <v>237.24</v>
      </c>
      <c r="K28" s="61">
        <v>171.84</v>
      </c>
      <c r="L28" s="61">
        <v>182.51</v>
      </c>
      <c r="M28" s="61">
        <v>261.39</v>
      </c>
      <c r="N28" s="61">
        <v>178.45</v>
      </c>
      <c r="O28" s="61">
        <v>177.1</v>
      </c>
      <c r="P28" s="61">
        <v>146.93</v>
      </c>
      <c r="Q28" s="61">
        <v>151.34</v>
      </c>
      <c r="R28" s="61">
        <v>165.92</v>
      </c>
      <c r="S28" s="61">
        <v>170.78</v>
      </c>
      <c r="T28" s="61">
        <v>263.24</v>
      </c>
      <c r="U28" s="61">
        <v>177.26</v>
      </c>
    </row>
    <row r="29" ht="12.75" customHeight="1">
      <c r="A29" s="61">
        <v>28.0</v>
      </c>
      <c r="B29" s="61">
        <v>123.54</v>
      </c>
      <c r="C29" s="61">
        <v>135.25</v>
      </c>
      <c r="D29" s="61">
        <v>221.5</v>
      </c>
      <c r="E29" s="61">
        <v>156.98</v>
      </c>
      <c r="F29" s="61">
        <v>166.58</v>
      </c>
      <c r="G29" s="61">
        <v>189.33</v>
      </c>
      <c r="H29" s="61">
        <v>190.51</v>
      </c>
      <c r="I29" s="61">
        <v>251.27</v>
      </c>
      <c r="J29" s="61">
        <v>244.1</v>
      </c>
      <c r="K29" s="61">
        <v>176.4</v>
      </c>
      <c r="L29" s="61">
        <v>187.69</v>
      </c>
      <c r="M29" s="61">
        <v>268.63</v>
      </c>
      <c r="N29" s="61">
        <v>183.21</v>
      </c>
      <c r="O29" s="61">
        <v>181.61</v>
      </c>
      <c r="P29" s="61">
        <v>150.59</v>
      </c>
      <c r="Q29" s="61">
        <v>155.1</v>
      </c>
      <c r="R29" s="61">
        <v>170.03</v>
      </c>
      <c r="S29" s="61">
        <v>174.9</v>
      </c>
      <c r="T29" s="61">
        <v>271.03</v>
      </c>
      <c r="U29" s="61">
        <v>181.86</v>
      </c>
    </row>
    <row r="30" ht="12.75" customHeight="1">
      <c r="A30" s="61">
        <v>29.0</v>
      </c>
      <c r="B30" s="61">
        <v>126.64</v>
      </c>
      <c r="C30" s="61">
        <v>138.51</v>
      </c>
      <c r="D30" s="61">
        <v>227.46</v>
      </c>
      <c r="E30" s="61">
        <v>160.94</v>
      </c>
      <c r="F30" s="61">
        <v>170.75</v>
      </c>
      <c r="G30" s="61">
        <v>194.43</v>
      </c>
      <c r="H30" s="61">
        <v>195.82</v>
      </c>
      <c r="I30" s="61">
        <v>258.38</v>
      </c>
      <c r="J30" s="61">
        <v>251.02</v>
      </c>
      <c r="K30" s="61">
        <v>181.06</v>
      </c>
      <c r="L30" s="61">
        <v>192.87</v>
      </c>
      <c r="M30" s="61">
        <v>276.68</v>
      </c>
      <c r="N30" s="61">
        <v>188.07</v>
      </c>
      <c r="O30" s="61">
        <v>186.12</v>
      </c>
      <c r="P30" s="61">
        <v>154.25</v>
      </c>
      <c r="Q30" s="61">
        <v>158.86</v>
      </c>
      <c r="R30" s="61">
        <v>174.14</v>
      </c>
      <c r="S30" s="61">
        <v>179.11</v>
      </c>
      <c r="T30" s="61">
        <v>278.81</v>
      </c>
      <c r="U30" s="61">
        <v>186.45</v>
      </c>
    </row>
    <row r="31" ht="12.75" customHeight="1">
      <c r="A31" s="61">
        <v>30.0</v>
      </c>
      <c r="B31" s="61">
        <v>129.73</v>
      </c>
      <c r="C31" s="61">
        <v>141.67</v>
      </c>
      <c r="D31" s="61">
        <v>233.47</v>
      </c>
      <c r="E31" s="61">
        <v>164.9</v>
      </c>
      <c r="F31" s="61">
        <v>174.93</v>
      </c>
      <c r="G31" s="61">
        <v>199.75</v>
      </c>
      <c r="H31" s="61">
        <v>201.12</v>
      </c>
      <c r="I31" s="61">
        <v>265.5</v>
      </c>
      <c r="J31" s="61">
        <v>257.88</v>
      </c>
      <c r="K31" s="61">
        <v>185.62</v>
      </c>
      <c r="L31" s="61">
        <v>198.05</v>
      </c>
      <c r="M31" s="61">
        <v>284.74</v>
      </c>
      <c r="N31" s="61">
        <v>192.83</v>
      </c>
      <c r="O31" s="61">
        <v>190.68</v>
      </c>
      <c r="P31" s="61">
        <v>157.86</v>
      </c>
      <c r="Q31" s="61">
        <v>162.62</v>
      </c>
      <c r="R31" s="61">
        <v>178.31</v>
      </c>
      <c r="S31" s="61">
        <v>183.21</v>
      </c>
      <c r="T31" s="61">
        <v>286.6</v>
      </c>
      <c r="U31" s="61">
        <v>191.05</v>
      </c>
    </row>
    <row r="32" ht="12.75" customHeight="1">
      <c r="A32" s="61">
        <v>31.0</v>
      </c>
      <c r="B32" s="61">
        <v>132.84</v>
      </c>
      <c r="C32" s="61">
        <v>144.93</v>
      </c>
      <c r="D32" s="61">
        <v>239.44</v>
      </c>
      <c r="E32" s="61">
        <v>168.86</v>
      </c>
      <c r="F32" s="61">
        <v>179.1</v>
      </c>
      <c r="G32" s="61">
        <v>205.06</v>
      </c>
      <c r="H32" s="61">
        <v>206.43</v>
      </c>
      <c r="I32" s="61">
        <v>272.56</v>
      </c>
      <c r="J32" s="61">
        <v>264.74</v>
      </c>
      <c r="K32" s="61">
        <v>190.28</v>
      </c>
      <c r="L32" s="61">
        <v>203.23</v>
      </c>
      <c r="M32" s="61">
        <v>292.79</v>
      </c>
      <c r="N32" s="61">
        <v>197.64</v>
      </c>
      <c r="O32" s="61">
        <v>195.19</v>
      </c>
      <c r="P32" s="61">
        <v>161.51</v>
      </c>
      <c r="Q32" s="61">
        <v>166.37</v>
      </c>
      <c r="R32" s="61">
        <v>182.41</v>
      </c>
      <c r="S32" s="61">
        <v>187.33</v>
      </c>
      <c r="T32" s="61">
        <v>294.38</v>
      </c>
      <c r="U32" s="61">
        <v>195.64</v>
      </c>
    </row>
    <row r="33" ht="12.75" customHeight="1">
      <c r="A33" s="61">
        <v>32.0</v>
      </c>
      <c r="B33" s="61">
        <v>135.99</v>
      </c>
      <c r="C33" s="61">
        <v>148.08</v>
      </c>
      <c r="D33" s="61">
        <v>245.46</v>
      </c>
      <c r="E33" s="61">
        <v>172.82</v>
      </c>
      <c r="F33" s="61">
        <v>183.27</v>
      </c>
      <c r="G33" s="61">
        <v>210.38</v>
      </c>
      <c r="H33" s="61">
        <v>211.73</v>
      </c>
      <c r="I33" s="61">
        <v>279.63</v>
      </c>
      <c r="J33" s="61">
        <v>271.72</v>
      </c>
      <c r="K33" s="61">
        <v>194.84</v>
      </c>
      <c r="L33" s="61">
        <v>208.4</v>
      </c>
      <c r="M33" s="61">
        <v>300.84</v>
      </c>
      <c r="N33" s="61">
        <v>202.45</v>
      </c>
      <c r="O33" s="61">
        <v>199.75</v>
      </c>
      <c r="P33" s="61">
        <v>165.17</v>
      </c>
      <c r="Q33" s="61">
        <v>170.09</v>
      </c>
      <c r="R33" s="61">
        <v>186.52</v>
      </c>
      <c r="S33" s="61">
        <v>191.43</v>
      </c>
      <c r="T33" s="61">
        <v>302.17</v>
      </c>
      <c r="U33" s="61">
        <v>200.24</v>
      </c>
    </row>
    <row r="34" ht="12.75" customHeight="1">
      <c r="A34" s="61">
        <v>33.0</v>
      </c>
      <c r="B34" s="61">
        <v>139.1</v>
      </c>
      <c r="C34" s="61">
        <v>151.24</v>
      </c>
      <c r="D34" s="61">
        <v>251.42</v>
      </c>
      <c r="E34" s="61">
        <v>176.79</v>
      </c>
      <c r="F34" s="61">
        <v>187.44</v>
      </c>
      <c r="G34" s="61">
        <v>215.7</v>
      </c>
      <c r="H34" s="61">
        <v>217.04</v>
      </c>
      <c r="I34" s="61">
        <v>286.79</v>
      </c>
      <c r="J34" s="61">
        <v>278.57</v>
      </c>
      <c r="K34" s="61">
        <v>199.45</v>
      </c>
      <c r="L34" s="61">
        <v>213.58</v>
      </c>
      <c r="M34" s="61">
        <v>308.9</v>
      </c>
      <c r="N34" s="61">
        <v>207.27</v>
      </c>
      <c r="O34" s="61">
        <v>204.26</v>
      </c>
      <c r="P34" s="61">
        <v>168.78</v>
      </c>
      <c r="Q34" s="61">
        <v>173.84</v>
      </c>
      <c r="R34" s="61">
        <v>190.63</v>
      </c>
      <c r="S34" s="61">
        <v>195.49</v>
      </c>
      <c r="T34" s="61">
        <v>309.95</v>
      </c>
      <c r="U34" s="61">
        <v>204.84</v>
      </c>
    </row>
    <row r="35" ht="12.75" customHeight="1">
      <c r="A35" s="61">
        <v>34.0</v>
      </c>
      <c r="B35" s="61">
        <v>142.2</v>
      </c>
      <c r="C35" s="61">
        <v>154.49</v>
      </c>
      <c r="D35" s="61">
        <v>257.43</v>
      </c>
      <c r="E35" s="61">
        <v>180.75</v>
      </c>
      <c r="F35" s="61">
        <v>191.61</v>
      </c>
      <c r="G35" s="61">
        <v>221.02</v>
      </c>
      <c r="H35" s="61">
        <v>222.34</v>
      </c>
      <c r="I35" s="61">
        <v>293.86</v>
      </c>
      <c r="J35" s="61">
        <v>285.49</v>
      </c>
      <c r="K35" s="61">
        <v>204.06</v>
      </c>
      <c r="L35" s="61">
        <v>218.76</v>
      </c>
      <c r="M35" s="61">
        <v>316.95</v>
      </c>
      <c r="N35" s="61">
        <v>212.08</v>
      </c>
      <c r="O35" s="61">
        <v>208.77</v>
      </c>
      <c r="P35" s="61">
        <v>172.44</v>
      </c>
      <c r="Q35" s="61">
        <v>177.6</v>
      </c>
      <c r="R35" s="61">
        <v>194.74</v>
      </c>
      <c r="S35" s="61">
        <v>199.65</v>
      </c>
      <c r="T35" s="61">
        <v>317.74</v>
      </c>
      <c r="U35" s="61">
        <v>209.43</v>
      </c>
    </row>
    <row r="36" ht="12.75" customHeight="1">
      <c r="A36" s="61">
        <v>35.0</v>
      </c>
      <c r="B36" s="61">
        <v>145.29</v>
      </c>
      <c r="C36" s="61">
        <v>157.66</v>
      </c>
      <c r="D36" s="61">
        <v>263.39</v>
      </c>
      <c r="E36" s="61">
        <v>184.71</v>
      </c>
      <c r="F36" s="61">
        <v>195.78</v>
      </c>
      <c r="G36" s="61">
        <v>226.34</v>
      </c>
      <c r="H36" s="61">
        <v>227.65</v>
      </c>
      <c r="I36" s="61">
        <v>300.93</v>
      </c>
      <c r="J36" s="61">
        <v>292.36</v>
      </c>
      <c r="K36" s="61">
        <v>208.67</v>
      </c>
      <c r="L36" s="61">
        <v>223.94</v>
      </c>
      <c r="M36" s="61">
        <v>325.0</v>
      </c>
      <c r="N36" s="61">
        <v>216.83</v>
      </c>
      <c r="O36" s="61">
        <v>213.33</v>
      </c>
      <c r="P36" s="61">
        <v>176.05</v>
      </c>
      <c r="Q36" s="61">
        <v>181.35</v>
      </c>
      <c r="R36" s="61">
        <v>198.85</v>
      </c>
      <c r="S36" s="61">
        <v>203.76</v>
      </c>
      <c r="T36" s="61">
        <v>325.52</v>
      </c>
      <c r="U36" s="61">
        <v>214.03</v>
      </c>
    </row>
    <row r="37" ht="12.75" customHeight="1">
      <c r="A37" s="61">
        <v>36.0</v>
      </c>
      <c r="B37" s="61">
        <v>148.4</v>
      </c>
      <c r="C37" s="61">
        <v>160.91</v>
      </c>
      <c r="D37" s="61">
        <v>269.4</v>
      </c>
      <c r="E37" s="61">
        <v>188.67</v>
      </c>
      <c r="F37" s="61">
        <v>199.95</v>
      </c>
      <c r="G37" s="61">
        <v>231.66</v>
      </c>
      <c r="H37" s="61">
        <v>232.95</v>
      </c>
      <c r="I37" s="61">
        <v>308.04</v>
      </c>
      <c r="J37" s="61">
        <v>299.22</v>
      </c>
      <c r="K37" s="61">
        <v>213.28</v>
      </c>
      <c r="L37" s="61">
        <v>229.12</v>
      </c>
      <c r="M37" s="61">
        <v>333.05</v>
      </c>
      <c r="N37" s="61">
        <v>221.7</v>
      </c>
      <c r="O37" s="61">
        <v>217.84</v>
      </c>
      <c r="P37" s="61">
        <v>179.71</v>
      </c>
      <c r="Q37" s="61">
        <v>185.12</v>
      </c>
      <c r="R37" s="61">
        <v>202.96</v>
      </c>
      <c r="S37" s="61">
        <v>207.87</v>
      </c>
      <c r="T37" s="61">
        <v>333.3</v>
      </c>
      <c r="U37" s="61">
        <v>218.63</v>
      </c>
    </row>
    <row r="38" ht="12.75" customHeight="1">
      <c r="A38" s="61">
        <v>37.0</v>
      </c>
      <c r="B38" s="61">
        <v>151.51</v>
      </c>
      <c r="C38" s="61">
        <v>164.07</v>
      </c>
      <c r="D38" s="61">
        <v>275.37</v>
      </c>
      <c r="E38" s="61">
        <v>192.63</v>
      </c>
      <c r="F38" s="61">
        <v>204.12</v>
      </c>
      <c r="G38" s="61">
        <v>236.98</v>
      </c>
      <c r="H38" s="61">
        <v>238.26</v>
      </c>
      <c r="I38" s="61">
        <v>315.16</v>
      </c>
      <c r="J38" s="61">
        <v>306.14</v>
      </c>
      <c r="K38" s="61">
        <v>217.89</v>
      </c>
      <c r="L38" s="61">
        <v>234.29</v>
      </c>
      <c r="M38" s="61">
        <v>341.11</v>
      </c>
      <c r="N38" s="61">
        <v>226.51</v>
      </c>
      <c r="O38" s="61">
        <v>222.4</v>
      </c>
      <c r="P38" s="61">
        <v>183.32</v>
      </c>
      <c r="Q38" s="61">
        <v>188.82</v>
      </c>
      <c r="R38" s="61">
        <v>207.06</v>
      </c>
      <c r="S38" s="61">
        <v>211.98</v>
      </c>
      <c r="T38" s="61">
        <v>341.09</v>
      </c>
      <c r="U38" s="61">
        <v>223.22</v>
      </c>
    </row>
    <row r="39" ht="12.75" customHeight="1">
      <c r="A39" s="61">
        <v>38.0</v>
      </c>
      <c r="B39" s="61">
        <v>154.66</v>
      </c>
      <c r="C39" s="61">
        <v>167.28</v>
      </c>
      <c r="D39" s="61">
        <v>281.38</v>
      </c>
      <c r="E39" s="61">
        <v>196.59</v>
      </c>
      <c r="F39" s="61">
        <v>208.29</v>
      </c>
      <c r="G39" s="61">
        <v>242.29</v>
      </c>
      <c r="H39" s="61">
        <v>243.56</v>
      </c>
      <c r="I39" s="61">
        <v>322.23</v>
      </c>
      <c r="J39" s="61">
        <v>313.01</v>
      </c>
      <c r="K39" s="61">
        <v>222.5</v>
      </c>
      <c r="L39" s="61">
        <v>239.47</v>
      </c>
      <c r="M39" s="61">
        <v>349.16</v>
      </c>
      <c r="N39" s="61">
        <v>231.27</v>
      </c>
      <c r="O39" s="61">
        <v>226.91</v>
      </c>
      <c r="P39" s="61">
        <v>186.97</v>
      </c>
      <c r="Q39" s="61">
        <v>192.58</v>
      </c>
      <c r="R39" s="61">
        <v>211.18</v>
      </c>
      <c r="S39" s="61">
        <v>216.09</v>
      </c>
      <c r="T39" s="61">
        <v>348.87</v>
      </c>
      <c r="U39" s="61">
        <v>227.82</v>
      </c>
    </row>
    <row r="40" ht="12.75" customHeight="1">
      <c r="A40" s="61">
        <v>39.0</v>
      </c>
      <c r="B40" s="61">
        <v>157.75</v>
      </c>
      <c r="C40" s="61">
        <v>170.49</v>
      </c>
      <c r="D40" s="61">
        <v>287.35</v>
      </c>
      <c r="E40" s="61">
        <v>200.55</v>
      </c>
      <c r="F40" s="61">
        <v>212.46</v>
      </c>
      <c r="G40" s="61">
        <v>247.61</v>
      </c>
      <c r="H40" s="61">
        <v>248.87</v>
      </c>
      <c r="I40" s="61">
        <v>329.34</v>
      </c>
      <c r="J40" s="61">
        <v>319.97</v>
      </c>
      <c r="K40" s="61">
        <v>227.11</v>
      </c>
      <c r="L40" s="61">
        <v>244.65</v>
      </c>
      <c r="M40" s="61">
        <v>357.21</v>
      </c>
      <c r="N40" s="61">
        <v>236.08</v>
      </c>
      <c r="O40" s="61">
        <v>231.42</v>
      </c>
      <c r="P40" s="61">
        <v>190.63</v>
      </c>
      <c r="Q40" s="61">
        <v>196.35</v>
      </c>
      <c r="R40" s="61">
        <v>215.28</v>
      </c>
      <c r="S40" s="61">
        <v>220.2</v>
      </c>
      <c r="T40" s="61">
        <v>356.66</v>
      </c>
      <c r="U40" s="61">
        <v>232.42</v>
      </c>
    </row>
    <row r="41" ht="12.75" customHeight="1">
      <c r="A41" s="61">
        <v>40.0</v>
      </c>
      <c r="B41" s="61">
        <v>160.86</v>
      </c>
      <c r="C41" s="61">
        <v>173.7</v>
      </c>
      <c r="D41" s="61">
        <v>293.36</v>
      </c>
      <c r="E41" s="61">
        <v>204.51</v>
      </c>
      <c r="F41" s="61">
        <v>216.63</v>
      </c>
      <c r="G41" s="61">
        <v>252.93</v>
      </c>
      <c r="H41" s="61">
        <v>254.17</v>
      </c>
      <c r="I41" s="61">
        <v>336.46</v>
      </c>
      <c r="J41" s="61">
        <v>326.84</v>
      </c>
      <c r="K41" s="61">
        <v>231.72</v>
      </c>
      <c r="L41" s="61">
        <v>249.83</v>
      </c>
      <c r="M41" s="61">
        <v>365.26</v>
      </c>
      <c r="N41" s="61">
        <v>240.89</v>
      </c>
      <c r="O41" s="61">
        <v>235.98</v>
      </c>
      <c r="P41" s="61">
        <v>194.29</v>
      </c>
      <c r="Q41" s="61">
        <v>200.1</v>
      </c>
      <c r="R41" s="61">
        <v>219.4</v>
      </c>
      <c r="S41" s="61">
        <v>224.25</v>
      </c>
      <c r="T41" s="61">
        <v>364.44</v>
      </c>
      <c r="U41" s="61">
        <v>237.01</v>
      </c>
    </row>
    <row r="42" ht="12.75" customHeight="1">
      <c r="A42" s="61">
        <v>41.0</v>
      </c>
      <c r="B42" s="61">
        <v>163.96</v>
      </c>
      <c r="C42" s="61">
        <v>176.85</v>
      </c>
      <c r="D42" s="61">
        <v>299.32</v>
      </c>
      <c r="E42" s="61">
        <v>208.47</v>
      </c>
      <c r="F42" s="61">
        <v>220.8</v>
      </c>
      <c r="G42" s="61">
        <v>258.25</v>
      </c>
      <c r="H42" s="61">
        <v>259.48</v>
      </c>
      <c r="I42" s="61">
        <v>343.52</v>
      </c>
      <c r="J42" s="61">
        <v>333.7</v>
      </c>
      <c r="K42" s="61">
        <v>236.33</v>
      </c>
      <c r="L42" s="61">
        <v>255.01</v>
      </c>
      <c r="M42" s="61">
        <v>373.32</v>
      </c>
      <c r="N42" s="61">
        <v>245.7</v>
      </c>
      <c r="O42" s="61">
        <v>240.49</v>
      </c>
      <c r="P42" s="61">
        <v>197.9</v>
      </c>
      <c r="Q42" s="61">
        <v>203.86</v>
      </c>
      <c r="R42" s="61">
        <v>223.5</v>
      </c>
      <c r="S42" s="61">
        <v>228.37</v>
      </c>
      <c r="T42" s="61">
        <v>372.23</v>
      </c>
      <c r="U42" s="61">
        <v>241.61</v>
      </c>
    </row>
    <row r="43" ht="12.75" customHeight="1">
      <c r="A43" s="61">
        <v>42.0</v>
      </c>
      <c r="B43" s="61">
        <v>167.07</v>
      </c>
      <c r="C43" s="61">
        <v>180.11</v>
      </c>
      <c r="D43" s="61">
        <v>305.34</v>
      </c>
      <c r="E43" s="61">
        <v>212.44</v>
      </c>
      <c r="F43" s="61">
        <v>224.97</v>
      </c>
      <c r="G43" s="61">
        <v>263.57</v>
      </c>
      <c r="H43" s="61">
        <v>264.78</v>
      </c>
      <c r="I43" s="61">
        <v>350.64</v>
      </c>
      <c r="J43" s="61">
        <v>340.62</v>
      </c>
      <c r="K43" s="61">
        <v>240.89</v>
      </c>
      <c r="L43" s="61">
        <v>260.19</v>
      </c>
      <c r="M43" s="61">
        <v>381.37</v>
      </c>
      <c r="N43" s="61">
        <v>250.51</v>
      </c>
      <c r="O43" s="61">
        <v>245.06</v>
      </c>
      <c r="P43" s="61">
        <v>201.56</v>
      </c>
      <c r="Q43" s="61">
        <v>207.57</v>
      </c>
      <c r="R43" s="61">
        <v>227.66</v>
      </c>
      <c r="S43" s="61">
        <v>232.47</v>
      </c>
      <c r="T43" s="61">
        <v>380.01</v>
      </c>
      <c r="U43" s="61">
        <v>246.2</v>
      </c>
    </row>
    <row r="44" ht="12.75" customHeight="1">
      <c r="A44" s="61">
        <v>43.0</v>
      </c>
      <c r="B44" s="61">
        <v>170.16</v>
      </c>
      <c r="C44" s="61">
        <v>183.26</v>
      </c>
      <c r="D44" s="61">
        <v>311.3</v>
      </c>
      <c r="E44" s="61">
        <v>216.4</v>
      </c>
      <c r="F44" s="61">
        <v>229.14</v>
      </c>
      <c r="G44" s="61">
        <v>268.89</v>
      </c>
      <c r="H44" s="61">
        <v>270.09</v>
      </c>
      <c r="I44" s="61">
        <v>357.71</v>
      </c>
      <c r="J44" s="61">
        <v>347.49</v>
      </c>
      <c r="K44" s="61">
        <v>245.55</v>
      </c>
      <c r="L44" s="61">
        <v>265.36</v>
      </c>
      <c r="M44" s="61">
        <v>389.42</v>
      </c>
      <c r="N44" s="61">
        <v>255.28</v>
      </c>
      <c r="O44" s="61">
        <v>249.56</v>
      </c>
      <c r="P44" s="61">
        <v>205.21</v>
      </c>
      <c r="Q44" s="61">
        <v>211.33</v>
      </c>
      <c r="R44" s="61">
        <v>231.77</v>
      </c>
      <c r="S44" s="61">
        <v>236.58</v>
      </c>
      <c r="T44" s="61">
        <v>387.8</v>
      </c>
      <c r="U44" s="61">
        <v>250.8</v>
      </c>
    </row>
    <row r="45" ht="12.75" customHeight="1">
      <c r="A45" s="61">
        <v>44.0</v>
      </c>
      <c r="B45" s="61">
        <v>173.32</v>
      </c>
      <c r="C45" s="61">
        <v>186.47</v>
      </c>
      <c r="D45" s="61">
        <v>317.31</v>
      </c>
      <c r="E45" s="61">
        <v>220.36</v>
      </c>
      <c r="F45" s="61">
        <v>233.32</v>
      </c>
      <c r="G45" s="61">
        <v>274.21</v>
      </c>
      <c r="H45" s="61">
        <v>275.39</v>
      </c>
      <c r="I45" s="61">
        <v>364.82</v>
      </c>
      <c r="J45" s="61">
        <v>354.4</v>
      </c>
      <c r="K45" s="61">
        <v>250.11</v>
      </c>
      <c r="L45" s="61">
        <v>270.54</v>
      </c>
      <c r="M45" s="61">
        <v>397.48</v>
      </c>
      <c r="N45" s="61">
        <v>260.13</v>
      </c>
      <c r="O45" s="61">
        <v>254.08</v>
      </c>
      <c r="P45" s="61">
        <v>208.82</v>
      </c>
      <c r="Q45" s="61">
        <v>215.08</v>
      </c>
      <c r="R45" s="61">
        <v>235.88</v>
      </c>
      <c r="S45" s="61">
        <v>240.69</v>
      </c>
      <c r="T45" s="61">
        <v>395.58</v>
      </c>
      <c r="U45" s="61">
        <v>255.4</v>
      </c>
    </row>
    <row r="46" ht="12.75" customHeight="1">
      <c r="A46" s="61">
        <v>45.0</v>
      </c>
      <c r="B46" s="61">
        <v>176.42</v>
      </c>
      <c r="C46" s="61">
        <v>189.68</v>
      </c>
      <c r="D46" s="61">
        <v>323.27</v>
      </c>
      <c r="E46" s="61">
        <v>224.32</v>
      </c>
      <c r="F46" s="61">
        <v>237.49</v>
      </c>
      <c r="G46" s="61">
        <v>279.53</v>
      </c>
      <c r="H46" s="61">
        <v>280.7</v>
      </c>
      <c r="I46" s="61">
        <v>371.94</v>
      </c>
      <c r="J46" s="61">
        <v>361.32</v>
      </c>
      <c r="K46" s="61">
        <v>254.77</v>
      </c>
      <c r="L46" s="61">
        <v>275.72</v>
      </c>
      <c r="M46" s="61">
        <v>405.53</v>
      </c>
      <c r="N46" s="61">
        <v>264.9</v>
      </c>
      <c r="O46" s="61">
        <v>258.63</v>
      </c>
      <c r="P46" s="61">
        <v>212.42</v>
      </c>
      <c r="Q46" s="61">
        <v>218.84</v>
      </c>
      <c r="R46" s="61">
        <v>239.99</v>
      </c>
      <c r="S46" s="61">
        <v>244.8</v>
      </c>
      <c r="T46" s="61" t="s">
        <v>60</v>
      </c>
      <c r="U46" s="61">
        <v>259.99</v>
      </c>
    </row>
    <row r="47" ht="12.75" customHeight="1">
      <c r="A47" s="61">
        <v>46.0</v>
      </c>
      <c r="B47" s="61">
        <v>179.52</v>
      </c>
      <c r="C47" s="61">
        <v>192.83</v>
      </c>
      <c r="D47" s="61">
        <v>329.29</v>
      </c>
      <c r="E47" s="61">
        <v>228.28</v>
      </c>
      <c r="F47" s="61">
        <v>241.66</v>
      </c>
      <c r="G47" s="61">
        <v>284.84</v>
      </c>
      <c r="H47" s="61">
        <v>286.0</v>
      </c>
      <c r="I47" s="61">
        <v>379.0</v>
      </c>
      <c r="J47" s="61">
        <v>368.17</v>
      </c>
      <c r="K47" s="61">
        <v>259.33</v>
      </c>
      <c r="L47" s="61">
        <v>280.9</v>
      </c>
      <c r="M47" s="61">
        <v>413.58</v>
      </c>
      <c r="N47" s="61">
        <v>269.71</v>
      </c>
      <c r="O47" s="61">
        <v>263.14</v>
      </c>
      <c r="P47" s="61">
        <v>216.09</v>
      </c>
      <c r="Q47" s="61">
        <v>222.61</v>
      </c>
      <c r="R47" s="61">
        <v>244.1</v>
      </c>
      <c r="S47" s="61">
        <v>249.06</v>
      </c>
      <c r="T47" s="61" t="s">
        <v>60</v>
      </c>
      <c r="U47" s="61">
        <v>264.59</v>
      </c>
    </row>
    <row r="48" ht="12.75" customHeight="1">
      <c r="A48" s="61">
        <v>47.0</v>
      </c>
      <c r="B48" s="61">
        <v>182.63</v>
      </c>
      <c r="C48" s="61">
        <v>196.09</v>
      </c>
      <c r="D48" s="61">
        <v>335.26</v>
      </c>
      <c r="E48" s="61">
        <v>232.24</v>
      </c>
      <c r="F48" s="61">
        <v>245.83</v>
      </c>
      <c r="G48" s="61">
        <v>290.16</v>
      </c>
      <c r="H48" s="61">
        <v>291.31</v>
      </c>
      <c r="I48" s="61">
        <v>386.12</v>
      </c>
      <c r="J48" s="61">
        <v>375.09</v>
      </c>
      <c r="K48" s="61">
        <v>263.99</v>
      </c>
      <c r="L48" s="61">
        <v>286.08</v>
      </c>
      <c r="M48" s="61">
        <v>421.63</v>
      </c>
      <c r="N48" s="61">
        <v>274.52</v>
      </c>
      <c r="O48" s="61">
        <v>267.65</v>
      </c>
      <c r="P48" s="61">
        <v>219.75</v>
      </c>
      <c r="Q48" s="61">
        <v>226.36</v>
      </c>
      <c r="R48" s="61">
        <v>248.21</v>
      </c>
      <c r="S48" s="61">
        <v>253.17</v>
      </c>
      <c r="T48" s="61" t="s">
        <v>60</v>
      </c>
      <c r="U48" s="61">
        <v>269.19</v>
      </c>
    </row>
    <row r="49" ht="12.75" customHeight="1">
      <c r="A49" s="61">
        <v>48.0</v>
      </c>
      <c r="B49" s="61">
        <v>185.72</v>
      </c>
      <c r="C49" s="61">
        <v>199.25</v>
      </c>
      <c r="D49" s="61">
        <v>341.27</v>
      </c>
      <c r="E49" s="61">
        <v>236.2</v>
      </c>
      <c r="F49" s="61">
        <v>250.0</v>
      </c>
      <c r="G49" s="61">
        <v>295.48</v>
      </c>
      <c r="H49" s="61">
        <v>296.61</v>
      </c>
      <c r="I49" s="61">
        <v>393.23</v>
      </c>
      <c r="J49" s="61">
        <v>381.96</v>
      </c>
      <c r="K49" s="61">
        <v>268.55</v>
      </c>
      <c r="L49" s="61">
        <v>291.26</v>
      </c>
      <c r="M49" s="61">
        <v>429.69</v>
      </c>
      <c r="N49" s="61">
        <v>279.33</v>
      </c>
      <c r="O49" s="61">
        <v>272.21</v>
      </c>
      <c r="P49" s="61">
        <v>223.35</v>
      </c>
      <c r="Q49" s="61">
        <v>230.06</v>
      </c>
      <c r="R49" s="61">
        <v>252.31</v>
      </c>
      <c r="S49" s="61">
        <v>257.28</v>
      </c>
      <c r="T49" s="61" t="s">
        <v>60</v>
      </c>
      <c r="U49" s="61">
        <v>273.78</v>
      </c>
    </row>
    <row r="50" ht="12.75" customHeight="1">
      <c r="A50" s="61">
        <v>49.0</v>
      </c>
      <c r="B50" s="61">
        <v>188.82</v>
      </c>
      <c r="C50" s="61">
        <v>202.51</v>
      </c>
      <c r="D50" s="61">
        <v>347.23</v>
      </c>
      <c r="E50" s="61">
        <v>240.16</v>
      </c>
      <c r="F50" s="61">
        <v>254.17</v>
      </c>
      <c r="G50" s="61">
        <v>300.8</v>
      </c>
      <c r="H50" s="61">
        <v>301.92</v>
      </c>
      <c r="I50" s="61">
        <v>400.3</v>
      </c>
      <c r="J50" s="61">
        <v>388.82</v>
      </c>
      <c r="K50" s="61">
        <v>273.21</v>
      </c>
      <c r="L50" s="61">
        <v>296.43</v>
      </c>
      <c r="M50" s="61">
        <v>437.74</v>
      </c>
      <c r="N50" s="61">
        <v>284.14</v>
      </c>
      <c r="O50" s="61">
        <v>276.73</v>
      </c>
      <c r="P50" s="61">
        <v>227.01</v>
      </c>
      <c r="Q50" s="61">
        <v>233.83</v>
      </c>
      <c r="R50" s="61">
        <v>256.43</v>
      </c>
      <c r="S50" s="61">
        <v>261.39</v>
      </c>
      <c r="T50" s="61" t="s">
        <v>60</v>
      </c>
      <c r="U50" s="61">
        <v>278.38</v>
      </c>
    </row>
    <row r="51" ht="12.75" customHeight="1">
      <c r="A51" s="61">
        <v>50.0</v>
      </c>
      <c r="B51" s="61">
        <v>191.98</v>
      </c>
      <c r="C51" s="61">
        <v>205.66</v>
      </c>
      <c r="D51" s="61">
        <v>353.25</v>
      </c>
      <c r="E51" s="61">
        <v>244.12</v>
      </c>
      <c r="F51" s="61">
        <v>258.34</v>
      </c>
      <c r="G51" s="61">
        <v>306.12</v>
      </c>
      <c r="H51" s="61">
        <v>307.22</v>
      </c>
      <c r="I51" s="61">
        <v>407.37</v>
      </c>
      <c r="J51" s="61">
        <v>395.74</v>
      </c>
      <c r="K51" s="61">
        <v>277.77</v>
      </c>
      <c r="L51" s="61">
        <v>301.61</v>
      </c>
      <c r="M51" s="61">
        <v>445.79</v>
      </c>
      <c r="N51" s="61">
        <v>288.9</v>
      </c>
      <c r="O51" s="61">
        <v>281.28</v>
      </c>
      <c r="P51" s="61">
        <v>230.67</v>
      </c>
      <c r="Q51" s="61">
        <v>237.59</v>
      </c>
      <c r="R51" s="61">
        <v>260.53</v>
      </c>
      <c r="S51" s="61">
        <v>265.5</v>
      </c>
      <c r="T51" s="61" t="s">
        <v>60</v>
      </c>
      <c r="U51" s="61">
        <v>282.97</v>
      </c>
    </row>
    <row r="52" ht="12.75" customHeight="1">
      <c r="A52" s="61">
        <v>51.0</v>
      </c>
      <c r="B52" s="61">
        <v>195.08</v>
      </c>
      <c r="C52" s="61">
        <v>208.87</v>
      </c>
      <c r="D52" s="61">
        <v>359.15</v>
      </c>
      <c r="E52" s="61">
        <v>248.09</v>
      </c>
      <c r="F52" s="61">
        <v>262.51</v>
      </c>
      <c r="G52" s="61">
        <v>311.44</v>
      </c>
      <c r="H52" s="61">
        <v>312.53</v>
      </c>
      <c r="I52" s="61">
        <v>414.48</v>
      </c>
      <c r="J52" s="61">
        <v>402.65</v>
      </c>
      <c r="K52" s="61">
        <v>282.34</v>
      </c>
      <c r="L52" s="61">
        <v>306.79</v>
      </c>
      <c r="M52" s="61">
        <v>453.84</v>
      </c>
      <c r="N52" s="61">
        <v>293.76</v>
      </c>
      <c r="O52" s="61">
        <v>285.79</v>
      </c>
      <c r="P52" s="61">
        <v>234.27</v>
      </c>
      <c r="Q52" s="61">
        <v>241.34</v>
      </c>
      <c r="R52" s="61">
        <v>264.65</v>
      </c>
      <c r="S52" s="61">
        <v>269.61</v>
      </c>
      <c r="T52" s="61" t="s">
        <v>60</v>
      </c>
      <c r="U52" s="61">
        <v>287.57</v>
      </c>
    </row>
    <row r="53" ht="12.75" customHeight="1">
      <c r="A53" s="61">
        <v>52.0</v>
      </c>
      <c r="B53" s="61">
        <v>198.18</v>
      </c>
      <c r="C53" s="61">
        <v>212.08</v>
      </c>
      <c r="D53" s="61">
        <v>365.17</v>
      </c>
      <c r="E53" s="61">
        <v>252.05</v>
      </c>
      <c r="F53" s="61">
        <v>266.68</v>
      </c>
      <c r="G53" s="61">
        <v>316.76</v>
      </c>
      <c r="H53" s="61">
        <v>317.83</v>
      </c>
      <c r="I53" s="61">
        <v>421.6</v>
      </c>
      <c r="J53" s="61">
        <v>409.57</v>
      </c>
      <c r="K53" s="61">
        <v>286.99</v>
      </c>
      <c r="L53" s="61">
        <v>311.97</v>
      </c>
      <c r="M53" s="61">
        <v>461.9</v>
      </c>
      <c r="N53" s="61">
        <v>298.58</v>
      </c>
      <c r="O53" s="61">
        <v>290.3</v>
      </c>
      <c r="P53" s="61">
        <v>237.93</v>
      </c>
      <c r="Q53" s="61">
        <v>245.1</v>
      </c>
      <c r="R53" s="61">
        <v>268.75</v>
      </c>
      <c r="S53" s="61">
        <v>273.67</v>
      </c>
      <c r="T53" s="61" t="s">
        <v>60</v>
      </c>
      <c r="U53" s="61">
        <v>292.17</v>
      </c>
    </row>
    <row r="54" ht="12.75" customHeight="1">
      <c r="A54" s="61">
        <v>53.0</v>
      </c>
      <c r="B54" s="61">
        <v>201.28</v>
      </c>
      <c r="C54" s="61">
        <v>215.28</v>
      </c>
      <c r="D54" s="61">
        <v>371.14</v>
      </c>
      <c r="E54" s="61">
        <v>256.01</v>
      </c>
      <c r="F54" s="61">
        <v>270.85</v>
      </c>
      <c r="G54" s="61">
        <v>322.07</v>
      </c>
      <c r="H54" s="61">
        <v>323.14</v>
      </c>
      <c r="I54" s="61">
        <v>428.67</v>
      </c>
      <c r="J54" s="61">
        <v>416.44</v>
      </c>
      <c r="K54" s="61">
        <v>291.56</v>
      </c>
      <c r="L54" s="61">
        <v>317.15</v>
      </c>
      <c r="M54" s="61">
        <v>469.95</v>
      </c>
      <c r="N54" s="61">
        <v>303.33</v>
      </c>
      <c r="O54" s="61">
        <v>294.86</v>
      </c>
      <c r="P54" s="61">
        <v>241.6</v>
      </c>
      <c r="Q54" s="61">
        <v>248.81</v>
      </c>
      <c r="R54" s="61">
        <v>272.87</v>
      </c>
      <c r="S54" s="61">
        <v>277.77</v>
      </c>
      <c r="T54" s="61" t="s">
        <v>60</v>
      </c>
      <c r="U54" s="61">
        <v>296.76</v>
      </c>
    </row>
    <row r="55" ht="12.75" customHeight="1">
      <c r="A55" s="61">
        <v>54.0</v>
      </c>
      <c r="B55" s="61">
        <v>204.39</v>
      </c>
      <c r="C55" s="61">
        <v>218.49</v>
      </c>
      <c r="D55" s="61">
        <v>377.1</v>
      </c>
      <c r="E55" s="61">
        <v>259.97</v>
      </c>
      <c r="F55" s="61">
        <v>275.02</v>
      </c>
      <c r="G55" s="61">
        <v>327.39</v>
      </c>
      <c r="H55" s="61">
        <v>328.44</v>
      </c>
      <c r="I55" s="61">
        <v>435.78</v>
      </c>
      <c r="J55" s="61">
        <v>423.3</v>
      </c>
      <c r="K55" s="61">
        <v>296.21</v>
      </c>
      <c r="L55" s="61">
        <v>322.32</v>
      </c>
      <c r="M55" s="61">
        <v>478.0</v>
      </c>
      <c r="N55" s="61">
        <v>308.14</v>
      </c>
      <c r="O55" s="61">
        <v>299.42</v>
      </c>
      <c r="P55" s="61">
        <v>245.2</v>
      </c>
      <c r="Q55" s="61">
        <v>252.57</v>
      </c>
      <c r="R55" s="61">
        <v>276.97</v>
      </c>
      <c r="S55" s="61">
        <v>281.89</v>
      </c>
      <c r="T55" s="61" t="s">
        <v>60</v>
      </c>
      <c r="U55" s="61">
        <v>301.36</v>
      </c>
    </row>
    <row r="56" ht="12.75" customHeight="1">
      <c r="A56" s="61">
        <v>55.0</v>
      </c>
      <c r="B56" s="61">
        <v>207.49</v>
      </c>
      <c r="C56" s="61">
        <v>221.64</v>
      </c>
      <c r="D56" s="61">
        <v>383.11</v>
      </c>
      <c r="E56" s="61">
        <v>263.93</v>
      </c>
      <c r="F56" s="61">
        <v>279.19</v>
      </c>
      <c r="G56" s="61">
        <v>332.71</v>
      </c>
      <c r="H56" s="61">
        <v>333.75</v>
      </c>
      <c r="I56" s="61">
        <v>442.9</v>
      </c>
      <c r="J56" s="61">
        <v>430.22</v>
      </c>
      <c r="K56" s="61">
        <v>300.78</v>
      </c>
      <c r="L56" s="61">
        <v>327.5</v>
      </c>
      <c r="M56" s="61">
        <v>486.06</v>
      </c>
      <c r="N56" s="61">
        <v>312.96</v>
      </c>
      <c r="O56" s="61">
        <v>303.99</v>
      </c>
      <c r="P56" s="61">
        <v>248.81</v>
      </c>
      <c r="Q56" s="61">
        <v>256.32</v>
      </c>
      <c r="R56" s="61">
        <v>281.14</v>
      </c>
      <c r="S56" s="61">
        <v>285.99</v>
      </c>
      <c r="T56" s="61" t="s">
        <v>60</v>
      </c>
      <c r="U56" s="61">
        <v>305.96</v>
      </c>
    </row>
    <row r="57" ht="12.75" customHeight="1">
      <c r="A57" s="61">
        <v>56.0</v>
      </c>
      <c r="B57" s="61">
        <v>210.64</v>
      </c>
      <c r="C57" s="61">
        <v>224.85</v>
      </c>
      <c r="D57" s="61">
        <v>389.07</v>
      </c>
      <c r="E57" s="61">
        <v>267.89</v>
      </c>
      <c r="F57" s="61">
        <v>283.36</v>
      </c>
      <c r="G57" s="61">
        <v>338.03</v>
      </c>
      <c r="H57" s="61">
        <v>339.05</v>
      </c>
      <c r="I57" s="61">
        <v>449.96</v>
      </c>
      <c r="J57" s="61">
        <v>437.09</v>
      </c>
      <c r="K57" s="61">
        <v>305.43</v>
      </c>
      <c r="L57" s="61">
        <v>332.68</v>
      </c>
      <c r="M57" s="61">
        <v>494.11</v>
      </c>
      <c r="N57" s="61">
        <v>317.77</v>
      </c>
      <c r="O57" s="61">
        <v>308.49</v>
      </c>
      <c r="P57" s="61">
        <v>252.47</v>
      </c>
      <c r="Q57" s="61">
        <v>260.09</v>
      </c>
      <c r="R57" s="61">
        <v>285.24</v>
      </c>
      <c r="S57" s="61">
        <v>290.1</v>
      </c>
      <c r="T57" s="61" t="s">
        <v>60</v>
      </c>
      <c r="U57" s="61">
        <v>310.55</v>
      </c>
    </row>
    <row r="58" ht="12.75" customHeight="1">
      <c r="A58" s="61">
        <v>57.0</v>
      </c>
      <c r="B58" s="61">
        <v>213.74</v>
      </c>
      <c r="C58" s="61">
        <v>228.06</v>
      </c>
      <c r="D58" s="61">
        <v>395.09</v>
      </c>
      <c r="E58" s="61">
        <v>271.85</v>
      </c>
      <c r="F58" s="61">
        <v>287.53</v>
      </c>
      <c r="G58" s="61">
        <v>343.35</v>
      </c>
      <c r="H58" s="61">
        <v>344.36</v>
      </c>
      <c r="I58" s="61">
        <v>457.03</v>
      </c>
      <c r="J58" s="61">
        <v>444.05</v>
      </c>
      <c r="K58" s="61">
        <v>310.0</v>
      </c>
      <c r="L58" s="61">
        <v>337.86</v>
      </c>
      <c r="M58" s="61">
        <v>502.16</v>
      </c>
      <c r="N58" s="61">
        <v>322.58</v>
      </c>
      <c r="O58" s="61">
        <v>313.01</v>
      </c>
      <c r="P58" s="61">
        <v>256.12</v>
      </c>
      <c r="Q58" s="61">
        <v>263.84</v>
      </c>
      <c r="R58" s="61">
        <v>289.35</v>
      </c>
      <c r="S58" s="61">
        <v>294.21</v>
      </c>
      <c r="T58" s="61" t="s">
        <v>60</v>
      </c>
      <c r="U58" s="61">
        <v>315.15</v>
      </c>
    </row>
    <row r="59" ht="12.75" customHeight="1">
      <c r="A59" s="61">
        <v>58.0</v>
      </c>
      <c r="B59" s="61">
        <v>216.84</v>
      </c>
      <c r="C59" s="61">
        <v>231.27</v>
      </c>
      <c r="D59" s="61">
        <v>401.05</v>
      </c>
      <c r="E59" s="61">
        <v>275.81</v>
      </c>
      <c r="F59" s="61">
        <v>291.7</v>
      </c>
      <c r="G59" s="61">
        <v>348.67</v>
      </c>
      <c r="H59" s="61">
        <v>349.66</v>
      </c>
      <c r="I59" s="61">
        <v>464.19</v>
      </c>
      <c r="J59" s="61">
        <v>450.92</v>
      </c>
      <c r="K59" s="61">
        <v>314.65</v>
      </c>
      <c r="L59" s="61">
        <v>343.04</v>
      </c>
      <c r="M59" s="61">
        <v>510.21</v>
      </c>
      <c r="N59" s="61">
        <v>327.33</v>
      </c>
      <c r="O59" s="61">
        <v>317.57</v>
      </c>
      <c r="P59" s="61">
        <v>259.78</v>
      </c>
      <c r="Q59" s="61">
        <v>267.55</v>
      </c>
      <c r="R59" s="61">
        <v>293.46</v>
      </c>
      <c r="S59" s="61">
        <v>298.27</v>
      </c>
      <c r="T59" s="61" t="s">
        <v>60</v>
      </c>
      <c r="U59" s="61">
        <v>319.74</v>
      </c>
    </row>
    <row r="60" ht="12.75" customHeight="1">
      <c r="A60" s="61">
        <v>59.0</v>
      </c>
      <c r="B60" s="61">
        <v>219.95</v>
      </c>
      <c r="C60" s="61">
        <v>234.47</v>
      </c>
      <c r="D60" s="61">
        <v>407.06</v>
      </c>
      <c r="E60" s="61">
        <v>279.77</v>
      </c>
      <c r="F60" s="61">
        <v>295.88</v>
      </c>
      <c r="G60" s="61">
        <v>353.99</v>
      </c>
      <c r="H60" s="61">
        <v>354.97</v>
      </c>
      <c r="I60" s="61">
        <v>471.26</v>
      </c>
      <c r="J60" s="61">
        <v>457.78</v>
      </c>
      <c r="K60" s="61">
        <v>319.22</v>
      </c>
      <c r="L60" s="61">
        <v>348.22</v>
      </c>
      <c r="M60" s="61">
        <v>518.27</v>
      </c>
      <c r="N60" s="61">
        <v>332.2</v>
      </c>
      <c r="O60" s="61">
        <v>322.07</v>
      </c>
      <c r="P60" s="61">
        <v>263.39</v>
      </c>
      <c r="Q60" s="61">
        <v>271.31</v>
      </c>
      <c r="R60" s="61">
        <v>297.57</v>
      </c>
      <c r="S60" s="61">
        <v>302.43</v>
      </c>
      <c r="T60" s="61" t="s">
        <v>60</v>
      </c>
      <c r="U60" s="61">
        <v>324.34</v>
      </c>
    </row>
    <row r="61" ht="12.75" customHeight="1">
      <c r="A61" s="61">
        <v>60.0</v>
      </c>
      <c r="B61" s="61">
        <v>223.05</v>
      </c>
      <c r="C61" s="61">
        <v>237.68</v>
      </c>
      <c r="D61" s="61">
        <v>413.03</v>
      </c>
      <c r="E61" s="61">
        <v>283.74</v>
      </c>
      <c r="F61" s="61">
        <v>300.05</v>
      </c>
      <c r="G61" s="61">
        <v>359.3</v>
      </c>
      <c r="H61" s="61">
        <v>360.27</v>
      </c>
      <c r="I61" s="61">
        <v>478.33</v>
      </c>
      <c r="J61" s="61">
        <v>464.7</v>
      </c>
      <c r="K61" s="61">
        <v>323.87</v>
      </c>
      <c r="L61" s="61">
        <v>353.39</v>
      </c>
      <c r="M61" s="61">
        <v>526.32</v>
      </c>
      <c r="N61" s="61">
        <v>336.96</v>
      </c>
      <c r="O61" s="61">
        <v>326.64</v>
      </c>
      <c r="P61" s="61">
        <v>267.05</v>
      </c>
      <c r="Q61" s="61">
        <v>275.07</v>
      </c>
      <c r="R61" s="61">
        <v>301.68</v>
      </c>
      <c r="S61" s="61">
        <v>306.54</v>
      </c>
      <c r="T61" s="61" t="s">
        <v>60</v>
      </c>
      <c r="U61" s="61">
        <v>328.94</v>
      </c>
    </row>
    <row r="62" ht="12.75" customHeight="1">
      <c r="A62" s="61">
        <v>61.0</v>
      </c>
      <c r="B62" s="61">
        <v>226.15</v>
      </c>
      <c r="C62" s="61">
        <v>240.85</v>
      </c>
      <c r="D62" s="61">
        <v>419.05</v>
      </c>
      <c r="E62" s="61">
        <v>287.7</v>
      </c>
      <c r="F62" s="61">
        <v>304.22</v>
      </c>
      <c r="G62" s="61">
        <v>364.62</v>
      </c>
      <c r="H62" s="61">
        <v>365.58</v>
      </c>
      <c r="I62" s="61">
        <v>485.44</v>
      </c>
      <c r="J62" s="61">
        <v>471.56</v>
      </c>
      <c r="K62" s="61">
        <v>328.44</v>
      </c>
      <c r="L62" s="61">
        <v>358.57</v>
      </c>
      <c r="M62" s="61">
        <v>534.37</v>
      </c>
      <c r="N62" s="61">
        <v>341.77</v>
      </c>
      <c r="O62" s="61">
        <v>331.14</v>
      </c>
      <c r="P62" s="61">
        <v>270.71</v>
      </c>
      <c r="Q62" s="61">
        <v>278.83</v>
      </c>
      <c r="R62" s="61">
        <v>305.79</v>
      </c>
      <c r="S62" s="61">
        <v>310.64</v>
      </c>
      <c r="T62" s="61" t="s">
        <v>60</v>
      </c>
      <c r="U62" s="61">
        <v>333.53</v>
      </c>
    </row>
    <row r="63" ht="12.75" customHeight="1">
      <c r="A63" s="61">
        <v>62.0</v>
      </c>
      <c r="B63" s="61">
        <v>229.3</v>
      </c>
      <c r="C63" s="61">
        <v>244.1</v>
      </c>
      <c r="D63" s="61">
        <v>425.01</v>
      </c>
      <c r="E63" s="61">
        <v>291.66</v>
      </c>
      <c r="F63" s="61">
        <v>308.39</v>
      </c>
      <c r="G63" s="61">
        <v>369.94</v>
      </c>
      <c r="H63" s="61">
        <v>370.88</v>
      </c>
      <c r="I63" s="61">
        <v>492.56</v>
      </c>
      <c r="J63" s="61">
        <v>478.42</v>
      </c>
      <c r="K63" s="61">
        <v>333.05</v>
      </c>
      <c r="L63" s="61">
        <v>363.75</v>
      </c>
      <c r="M63" s="61">
        <v>542.42</v>
      </c>
      <c r="N63" s="61">
        <v>346.58</v>
      </c>
      <c r="O63" s="61">
        <v>335.66</v>
      </c>
      <c r="P63" s="61">
        <v>274.32</v>
      </c>
      <c r="Q63" s="61">
        <v>282.58</v>
      </c>
      <c r="R63" s="61">
        <v>309.9</v>
      </c>
      <c r="S63" s="61">
        <v>314.85</v>
      </c>
      <c r="T63" s="61" t="s">
        <v>60</v>
      </c>
      <c r="U63" s="61">
        <v>338.13</v>
      </c>
    </row>
    <row r="64" ht="12.75" customHeight="1">
      <c r="A64" s="61">
        <v>63.0</v>
      </c>
      <c r="B64" s="61">
        <v>232.41</v>
      </c>
      <c r="C64" s="61">
        <v>247.26</v>
      </c>
      <c r="D64" s="61">
        <v>431.02</v>
      </c>
      <c r="E64" s="61">
        <v>295.62</v>
      </c>
      <c r="F64" s="61">
        <v>312.56</v>
      </c>
      <c r="G64" s="61">
        <v>375.26</v>
      </c>
      <c r="H64" s="61">
        <v>376.19</v>
      </c>
      <c r="I64" s="61">
        <v>499.63</v>
      </c>
      <c r="J64" s="61">
        <v>485.39</v>
      </c>
      <c r="K64" s="61">
        <v>337.66</v>
      </c>
      <c r="L64" s="61">
        <v>368.93</v>
      </c>
      <c r="M64" s="61">
        <v>550.48</v>
      </c>
      <c r="N64" s="61">
        <v>351.39</v>
      </c>
      <c r="O64" s="61">
        <v>340.22</v>
      </c>
      <c r="P64" s="61">
        <v>277.97</v>
      </c>
      <c r="Q64" s="61">
        <v>286.3</v>
      </c>
      <c r="R64" s="61">
        <v>314.01</v>
      </c>
      <c r="S64" s="61">
        <v>318.97</v>
      </c>
      <c r="T64" s="61" t="s">
        <v>60</v>
      </c>
      <c r="U64" s="61">
        <v>342.73</v>
      </c>
    </row>
    <row r="65" ht="12.75" customHeight="1">
      <c r="A65" s="61">
        <v>64.0</v>
      </c>
      <c r="B65" s="61">
        <v>235.51</v>
      </c>
      <c r="C65" s="61">
        <v>250.51</v>
      </c>
      <c r="D65" s="61">
        <v>436.98</v>
      </c>
      <c r="E65" s="61">
        <v>299.58</v>
      </c>
      <c r="F65" s="61">
        <v>316.73</v>
      </c>
      <c r="G65" s="61">
        <v>380.58</v>
      </c>
      <c r="H65" s="61">
        <v>381.49</v>
      </c>
      <c r="I65" s="61">
        <v>506.74</v>
      </c>
      <c r="J65" s="61">
        <v>492.25</v>
      </c>
      <c r="K65" s="61">
        <v>342.27</v>
      </c>
      <c r="L65" s="61">
        <v>374.11</v>
      </c>
      <c r="M65" s="61">
        <v>558.53</v>
      </c>
      <c r="N65" s="61">
        <v>356.2</v>
      </c>
      <c r="O65" s="61">
        <v>344.72</v>
      </c>
      <c r="P65" s="61">
        <v>281.58</v>
      </c>
      <c r="Q65" s="61">
        <v>290.05</v>
      </c>
      <c r="R65" s="61">
        <v>318.11</v>
      </c>
      <c r="S65" s="61">
        <v>323.07</v>
      </c>
      <c r="T65" s="61" t="s">
        <v>60</v>
      </c>
      <c r="U65" s="61">
        <v>347.32</v>
      </c>
    </row>
    <row r="66" ht="12.75" customHeight="1">
      <c r="A66" s="61">
        <v>65.0</v>
      </c>
      <c r="B66" s="61">
        <v>238.6</v>
      </c>
      <c r="C66" s="61">
        <v>253.67</v>
      </c>
      <c r="D66" s="61">
        <v>442.99</v>
      </c>
      <c r="E66" s="61">
        <v>303.54</v>
      </c>
      <c r="F66" s="61">
        <v>320.9</v>
      </c>
      <c r="G66" s="61">
        <v>385.9</v>
      </c>
      <c r="H66" s="61">
        <v>386.8</v>
      </c>
      <c r="I66" s="61">
        <v>513.86</v>
      </c>
      <c r="J66" s="61">
        <v>499.17</v>
      </c>
      <c r="K66" s="61">
        <v>346.88</v>
      </c>
      <c r="L66" s="61">
        <v>379.28</v>
      </c>
      <c r="M66" s="61">
        <v>566.58</v>
      </c>
      <c r="N66" s="61">
        <v>360.96</v>
      </c>
      <c r="O66" s="61">
        <v>349.29</v>
      </c>
      <c r="P66" s="61">
        <v>285.24</v>
      </c>
      <c r="Q66" s="61">
        <v>293.81</v>
      </c>
      <c r="R66" s="61">
        <v>322.23</v>
      </c>
      <c r="S66" s="61">
        <v>327.13</v>
      </c>
      <c r="T66" s="61" t="s">
        <v>60</v>
      </c>
      <c r="U66" s="61">
        <v>351.92</v>
      </c>
    </row>
    <row r="67" ht="12.75" customHeight="1">
      <c r="A67" s="61">
        <v>66.0</v>
      </c>
      <c r="B67" s="61">
        <v>241.71</v>
      </c>
      <c r="C67" s="61">
        <v>256.83</v>
      </c>
      <c r="D67" s="61">
        <v>448.96</v>
      </c>
      <c r="E67" s="61">
        <v>307.5</v>
      </c>
      <c r="F67" s="61">
        <v>325.07</v>
      </c>
      <c r="G67" s="61">
        <v>391.22</v>
      </c>
      <c r="H67" s="61">
        <v>392.1</v>
      </c>
      <c r="I67" s="61">
        <v>520.92</v>
      </c>
      <c r="J67" s="61">
        <v>506.04</v>
      </c>
      <c r="K67" s="61">
        <v>351.49</v>
      </c>
      <c r="L67" s="61">
        <v>384.46</v>
      </c>
      <c r="M67" s="61">
        <v>574.64</v>
      </c>
      <c r="N67" s="61">
        <v>365.77</v>
      </c>
      <c r="O67" s="61">
        <v>353.79</v>
      </c>
      <c r="P67" s="61">
        <v>288.85</v>
      </c>
      <c r="Q67" s="61">
        <v>297.57</v>
      </c>
      <c r="R67" s="61">
        <v>326.33</v>
      </c>
      <c r="S67" s="61">
        <v>331.25</v>
      </c>
      <c r="T67" s="61" t="s">
        <v>60</v>
      </c>
      <c r="U67" s="61">
        <v>356.52</v>
      </c>
    </row>
    <row r="68" ht="12.75" customHeight="1">
      <c r="A68" s="61">
        <v>67.0</v>
      </c>
      <c r="B68" s="61" t="s">
        <v>60</v>
      </c>
      <c r="C68" s="61">
        <v>260.09</v>
      </c>
      <c r="D68" s="61">
        <v>454.97</v>
      </c>
      <c r="E68" s="61">
        <v>311.46</v>
      </c>
      <c r="F68" s="61">
        <v>329.24</v>
      </c>
      <c r="G68" s="61">
        <v>396.53</v>
      </c>
      <c r="H68" s="61">
        <v>397.41</v>
      </c>
      <c r="I68" s="61">
        <v>527.99</v>
      </c>
      <c r="J68" s="61">
        <v>512.9</v>
      </c>
      <c r="K68" s="61">
        <v>356.1</v>
      </c>
      <c r="L68" s="61">
        <v>389.64</v>
      </c>
      <c r="M68" s="61" t="s">
        <v>60</v>
      </c>
      <c r="N68" s="61" t="s">
        <v>60</v>
      </c>
      <c r="O68" s="61" t="s">
        <v>60</v>
      </c>
      <c r="P68" s="61" t="s">
        <v>60</v>
      </c>
      <c r="Q68" s="61">
        <v>301.33</v>
      </c>
      <c r="R68" s="61" t="s">
        <v>60</v>
      </c>
      <c r="S68" s="61" t="s">
        <v>60</v>
      </c>
      <c r="T68" s="61" t="s">
        <v>60</v>
      </c>
      <c r="U68" s="61" t="s">
        <v>60</v>
      </c>
    </row>
    <row r="69" ht="12.75" customHeight="1">
      <c r="A69" s="61">
        <v>68.0</v>
      </c>
      <c r="B69" s="61" t="s">
        <v>60</v>
      </c>
      <c r="C69" s="61">
        <v>263.24</v>
      </c>
      <c r="D69" s="61">
        <v>460.94</v>
      </c>
      <c r="E69" s="61">
        <v>315.42</v>
      </c>
      <c r="F69" s="61">
        <v>333.41</v>
      </c>
      <c r="G69" s="61">
        <v>401.85</v>
      </c>
      <c r="H69" s="61">
        <v>402.71</v>
      </c>
      <c r="I69" s="61">
        <v>535.11</v>
      </c>
      <c r="J69" s="61">
        <v>519.82</v>
      </c>
      <c r="K69" s="61">
        <v>360.72</v>
      </c>
      <c r="L69" s="61">
        <v>394.82</v>
      </c>
      <c r="M69" s="61" t="s">
        <v>60</v>
      </c>
      <c r="N69" s="61" t="s">
        <v>60</v>
      </c>
      <c r="O69" s="61" t="s">
        <v>60</v>
      </c>
      <c r="P69" s="61" t="s">
        <v>60</v>
      </c>
      <c r="Q69" s="61">
        <v>305.08</v>
      </c>
      <c r="R69" s="61" t="s">
        <v>60</v>
      </c>
      <c r="S69" s="61" t="s">
        <v>60</v>
      </c>
      <c r="T69" s="61" t="s">
        <v>60</v>
      </c>
      <c r="U69" s="61" t="s">
        <v>60</v>
      </c>
    </row>
    <row r="70" ht="12.75" customHeight="1">
      <c r="A70" s="61">
        <v>69.0</v>
      </c>
      <c r="B70" s="61" t="s">
        <v>60</v>
      </c>
      <c r="C70" s="61">
        <v>266.5</v>
      </c>
      <c r="D70" s="61">
        <v>466.95</v>
      </c>
      <c r="E70" s="61">
        <v>319.39</v>
      </c>
      <c r="F70" s="61">
        <v>337.58</v>
      </c>
      <c r="G70" s="61">
        <v>407.17</v>
      </c>
      <c r="H70" s="61">
        <v>408.02</v>
      </c>
      <c r="I70" s="61">
        <v>542.22</v>
      </c>
      <c r="J70" s="61">
        <v>526.73</v>
      </c>
      <c r="K70" s="61">
        <v>365.33</v>
      </c>
      <c r="L70" s="61">
        <v>400.0</v>
      </c>
      <c r="M70" s="61" t="s">
        <v>60</v>
      </c>
      <c r="N70" s="61" t="s">
        <v>60</v>
      </c>
      <c r="O70" s="61" t="s">
        <v>60</v>
      </c>
      <c r="P70" s="61" t="s">
        <v>60</v>
      </c>
      <c r="Q70" s="61">
        <v>308.8</v>
      </c>
      <c r="R70" s="61" t="s">
        <v>60</v>
      </c>
      <c r="S70" s="61" t="s">
        <v>60</v>
      </c>
      <c r="T70" s="61" t="s">
        <v>60</v>
      </c>
      <c r="U70" s="61" t="s">
        <v>60</v>
      </c>
    </row>
    <row r="71" ht="12.75" customHeight="1">
      <c r="A71" s="61">
        <v>70.0</v>
      </c>
      <c r="B71" s="61" t="s">
        <v>60</v>
      </c>
      <c r="C71" s="61">
        <v>269.66</v>
      </c>
      <c r="D71" s="61">
        <v>472.91</v>
      </c>
      <c r="E71" s="61">
        <v>323.35</v>
      </c>
      <c r="F71" s="61">
        <v>341.75</v>
      </c>
      <c r="G71" s="61">
        <v>412.49</v>
      </c>
      <c r="H71" s="61">
        <v>413.32</v>
      </c>
      <c r="I71" s="61">
        <v>549.29</v>
      </c>
      <c r="J71" s="61">
        <v>533.65</v>
      </c>
      <c r="K71" s="61">
        <v>369.94</v>
      </c>
      <c r="L71" s="61">
        <v>405.18</v>
      </c>
      <c r="M71" s="61" t="s">
        <v>60</v>
      </c>
      <c r="N71" s="61" t="s">
        <v>60</v>
      </c>
      <c r="O71" s="61" t="s">
        <v>60</v>
      </c>
      <c r="P71" s="61" t="s">
        <v>60</v>
      </c>
      <c r="Q71" s="61">
        <v>312.55</v>
      </c>
      <c r="R71" s="61" t="s">
        <v>60</v>
      </c>
      <c r="S71" s="61" t="s">
        <v>60</v>
      </c>
      <c r="T71" s="61" t="s">
        <v>60</v>
      </c>
      <c r="U71" s="61" t="s">
        <v>60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8.63"/>
    <col customWidth="1" min="5" max="5" width="12.0"/>
    <col customWidth="1" min="6" max="6" width="8.63"/>
    <col customWidth="1" min="7" max="9" width="15.0"/>
    <col customWidth="1" min="10" max="10" width="19.63"/>
    <col customWidth="1" min="11" max="11" width="19.38"/>
    <col customWidth="1" min="12" max="12" width="33.88"/>
    <col customWidth="1" min="13" max="13" width="10.63"/>
    <col customWidth="1" min="14" max="14" width="8.63"/>
    <col customWidth="1" min="15" max="15" width="11.88"/>
    <col customWidth="1" min="16" max="16" width="14.25"/>
    <col customWidth="1" min="17" max="17" width="10.63"/>
    <col customWidth="1" min="18" max="26" width="8.63"/>
  </cols>
  <sheetData>
    <row r="1" ht="12.75" customHeight="1">
      <c r="B1" s="61" t="s">
        <v>61</v>
      </c>
      <c r="C1" s="61">
        <v>3.97</v>
      </c>
      <c r="D1" s="61">
        <v>3.73</v>
      </c>
      <c r="J1" s="61">
        <v>5.05</v>
      </c>
      <c r="K1" s="61">
        <v>4.88</v>
      </c>
      <c r="L1" s="61">
        <v>6.35</v>
      </c>
      <c r="M1" s="61">
        <v>5.22</v>
      </c>
      <c r="O1" s="61">
        <v>8.6</v>
      </c>
      <c r="R1" s="61">
        <v>3.52</v>
      </c>
      <c r="S1" s="61">
        <v>4.55</v>
      </c>
      <c r="T1" s="61">
        <v>7.41</v>
      </c>
      <c r="U1" s="61">
        <v>4.73</v>
      </c>
      <c r="W1" s="61">
        <v>4.39</v>
      </c>
      <c r="X1" s="61">
        <v>8.44</v>
      </c>
    </row>
    <row r="2" ht="12.75" customHeight="1">
      <c r="B2" s="61" t="s">
        <v>62</v>
      </c>
      <c r="C2" s="61">
        <v>6.29</v>
      </c>
      <c r="D2" s="61">
        <v>4.98</v>
      </c>
      <c r="J2" s="61">
        <v>2.42</v>
      </c>
      <c r="K2" s="61">
        <v>3.66</v>
      </c>
      <c r="L2" s="61">
        <v>5.27</v>
      </c>
      <c r="M2" s="61">
        <v>3.24</v>
      </c>
      <c r="O2" s="61">
        <v>4.25</v>
      </c>
      <c r="R2" s="61">
        <v>4.16</v>
      </c>
      <c r="S2" s="61">
        <v>5.01</v>
      </c>
      <c r="T2" s="61">
        <v>2.68</v>
      </c>
      <c r="U2" s="61">
        <v>3.55</v>
      </c>
      <c r="W2" s="61">
        <v>4.61</v>
      </c>
      <c r="X2" s="61">
        <v>0.75</v>
      </c>
    </row>
    <row r="3" ht="12.75" customHeight="1">
      <c r="A3" s="238" t="s">
        <v>63</v>
      </c>
      <c r="B3" s="238" t="s">
        <v>64</v>
      </c>
      <c r="C3" s="239" t="s">
        <v>65</v>
      </c>
      <c r="D3" s="239" t="s">
        <v>66</v>
      </c>
      <c r="E3" s="239" t="s">
        <v>67</v>
      </c>
      <c r="F3" s="239" t="s">
        <v>68</v>
      </c>
      <c r="G3" s="239" t="s">
        <v>67</v>
      </c>
      <c r="H3" s="239" t="s">
        <v>67</v>
      </c>
      <c r="I3" s="239" t="s">
        <v>67</v>
      </c>
      <c r="J3" s="239" t="s">
        <v>69</v>
      </c>
      <c r="K3" s="239" t="s">
        <v>70</v>
      </c>
      <c r="L3" s="239" t="s">
        <v>71</v>
      </c>
      <c r="M3" s="239" t="s">
        <v>72</v>
      </c>
      <c r="N3" s="239" t="s">
        <v>67</v>
      </c>
      <c r="O3" s="240" t="s">
        <v>73</v>
      </c>
      <c r="P3" s="239" t="s">
        <v>74</v>
      </c>
      <c r="Q3" s="239" t="s">
        <v>75</v>
      </c>
      <c r="R3" s="240" t="s">
        <v>76</v>
      </c>
      <c r="S3" s="240" t="s">
        <v>77</v>
      </c>
      <c r="T3" s="240" t="s">
        <v>78</v>
      </c>
      <c r="U3" s="240" t="s">
        <v>79</v>
      </c>
      <c r="V3" s="240" t="s">
        <v>80</v>
      </c>
      <c r="W3" s="240" t="s">
        <v>81</v>
      </c>
      <c r="X3" s="241" t="s">
        <v>82</v>
      </c>
    </row>
    <row r="4" ht="12.75" customHeight="1">
      <c r="A4" s="238" t="s">
        <v>63</v>
      </c>
      <c r="B4" s="238" t="s">
        <v>64</v>
      </c>
      <c r="C4" s="242">
        <v>0.0</v>
      </c>
      <c r="D4" s="242">
        <v>1.0</v>
      </c>
      <c r="E4" s="242" t="s">
        <v>83</v>
      </c>
      <c r="F4" s="242">
        <v>3.0</v>
      </c>
      <c r="G4" s="242">
        <v>4.0</v>
      </c>
      <c r="H4" s="242">
        <v>5.0</v>
      </c>
      <c r="I4" s="242">
        <v>6.0</v>
      </c>
      <c r="J4" s="242">
        <v>7.0</v>
      </c>
      <c r="K4" s="242">
        <v>8.0</v>
      </c>
      <c r="L4" s="242">
        <v>9.0</v>
      </c>
      <c r="M4" s="242">
        <v>10.0</v>
      </c>
      <c r="N4" s="242">
        <v>11.0</v>
      </c>
      <c r="O4" s="242">
        <v>12.0</v>
      </c>
      <c r="P4" s="242">
        <v>13.0</v>
      </c>
      <c r="Q4" s="242">
        <v>14.0</v>
      </c>
      <c r="R4" s="242">
        <v>15.0</v>
      </c>
      <c r="S4" s="242">
        <v>16.0</v>
      </c>
      <c r="T4" s="242">
        <v>17.0</v>
      </c>
      <c r="U4" s="242">
        <v>18.0</v>
      </c>
      <c r="V4" s="242">
        <v>19.0</v>
      </c>
      <c r="W4" s="242">
        <v>20.0</v>
      </c>
      <c r="X4" s="243">
        <v>21.0</v>
      </c>
    </row>
    <row r="5" ht="12.75" customHeight="1">
      <c r="A5" s="244">
        <v>1.0</v>
      </c>
      <c r="B5" s="245">
        <v>0.0625</v>
      </c>
      <c r="C5" s="246">
        <f t="shared" ref="C5:C75" si="1">IF(C$1,C$2+ROUND(B5*C$1,2),"")</f>
        <v>6.54</v>
      </c>
      <c r="D5" s="246">
        <f t="shared" ref="D5:D75" si="2">IF(D$1,D$2+ROUND(B5*D$1,2),"")</f>
        <v>5.21</v>
      </c>
      <c r="E5" s="246" t="str">
        <f t="shared" ref="E5:E75" si="3">IF(E$1,E$2+ROUND(B5*E$1,2),"")</f>
        <v/>
      </c>
      <c r="F5" s="246" t="str">
        <f t="shared" ref="F5:F75" si="4">IF(F$1,F$2+ROUND(B5*F$1,2),"")</f>
        <v/>
      </c>
      <c r="G5" s="246" t="str">
        <f t="shared" ref="G5:G75" si="5">IF(G$1,G$2+ROUND($B5*G$1,2),"")</f>
        <v/>
      </c>
      <c r="H5" s="246" t="str">
        <f t="shared" ref="H5:H75" si="6">IF(H$1,H$2+ROUND(B5*H$1,2),"")</f>
        <v/>
      </c>
      <c r="I5" s="246" t="str">
        <f t="shared" ref="I5:I75" si="7">IF(I$1,I$2+ROUND(B5*I$1,2),"")</f>
        <v/>
      </c>
      <c r="J5" s="246">
        <f t="shared" ref="J5:J75" si="8">IF(J$1,J$2+ROUND(B5*J$1,2),"")</f>
        <v>2.74</v>
      </c>
      <c r="K5" s="246">
        <f t="shared" ref="K5:K75" si="9">IF(K$1,K$2+ROUND(B5*K$1,2),"")</f>
        <v>3.97</v>
      </c>
      <c r="L5" s="246">
        <f t="shared" ref="L5:L75" si="10">IF(L$1,L$2+ROUND(B5*L$1,2),"")</f>
        <v>5.67</v>
      </c>
      <c r="M5" s="246">
        <f t="shared" ref="M5:M75" si="11">IF(M$1,M$2+ROUND(B5*M$1,2),"")</f>
        <v>3.57</v>
      </c>
      <c r="N5" s="246" t="str">
        <f t="shared" ref="N5:N75" si="12">IF(N$1,N$2+ROUND(B5*N$1,2),"")</f>
        <v/>
      </c>
      <c r="O5" s="246">
        <f t="shared" ref="O5:O75" si="13">IF(O$1,O$2+ROUND(B5*O$1,2),"")</f>
        <v>4.79</v>
      </c>
      <c r="P5" s="246" t="str">
        <f t="shared" ref="P5:P75" si="14">IF(P$1,P$2+ROUND(B5*P$1,2),"")</f>
        <v/>
      </c>
      <c r="Q5" s="246" t="str">
        <f t="shared" ref="Q5:Q75" si="15">IF(Q$1,Q$2+ROUND(B5*Q$1,2),"")</f>
        <v/>
      </c>
      <c r="R5" s="246">
        <f t="shared" ref="R5:R75" si="16">IF(R$1,R$2+ROUND(B5*R$1,2),"")</f>
        <v>4.38</v>
      </c>
      <c r="S5" s="246">
        <f t="shared" ref="S5:S75" si="17">IF(S$1,S$2+ROUND(B5*S$1,2),"")</f>
        <v>5.29</v>
      </c>
      <c r="T5" s="246">
        <f t="shared" ref="T5:T75" si="18">IF(T$1,T$2+ROUND(B5*T$1,2),"")</f>
        <v>3.14</v>
      </c>
      <c r="U5" s="246">
        <f t="shared" ref="U5:U75" si="19">IF(U$1,U$2+ROUND(B5*U$1,2),"")</f>
        <v>3.85</v>
      </c>
      <c r="V5" s="246" t="str">
        <f t="shared" ref="V5:V75" si="20">IF(V$1,V$2+ROUND(B5*V$1,2),"")</f>
        <v/>
      </c>
      <c r="W5" s="246">
        <f t="shared" ref="W5:W75" si="21">IF(W$1,W$2+ROUND(B5*W$1,2),"")</f>
        <v>4.88</v>
      </c>
      <c r="X5" s="246">
        <f t="shared" ref="X5:X75" si="22">IF(X$1,X$2+ROUND(B5*X$1,2),"")</f>
        <v>1.28</v>
      </c>
    </row>
    <row r="6" ht="12.75" customHeight="1">
      <c r="A6" s="244">
        <v>2.0</v>
      </c>
      <c r="B6" s="245">
        <v>0.125</v>
      </c>
      <c r="C6" s="246">
        <f t="shared" si="1"/>
        <v>6.79</v>
      </c>
      <c r="D6" s="246">
        <f t="shared" si="2"/>
        <v>5.45</v>
      </c>
      <c r="E6" s="246" t="str">
        <f t="shared" si="3"/>
        <v/>
      </c>
      <c r="F6" s="246" t="str">
        <f t="shared" si="4"/>
        <v/>
      </c>
      <c r="G6" s="246" t="str">
        <f t="shared" si="5"/>
        <v/>
      </c>
      <c r="H6" s="246" t="str">
        <f t="shared" si="6"/>
        <v/>
      </c>
      <c r="I6" s="246" t="str">
        <f t="shared" si="7"/>
        <v/>
      </c>
      <c r="J6" s="246">
        <f t="shared" si="8"/>
        <v>3.05</v>
      </c>
      <c r="K6" s="246">
        <f t="shared" si="9"/>
        <v>4.27</v>
      </c>
      <c r="L6" s="246">
        <f t="shared" si="10"/>
        <v>6.06</v>
      </c>
      <c r="M6" s="246">
        <f t="shared" si="11"/>
        <v>3.89</v>
      </c>
      <c r="N6" s="246" t="str">
        <f t="shared" si="12"/>
        <v/>
      </c>
      <c r="O6" s="246">
        <f t="shared" si="13"/>
        <v>5.33</v>
      </c>
      <c r="P6" s="246" t="str">
        <f t="shared" si="14"/>
        <v/>
      </c>
      <c r="Q6" s="246" t="str">
        <f t="shared" si="15"/>
        <v/>
      </c>
      <c r="R6" s="246">
        <f t="shared" si="16"/>
        <v>4.6</v>
      </c>
      <c r="S6" s="246">
        <f t="shared" si="17"/>
        <v>5.58</v>
      </c>
      <c r="T6" s="246">
        <f t="shared" si="18"/>
        <v>3.61</v>
      </c>
      <c r="U6" s="246">
        <f t="shared" si="19"/>
        <v>4.14</v>
      </c>
      <c r="V6" s="246" t="str">
        <f t="shared" si="20"/>
        <v/>
      </c>
      <c r="W6" s="246">
        <f t="shared" si="21"/>
        <v>5.16</v>
      </c>
      <c r="X6" s="246">
        <f t="shared" si="22"/>
        <v>1.81</v>
      </c>
    </row>
    <row r="7" ht="12.75" customHeight="1">
      <c r="A7" s="244">
        <v>3.0</v>
      </c>
      <c r="B7" s="245">
        <v>0.1875</v>
      </c>
      <c r="C7" s="246">
        <f t="shared" si="1"/>
        <v>7.03</v>
      </c>
      <c r="D7" s="246">
        <f t="shared" si="2"/>
        <v>5.68</v>
      </c>
      <c r="E7" s="246" t="str">
        <f t="shared" si="3"/>
        <v/>
      </c>
      <c r="F7" s="246" t="str">
        <f t="shared" si="4"/>
        <v/>
      </c>
      <c r="G7" s="246" t="str">
        <f t="shared" si="5"/>
        <v/>
      </c>
      <c r="H7" s="246" t="str">
        <f t="shared" si="6"/>
        <v/>
      </c>
      <c r="I7" s="246" t="str">
        <f t="shared" si="7"/>
        <v/>
      </c>
      <c r="J7" s="246">
        <f t="shared" si="8"/>
        <v>3.37</v>
      </c>
      <c r="K7" s="246">
        <f t="shared" si="9"/>
        <v>4.58</v>
      </c>
      <c r="L7" s="246">
        <f t="shared" si="10"/>
        <v>6.46</v>
      </c>
      <c r="M7" s="246">
        <f t="shared" si="11"/>
        <v>4.22</v>
      </c>
      <c r="N7" s="246" t="str">
        <f t="shared" si="12"/>
        <v/>
      </c>
      <c r="O7" s="246">
        <f t="shared" si="13"/>
        <v>5.86</v>
      </c>
      <c r="P7" s="246" t="str">
        <f t="shared" si="14"/>
        <v/>
      </c>
      <c r="Q7" s="246" t="str">
        <f t="shared" si="15"/>
        <v/>
      </c>
      <c r="R7" s="246">
        <f t="shared" si="16"/>
        <v>4.82</v>
      </c>
      <c r="S7" s="246">
        <f t="shared" si="17"/>
        <v>5.86</v>
      </c>
      <c r="T7" s="246">
        <f t="shared" si="18"/>
        <v>4.07</v>
      </c>
      <c r="U7" s="246">
        <f t="shared" si="19"/>
        <v>4.44</v>
      </c>
      <c r="V7" s="246" t="str">
        <f t="shared" si="20"/>
        <v/>
      </c>
      <c r="W7" s="246">
        <f t="shared" si="21"/>
        <v>5.43</v>
      </c>
      <c r="X7" s="246">
        <f t="shared" si="22"/>
        <v>2.33</v>
      </c>
    </row>
    <row r="8" ht="12.75" customHeight="1">
      <c r="A8" s="244">
        <v>4.0</v>
      </c>
      <c r="B8" s="245">
        <v>0.25</v>
      </c>
      <c r="C8" s="246">
        <f t="shared" si="1"/>
        <v>7.28</v>
      </c>
      <c r="D8" s="246">
        <f t="shared" si="2"/>
        <v>5.91</v>
      </c>
      <c r="E8" s="246" t="str">
        <f t="shared" si="3"/>
        <v/>
      </c>
      <c r="F8" s="246" t="str">
        <f t="shared" si="4"/>
        <v/>
      </c>
      <c r="G8" s="246" t="str">
        <f t="shared" si="5"/>
        <v/>
      </c>
      <c r="H8" s="246" t="str">
        <f t="shared" si="6"/>
        <v/>
      </c>
      <c r="I8" s="246" t="str">
        <f t="shared" si="7"/>
        <v/>
      </c>
      <c r="J8" s="246">
        <f t="shared" si="8"/>
        <v>3.68</v>
      </c>
      <c r="K8" s="246">
        <f t="shared" si="9"/>
        <v>4.88</v>
      </c>
      <c r="L8" s="246">
        <f t="shared" si="10"/>
        <v>6.86</v>
      </c>
      <c r="M8" s="246">
        <f t="shared" si="11"/>
        <v>4.55</v>
      </c>
      <c r="N8" s="246" t="str">
        <f t="shared" si="12"/>
        <v/>
      </c>
      <c r="O8" s="246">
        <f t="shared" si="13"/>
        <v>6.4</v>
      </c>
      <c r="P8" s="246" t="str">
        <f t="shared" si="14"/>
        <v/>
      </c>
      <c r="Q8" s="246" t="str">
        <f t="shared" si="15"/>
        <v/>
      </c>
      <c r="R8" s="246">
        <f t="shared" si="16"/>
        <v>5.04</v>
      </c>
      <c r="S8" s="246">
        <f t="shared" si="17"/>
        <v>6.15</v>
      </c>
      <c r="T8" s="246">
        <f t="shared" si="18"/>
        <v>4.53</v>
      </c>
      <c r="U8" s="246">
        <f t="shared" si="19"/>
        <v>4.73</v>
      </c>
      <c r="V8" s="246" t="str">
        <f t="shared" si="20"/>
        <v/>
      </c>
      <c r="W8" s="246">
        <f t="shared" si="21"/>
        <v>5.71</v>
      </c>
      <c r="X8" s="246">
        <f t="shared" si="22"/>
        <v>2.86</v>
      </c>
    </row>
    <row r="9" ht="12.75" customHeight="1">
      <c r="A9" s="244">
        <v>5.0</v>
      </c>
      <c r="B9" s="245">
        <v>0.3125</v>
      </c>
      <c r="C9" s="246">
        <f t="shared" si="1"/>
        <v>7.53</v>
      </c>
      <c r="D9" s="246">
        <f t="shared" si="2"/>
        <v>6.15</v>
      </c>
      <c r="E9" s="246" t="str">
        <f t="shared" si="3"/>
        <v/>
      </c>
      <c r="F9" s="246" t="str">
        <f t="shared" si="4"/>
        <v/>
      </c>
      <c r="G9" s="246" t="str">
        <f t="shared" si="5"/>
        <v/>
      </c>
      <c r="H9" s="246" t="str">
        <f t="shared" si="6"/>
        <v/>
      </c>
      <c r="I9" s="246" t="str">
        <f t="shared" si="7"/>
        <v/>
      </c>
      <c r="J9" s="246">
        <f t="shared" si="8"/>
        <v>4</v>
      </c>
      <c r="K9" s="246">
        <f t="shared" si="9"/>
        <v>5.19</v>
      </c>
      <c r="L9" s="246">
        <f t="shared" si="10"/>
        <v>7.25</v>
      </c>
      <c r="M9" s="246">
        <f t="shared" si="11"/>
        <v>4.87</v>
      </c>
      <c r="N9" s="246" t="str">
        <f t="shared" si="12"/>
        <v/>
      </c>
      <c r="O9" s="246">
        <f t="shared" si="13"/>
        <v>6.94</v>
      </c>
      <c r="P9" s="246" t="str">
        <f t="shared" si="14"/>
        <v/>
      </c>
      <c r="Q9" s="246" t="str">
        <f t="shared" si="15"/>
        <v/>
      </c>
      <c r="R9" s="246">
        <f t="shared" si="16"/>
        <v>5.26</v>
      </c>
      <c r="S9" s="246">
        <f t="shared" si="17"/>
        <v>6.43</v>
      </c>
      <c r="T9" s="246">
        <f t="shared" si="18"/>
        <v>5</v>
      </c>
      <c r="U9" s="246">
        <f t="shared" si="19"/>
        <v>5.03</v>
      </c>
      <c r="V9" s="246" t="str">
        <f t="shared" si="20"/>
        <v/>
      </c>
      <c r="W9" s="246">
        <f t="shared" si="21"/>
        <v>5.98</v>
      </c>
      <c r="X9" s="246">
        <f t="shared" si="22"/>
        <v>3.39</v>
      </c>
    </row>
    <row r="10" ht="12.75" customHeight="1">
      <c r="A10" s="244">
        <v>6.0</v>
      </c>
      <c r="B10" s="245">
        <v>0.375</v>
      </c>
      <c r="C10" s="246">
        <f t="shared" si="1"/>
        <v>7.78</v>
      </c>
      <c r="D10" s="246">
        <f t="shared" si="2"/>
        <v>6.38</v>
      </c>
      <c r="E10" s="246" t="str">
        <f t="shared" si="3"/>
        <v/>
      </c>
      <c r="F10" s="246" t="str">
        <f t="shared" si="4"/>
        <v/>
      </c>
      <c r="G10" s="246" t="str">
        <f t="shared" si="5"/>
        <v/>
      </c>
      <c r="H10" s="246" t="str">
        <f t="shared" si="6"/>
        <v/>
      </c>
      <c r="I10" s="246" t="str">
        <f t="shared" si="7"/>
        <v/>
      </c>
      <c r="J10" s="246">
        <f t="shared" si="8"/>
        <v>4.31</v>
      </c>
      <c r="K10" s="246">
        <f t="shared" si="9"/>
        <v>5.49</v>
      </c>
      <c r="L10" s="246">
        <f t="shared" si="10"/>
        <v>7.65</v>
      </c>
      <c r="M10" s="246">
        <f t="shared" si="11"/>
        <v>5.2</v>
      </c>
      <c r="N10" s="246" t="str">
        <f t="shared" si="12"/>
        <v/>
      </c>
      <c r="O10" s="246">
        <f t="shared" si="13"/>
        <v>7.48</v>
      </c>
      <c r="P10" s="246" t="str">
        <f t="shared" si="14"/>
        <v/>
      </c>
      <c r="Q10" s="246" t="str">
        <f t="shared" si="15"/>
        <v/>
      </c>
      <c r="R10" s="246">
        <f t="shared" si="16"/>
        <v>5.48</v>
      </c>
      <c r="S10" s="246">
        <f t="shared" si="17"/>
        <v>6.72</v>
      </c>
      <c r="T10" s="246">
        <f t="shared" si="18"/>
        <v>5.46</v>
      </c>
      <c r="U10" s="246">
        <f t="shared" si="19"/>
        <v>5.32</v>
      </c>
      <c r="V10" s="246" t="str">
        <f t="shared" si="20"/>
        <v/>
      </c>
      <c r="W10" s="246">
        <f t="shared" si="21"/>
        <v>6.26</v>
      </c>
      <c r="X10" s="246">
        <f t="shared" si="22"/>
        <v>3.92</v>
      </c>
    </row>
    <row r="11" ht="12.75" customHeight="1">
      <c r="A11" s="244">
        <v>7.0</v>
      </c>
      <c r="B11" s="245">
        <v>0.4375</v>
      </c>
      <c r="C11" s="246">
        <f t="shared" si="1"/>
        <v>8.03</v>
      </c>
      <c r="D11" s="246">
        <f t="shared" si="2"/>
        <v>6.61</v>
      </c>
      <c r="E11" s="246" t="str">
        <f t="shared" si="3"/>
        <v/>
      </c>
      <c r="F11" s="246" t="str">
        <f t="shared" si="4"/>
        <v/>
      </c>
      <c r="G11" s="246" t="str">
        <f t="shared" si="5"/>
        <v/>
      </c>
      <c r="H11" s="246" t="str">
        <f t="shared" si="6"/>
        <v/>
      </c>
      <c r="I11" s="246" t="str">
        <f t="shared" si="7"/>
        <v/>
      </c>
      <c r="J11" s="246">
        <f t="shared" si="8"/>
        <v>4.63</v>
      </c>
      <c r="K11" s="246">
        <f t="shared" si="9"/>
        <v>5.8</v>
      </c>
      <c r="L11" s="246">
        <f t="shared" si="10"/>
        <v>8.05</v>
      </c>
      <c r="M11" s="246">
        <f t="shared" si="11"/>
        <v>5.52</v>
      </c>
      <c r="N11" s="246" t="str">
        <f t="shared" si="12"/>
        <v/>
      </c>
      <c r="O11" s="246">
        <f t="shared" si="13"/>
        <v>8.01</v>
      </c>
      <c r="P11" s="246" t="str">
        <f t="shared" si="14"/>
        <v/>
      </c>
      <c r="Q11" s="246" t="str">
        <f t="shared" si="15"/>
        <v/>
      </c>
      <c r="R11" s="246">
        <f t="shared" si="16"/>
        <v>5.7</v>
      </c>
      <c r="S11" s="246">
        <f t="shared" si="17"/>
        <v>7</v>
      </c>
      <c r="T11" s="246">
        <f t="shared" si="18"/>
        <v>5.92</v>
      </c>
      <c r="U11" s="246">
        <f t="shared" si="19"/>
        <v>5.62</v>
      </c>
      <c r="V11" s="246" t="str">
        <f t="shared" si="20"/>
        <v/>
      </c>
      <c r="W11" s="246">
        <f t="shared" si="21"/>
        <v>6.53</v>
      </c>
      <c r="X11" s="246">
        <f t="shared" si="22"/>
        <v>4.44</v>
      </c>
    </row>
    <row r="12" ht="12.75" customHeight="1">
      <c r="A12" s="244">
        <v>8.0</v>
      </c>
      <c r="B12" s="245">
        <v>0.5</v>
      </c>
      <c r="C12" s="246">
        <f t="shared" si="1"/>
        <v>8.28</v>
      </c>
      <c r="D12" s="246">
        <f t="shared" si="2"/>
        <v>6.85</v>
      </c>
      <c r="E12" s="246" t="str">
        <f t="shared" si="3"/>
        <v/>
      </c>
      <c r="F12" s="246" t="str">
        <f t="shared" si="4"/>
        <v/>
      </c>
      <c r="G12" s="246" t="str">
        <f t="shared" si="5"/>
        <v/>
      </c>
      <c r="H12" s="246" t="str">
        <f t="shared" si="6"/>
        <v/>
      </c>
      <c r="I12" s="246" t="str">
        <f t="shared" si="7"/>
        <v/>
      </c>
      <c r="J12" s="246">
        <f t="shared" si="8"/>
        <v>4.95</v>
      </c>
      <c r="K12" s="246">
        <f t="shared" si="9"/>
        <v>6.1</v>
      </c>
      <c r="L12" s="246">
        <f t="shared" si="10"/>
        <v>8.45</v>
      </c>
      <c r="M12" s="246">
        <f t="shared" si="11"/>
        <v>5.85</v>
      </c>
      <c r="N12" s="246" t="str">
        <f t="shared" si="12"/>
        <v/>
      </c>
      <c r="O12" s="246">
        <f t="shared" si="13"/>
        <v>8.55</v>
      </c>
      <c r="P12" s="246" t="str">
        <f t="shared" si="14"/>
        <v/>
      </c>
      <c r="Q12" s="246" t="str">
        <f t="shared" si="15"/>
        <v/>
      </c>
      <c r="R12" s="246">
        <f t="shared" si="16"/>
        <v>5.92</v>
      </c>
      <c r="S12" s="246">
        <f t="shared" si="17"/>
        <v>7.29</v>
      </c>
      <c r="T12" s="246">
        <f t="shared" si="18"/>
        <v>6.39</v>
      </c>
      <c r="U12" s="246">
        <f t="shared" si="19"/>
        <v>5.92</v>
      </c>
      <c r="V12" s="246" t="str">
        <f t="shared" si="20"/>
        <v/>
      </c>
      <c r="W12" s="246">
        <f t="shared" si="21"/>
        <v>6.81</v>
      </c>
      <c r="X12" s="246">
        <f t="shared" si="22"/>
        <v>4.97</v>
      </c>
    </row>
    <row r="13" ht="12.75" customHeight="1">
      <c r="A13" s="244">
        <v>9.0</v>
      </c>
      <c r="B13" s="245">
        <v>0.5625</v>
      </c>
      <c r="C13" s="246">
        <f t="shared" si="1"/>
        <v>8.52</v>
      </c>
      <c r="D13" s="246">
        <f t="shared" si="2"/>
        <v>7.08</v>
      </c>
      <c r="E13" s="246" t="str">
        <f t="shared" si="3"/>
        <v/>
      </c>
      <c r="F13" s="246" t="str">
        <f t="shared" si="4"/>
        <v/>
      </c>
      <c r="G13" s="246" t="str">
        <f t="shared" si="5"/>
        <v/>
      </c>
      <c r="H13" s="246" t="str">
        <f t="shared" si="6"/>
        <v/>
      </c>
      <c r="I13" s="246" t="str">
        <f t="shared" si="7"/>
        <v/>
      </c>
      <c r="J13" s="246">
        <f t="shared" si="8"/>
        <v>5.26</v>
      </c>
      <c r="K13" s="246">
        <f t="shared" si="9"/>
        <v>6.41</v>
      </c>
      <c r="L13" s="246">
        <f t="shared" si="10"/>
        <v>8.84</v>
      </c>
      <c r="M13" s="246">
        <f t="shared" si="11"/>
        <v>6.18</v>
      </c>
      <c r="N13" s="246" t="str">
        <f t="shared" si="12"/>
        <v/>
      </c>
      <c r="O13" s="246">
        <f t="shared" si="13"/>
        <v>9.09</v>
      </c>
      <c r="P13" s="246" t="str">
        <f t="shared" si="14"/>
        <v/>
      </c>
      <c r="Q13" s="246" t="str">
        <f t="shared" si="15"/>
        <v/>
      </c>
      <c r="R13" s="246">
        <f t="shared" si="16"/>
        <v>6.14</v>
      </c>
      <c r="S13" s="246">
        <f t="shared" si="17"/>
        <v>7.57</v>
      </c>
      <c r="T13" s="246">
        <f t="shared" si="18"/>
        <v>6.85</v>
      </c>
      <c r="U13" s="246">
        <f t="shared" si="19"/>
        <v>6.21</v>
      </c>
      <c r="V13" s="246" t="str">
        <f t="shared" si="20"/>
        <v/>
      </c>
      <c r="W13" s="246">
        <f t="shared" si="21"/>
        <v>7.08</v>
      </c>
      <c r="X13" s="246">
        <f t="shared" si="22"/>
        <v>5.5</v>
      </c>
    </row>
    <row r="14" ht="12.75" customHeight="1">
      <c r="A14" s="244">
        <v>10.0</v>
      </c>
      <c r="B14" s="245">
        <v>0.625</v>
      </c>
      <c r="C14" s="246">
        <f t="shared" si="1"/>
        <v>8.77</v>
      </c>
      <c r="D14" s="246">
        <f t="shared" si="2"/>
        <v>7.31</v>
      </c>
      <c r="E14" s="246" t="str">
        <f t="shared" si="3"/>
        <v/>
      </c>
      <c r="F14" s="246" t="str">
        <f t="shared" si="4"/>
        <v/>
      </c>
      <c r="G14" s="246" t="str">
        <f t="shared" si="5"/>
        <v/>
      </c>
      <c r="H14" s="246" t="str">
        <f t="shared" si="6"/>
        <v/>
      </c>
      <c r="I14" s="246" t="str">
        <f t="shared" si="7"/>
        <v/>
      </c>
      <c r="J14" s="246">
        <f t="shared" si="8"/>
        <v>5.58</v>
      </c>
      <c r="K14" s="246">
        <f t="shared" si="9"/>
        <v>6.71</v>
      </c>
      <c r="L14" s="246">
        <f t="shared" si="10"/>
        <v>9.24</v>
      </c>
      <c r="M14" s="246">
        <f t="shared" si="11"/>
        <v>6.5</v>
      </c>
      <c r="N14" s="246" t="str">
        <f t="shared" si="12"/>
        <v/>
      </c>
      <c r="O14" s="246">
        <f t="shared" si="13"/>
        <v>9.63</v>
      </c>
      <c r="P14" s="246" t="str">
        <f t="shared" si="14"/>
        <v/>
      </c>
      <c r="Q14" s="246" t="str">
        <f t="shared" si="15"/>
        <v/>
      </c>
      <c r="R14" s="246">
        <f t="shared" si="16"/>
        <v>6.36</v>
      </c>
      <c r="S14" s="246">
        <f t="shared" si="17"/>
        <v>7.85</v>
      </c>
      <c r="T14" s="246">
        <f t="shared" si="18"/>
        <v>7.31</v>
      </c>
      <c r="U14" s="246">
        <f t="shared" si="19"/>
        <v>6.51</v>
      </c>
      <c r="V14" s="246" t="str">
        <f t="shared" si="20"/>
        <v/>
      </c>
      <c r="W14" s="246">
        <f t="shared" si="21"/>
        <v>7.35</v>
      </c>
      <c r="X14" s="246">
        <f t="shared" si="22"/>
        <v>6.03</v>
      </c>
    </row>
    <row r="15" ht="12.75" customHeight="1">
      <c r="A15" s="244">
        <v>11.0</v>
      </c>
      <c r="B15" s="245">
        <v>0.6875</v>
      </c>
      <c r="C15" s="246">
        <f t="shared" si="1"/>
        <v>9.02</v>
      </c>
      <c r="D15" s="246">
        <f t="shared" si="2"/>
        <v>7.54</v>
      </c>
      <c r="E15" s="246" t="str">
        <f t="shared" si="3"/>
        <v/>
      </c>
      <c r="F15" s="246" t="str">
        <f t="shared" si="4"/>
        <v/>
      </c>
      <c r="G15" s="246" t="str">
        <f t="shared" si="5"/>
        <v/>
      </c>
      <c r="H15" s="246" t="str">
        <f t="shared" si="6"/>
        <v/>
      </c>
      <c r="I15" s="246" t="str">
        <f t="shared" si="7"/>
        <v/>
      </c>
      <c r="J15" s="246">
        <f t="shared" si="8"/>
        <v>5.89</v>
      </c>
      <c r="K15" s="246">
        <f t="shared" si="9"/>
        <v>7.02</v>
      </c>
      <c r="L15" s="246">
        <f t="shared" si="10"/>
        <v>9.64</v>
      </c>
      <c r="M15" s="246">
        <f t="shared" si="11"/>
        <v>6.83</v>
      </c>
      <c r="N15" s="246" t="str">
        <f t="shared" si="12"/>
        <v/>
      </c>
      <c r="O15" s="246">
        <f t="shared" si="13"/>
        <v>10.16</v>
      </c>
      <c r="P15" s="246" t="str">
        <f t="shared" si="14"/>
        <v/>
      </c>
      <c r="Q15" s="246" t="str">
        <f t="shared" si="15"/>
        <v/>
      </c>
      <c r="R15" s="246">
        <f t="shared" si="16"/>
        <v>6.58</v>
      </c>
      <c r="S15" s="246">
        <f t="shared" si="17"/>
        <v>8.14</v>
      </c>
      <c r="T15" s="246">
        <f t="shared" si="18"/>
        <v>7.77</v>
      </c>
      <c r="U15" s="246">
        <f t="shared" si="19"/>
        <v>6.8</v>
      </c>
      <c r="V15" s="246" t="str">
        <f t="shared" si="20"/>
        <v/>
      </c>
      <c r="W15" s="246">
        <f t="shared" si="21"/>
        <v>7.63</v>
      </c>
      <c r="X15" s="246">
        <f t="shared" si="22"/>
        <v>6.55</v>
      </c>
    </row>
    <row r="16" ht="12.75" customHeight="1">
      <c r="A16" s="244">
        <v>12.0</v>
      </c>
      <c r="B16" s="245">
        <v>0.75</v>
      </c>
      <c r="C16" s="246">
        <f t="shared" si="1"/>
        <v>9.27</v>
      </c>
      <c r="D16" s="246">
        <f t="shared" si="2"/>
        <v>7.78</v>
      </c>
      <c r="E16" s="246" t="str">
        <f t="shared" si="3"/>
        <v/>
      </c>
      <c r="F16" s="246" t="str">
        <f t="shared" si="4"/>
        <v/>
      </c>
      <c r="G16" s="246" t="str">
        <f t="shared" si="5"/>
        <v/>
      </c>
      <c r="H16" s="246" t="str">
        <f t="shared" si="6"/>
        <v/>
      </c>
      <c r="I16" s="246" t="str">
        <f t="shared" si="7"/>
        <v/>
      </c>
      <c r="J16" s="246">
        <f t="shared" si="8"/>
        <v>6.21</v>
      </c>
      <c r="K16" s="246">
        <f t="shared" si="9"/>
        <v>7.32</v>
      </c>
      <c r="L16" s="246">
        <f t="shared" si="10"/>
        <v>10.03</v>
      </c>
      <c r="M16" s="246">
        <f t="shared" si="11"/>
        <v>7.16</v>
      </c>
      <c r="N16" s="246" t="str">
        <f t="shared" si="12"/>
        <v/>
      </c>
      <c r="O16" s="246">
        <f t="shared" si="13"/>
        <v>10.7</v>
      </c>
      <c r="P16" s="246" t="str">
        <f t="shared" si="14"/>
        <v/>
      </c>
      <c r="Q16" s="246" t="str">
        <f t="shared" si="15"/>
        <v/>
      </c>
      <c r="R16" s="246">
        <f t="shared" si="16"/>
        <v>6.8</v>
      </c>
      <c r="S16" s="246">
        <f t="shared" si="17"/>
        <v>8.42</v>
      </c>
      <c r="T16" s="246">
        <f t="shared" si="18"/>
        <v>8.24</v>
      </c>
      <c r="U16" s="246">
        <f t="shared" si="19"/>
        <v>7.1</v>
      </c>
      <c r="V16" s="246" t="str">
        <f t="shared" si="20"/>
        <v/>
      </c>
      <c r="W16" s="246">
        <f t="shared" si="21"/>
        <v>7.9</v>
      </c>
      <c r="X16" s="246">
        <f t="shared" si="22"/>
        <v>7.08</v>
      </c>
    </row>
    <row r="17" ht="12.75" customHeight="1">
      <c r="A17" s="244">
        <v>13.0</v>
      </c>
      <c r="B17" s="245">
        <v>0.8125</v>
      </c>
      <c r="C17" s="246">
        <f t="shared" si="1"/>
        <v>9.52</v>
      </c>
      <c r="D17" s="246">
        <f t="shared" si="2"/>
        <v>8.01</v>
      </c>
      <c r="E17" s="246" t="str">
        <f t="shared" si="3"/>
        <v/>
      </c>
      <c r="F17" s="246" t="str">
        <f t="shared" si="4"/>
        <v/>
      </c>
      <c r="G17" s="246" t="str">
        <f t="shared" si="5"/>
        <v/>
      </c>
      <c r="H17" s="246" t="str">
        <f t="shared" si="6"/>
        <v/>
      </c>
      <c r="I17" s="246" t="str">
        <f t="shared" si="7"/>
        <v/>
      </c>
      <c r="J17" s="246">
        <f t="shared" si="8"/>
        <v>6.52</v>
      </c>
      <c r="K17" s="246">
        <f t="shared" si="9"/>
        <v>7.63</v>
      </c>
      <c r="L17" s="246">
        <f t="shared" si="10"/>
        <v>10.43</v>
      </c>
      <c r="M17" s="246">
        <f t="shared" si="11"/>
        <v>7.48</v>
      </c>
      <c r="N17" s="246" t="str">
        <f t="shared" si="12"/>
        <v/>
      </c>
      <c r="O17" s="246">
        <f t="shared" si="13"/>
        <v>11.24</v>
      </c>
      <c r="P17" s="246" t="str">
        <f t="shared" si="14"/>
        <v/>
      </c>
      <c r="Q17" s="246" t="str">
        <f t="shared" si="15"/>
        <v/>
      </c>
      <c r="R17" s="246">
        <f t="shared" si="16"/>
        <v>7.02</v>
      </c>
      <c r="S17" s="246">
        <f t="shared" si="17"/>
        <v>8.71</v>
      </c>
      <c r="T17" s="246">
        <f t="shared" si="18"/>
        <v>8.7</v>
      </c>
      <c r="U17" s="246">
        <f t="shared" si="19"/>
        <v>7.39</v>
      </c>
      <c r="V17" s="246" t="str">
        <f t="shared" si="20"/>
        <v/>
      </c>
      <c r="W17" s="246">
        <f t="shared" si="21"/>
        <v>8.18</v>
      </c>
      <c r="X17" s="246">
        <f t="shared" si="22"/>
        <v>7.61</v>
      </c>
    </row>
    <row r="18" ht="12.75" customHeight="1">
      <c r="A18" s="244">
        <v>14.0</v>
      </c>
      <c r="B18" s="245">
        <v>0.875</v>
      </c>
      <c r="C18" s="246">
        <f t="shared" si="1"/>
        <v>9.76</v>
      </c>
      <c r="D18" s="246">
        <f t="shared" si="2"/>
        <v>8.24</v>
      </c>
      <c r="E18" s="246" t="str">
        <f t="shared" si="3"/>
        <v/>
      </c>
      <c r="F18" s="246" t="str">
        <f t="shared" si="4"/>
        <v/>
      </c>
      <c r="G18" s="246" t="str">
        <f t="shared" si="5"/>
        <v/>
      </c>
      <c r="H18" s="246" t="str">
        <f t="shared" si="6"/>
        <v/>
      </c>
      <c r="I18" s="246" t="str">
        <f t="shared" si="7"/>
        <v/>
      </c>
      <c r="J18" s="246">
        <f t="shared" si="8"/>
        <v>6.84</v>
      </c>
      <c r="K18" s="246">
        <f t="shared" si="9"/>
        <v>7.93</v>
      </c>
      <c r="L18" s="246">
        <f t="shared" si="10"/>
        <v>10.83</v>
      </c>
      <c r="M18" s="246">
        <f t="shared" si="11"/>
        <v>7.81</v>
      </c>
      <c r="N18" s="246" t="str">
        <f t="shared" si="12"/>
        <v/>
      </c>
      <c r="O18" s="246">
        <f t="shared" si="13"/>
        <v>11.78</v>
      </c>
      <c r="P18" s="246" t="str">
        <f t="shared" si="14"/>
        <v/>
      </c>
      <c r="Q18" s="246" t="str">
        <f t="shared" si="15"/>
        <v/>
      </c>
      <c r="R18" s="246">
        <f t="shared" si="16"/>
        <v>7.24</v>
      </c>
      <c r="S18" s="246">
        <f t="shared" si="17"/>
        <v>8.99</v>
      </c>
      <c r="T18" s="246">
        <f t="shared" si="18"/>
        <v>9.16</v>
      </c>
      <c r="U18" s="246">
        <f t="shared" si="19"/>
        <v>7.69</v>
      </c>
      <c r="V18" s="246" t="str">
        <f t="shared" si="20"/>
        <v/>
      </c>
      <c r="W18" s="246">
        <f t="shared" si="21"/>
        <v>8.45</v>
      </c>
      <c r="X18" s="246">
        <f t="shared" si="22"/>
        <v>8.14</v>
      </c>
    </row>
    <row r="19" ht="12.75" customHeight="1">
      <c r="A19" s="244">
        <v>15.0</v>
      </c>
      <c r="B19" s="245">
        <v>0.9375</v>
      </c>
      <c r="C19" s="246">
        <f t="shared" si="1"/>
        <v>10.01</v>
      </c>
      <c r="D19" s="246">
        <f t="shared" si="2"/>
        <v>8.48</v>
      </c>
      <c r="E19" s="246" t="str">
        <f t="shared" si="3"/>
        <v/>
      </c>
      <c r="F19" s="246" t="str">
        <f t="shared" si="4"/>
        <v/>
      </c>
      <c r="G19" s="246" t="str">
        <f t="shared" si="5"/>
        <v/>
      </c>
      <c r="H19" s="246" t="str">
        <f t="shared" si="6"/>
        <v/>
      </c>
      <c r="I19" s="246" t="str">
        <f t="shared" si="7"/>
        <v/>
      </c>
      <c r="J19" s="246">
        <f t="shared" si="8"/>
        <v>7.15</v>
      </c>
      <c r="K19" s="246">
        <f t="shared" si="9"/>
        <v>8.24</v>
      </c>
      <c r="L19" s="246">
        <f t="shared" si="10"/>
        <v>11.22</v>
      </c>
      <c r="M19" s="246">
        <f t="shared" si="11"/>
        <v>8.13</v>
      </c>
      <c r="N19" s="246" t="str">
        <f t="shared" si="12"/>
        <v/>
      </c>
      <c r="O19" s="246">
        <f t="shared" si="13"/>
        <v>12.31</v>
      </c>
      <c r="P19" s="246" t="str">
        <f t="shared" si="14"/>
        <v/>
      </c>
      <c r="Q19" s="246" t="str">
        <f t="shared" si="15"/>
        <v/>
      </c>
      <c r="R19" s="246">
        <f t="shared" si="16"/>
        <v>7.46</v>
      </c>
      <c r="S19" s="246">
        <f t="shared" si="17"/>
        <v>9.28</v>
      </c>
      <c r="T19" s="246">
        <f t="shared" si="18"/>
        <v>9.63</v>
      </c>
      <c r="U19" s="246">
        <f t="shared" si="19"/>
        <v>7.98</v>
      </c>
      <c r="V19" s="246" t="str">
        <f t="shared" si="20"/>
        <v/>
      </c>
      <c r="W19" s="246">
        <f t="shared" si="21"/>
        <v>8.73</v>
      </c>
      <c r="X19" s="246">
        <f t="shared" si="22"/>
        <v>8.66</v>
      </c>
    </row>
    <row r="20" ht="12.75" customHeight="1">
      <c r="A20" s="244">
        <v>16.0</v>
      </c>
      <c r="B20" s="245">
        <v>1.0</v>
      </c>
      <c r="C20" s="246">
        <f t="shared" si="1"/>
        <v>10.26</v>
      </c>
      <c r="D20" s="246">
        <f t="shared" si="2"/>
        <v>8.71</v>
      </c>
      <c r="E20" s="246" t="str">
        <f t="shared" si="3"/>
        <v/>
      </c>
      <c r="F20" s="246" t="str">
        <f t="shared" si="4"/>
        <v/>
      </c>
      <c r="G20" s="246" t="str">
        <f t="shared" si="5"/>
        <v/>
      </c>
      <c r="H20" s="246" t="str">
        <f t="shared" si="6"/>
        <v/>
      </c>
      <c r="I20" s="246" t="str">
        <f t="shared" si="7"/>
        <v/>
      </c>
      <c r="J20" s="246">
        <f t="shared" si="8"/>
        <v>7.47</v>
      </c>
      <c r="K20" s="246">
        <f t="shared" si="9"/>
        <v>8.54</v>
      </c>
      <c r="L20" s="246">
        <f t="shared" si="10"/>
        <v>11.62</v>
      </c>
      <c r="M20" s="246">
        <f t="shared" si="11"/>
        <v>8.46</v>
      </c>
      <c r="N20" s="246" t="str">
        <f t="shared" si="12"/>
        <v/>
      </c>
      <c r="O20" s="246">
        <f t="shared" si="13"/>
        <v>12.85</v>
      </c>
      <c r="P20" s="246" t="str">
        <f t="shared" si="14"/>
        <v/>
      </c>
      <c r="Q20" s="246" t="str">
        <f t="shared" si="15"/>
        <v/>
      </c>
      <c r="R20" s="246">
        <f t="shared" si="16"/>
        <v>7.68</v>
      </c>
      <c r="S20" s="246">
        <f t="shared" si="17"/>
        <v>9.56</v>
      </c>
      <c r="T20" s="246">
        <f t="shared" si="18"/>
        <v>10.09</v>
      </c>
      <c r="U20" s="246">
        <f t="shared" si="19"/>
        <v>8.28</v>
      </c>
      <c r="V20" s="246" t="str">
        <f t="shared" si="20"/>
        <v/>
      </c>
      <c r="W20" s="246">
        <f t="shared" si="21"/>
        <v>9</v>
      </c>
      <c r="X20" s="246">
        <f t="shared" si="22"/>
        <v>9.19</v>
      </c>
    </row>
    <row r="21" ht="12.75" customHeight="1">
      <c r="A21" s="244">
        <v>17.0</v>
      </c>
      <c r="B21" s="245">
        <v>1.0625</v>
      </c>
      <c r="C21" s="246">
        <f t="shared" si="1"/>
        <v>10.51</v>
      </c>
      <c r="D21" s="246">
        <f t="shared" si="2"/>
        <v>8.94</v>
      </c>
      <c r="E21" s="246" t="str">
        <f t="shared" si="3"/>
        <v/>
      </c>
      <c r="F21" s="246" t="str">
        <f t="shared" si="4"/>
        <v/>
      </c>
      <c r="G21" s="246" t="str">
        <f t="shared" si="5"/>
        <v/>
      </c>
      <c r="H21" s="246" t="str">
        <f t="shared" si="6"/>
        <v/>
      </c>
      <c r="I21" s="246" t="str">
        <f t="shared" si="7"/>
        <v/>
      </c>
      <c r="J21" s="246">
        <f t="shared" si="8"/>
        <v>7.79</v>
      </c>
      <c r="K21" s="246">
        <f t="shared" si="9"/>
        <v>8.85</v>
      </c>
      <c r="L21" s="246">
        <f t="shared" si="10"/>
        <v>12.02</v>
      </c>
      <c r="M21" s="246">
        <f t="shared" si="11"/>
        <v>8.79</v>
      </c>
      <c r="N21" s="246" t="str">
        <f t="shared" si="12"/>
        <v/>
      </c>
      <c r="O21" s="246">
        <f t="shared" si="13"/>
        <v>13.39</v>
      </c>
      <c r="P21" s="246" t="str">
        <f t="shared" si="14"/>
        <v/>
      </c>
      <c r="Q21" s="246" t="str">
        <f t="shared" si="15"/>
        <v/>
      </c>
      <c r="R21" s="246">
        <f t="shared" si="16"/>
        <v>7.9</v>
      </c>
      <c r="S21" s="246">
        <f t="shared" si="17"/>
        <v>9.84</v>
      </c>
      <c r="T21" s="246">
        <f t="shared" si="18"/>
        <v>10.55</v>
      </c>
      <c r="U21" s="246">
        <f t="shared" si="19"/>
        <v>8.58</v>
      </c>
      <c r="V21" s="246" t="str">
        <f t="shared" si="20"/>
        <v/>
      </c>
      <c r="W21" s="246">
        <f t="shared" si="21"/>
        <v>9.27</v>
      </c>
      <c r="X21" s="246">
        <f t="shared" si="22"/>
        <v>9.72</v>
      </c>
    </row>
    <row r="22" ht="12.75" customHeight="1">
      <c r="A22" s="244">
        <v>18.0</v>
      </c>
      <c r="B22" s="245">
        <v>1.125</v>
      </c>
      <c r="C22" s="246">
        <f t="shared" si="1"/>
        <v>10.76</v>
      </c>
      <c r="D22" s="246">
        <f t="shared" si="2"/>
        <v>9.18</v>
      </c>
      <c r="E22" s="246" t="str">
        <f t="shared" si="3"/>
        <v/>
      </c>
      <c r="F22" s="246" t="str">
        <f t="shared" si="4"/>
        <v/>
      </c>
      <c r="G22" s="246" t="str">
        <f t="shared" si="5"/>
        <v/>
      </c>
      <c r="H22" s="246" t="str">
        <f t="shared" si="6"/>
        <v/>
      </c>
      <c r="I22" s="246" t="str">
        <f t="shared" si="7"/>
        <v/>
      </c>
      <c r="J22" s="246">
        <f t="shared" si="8"/>
        <v>8.1</v>
      </c>
      <c r="K22" s="246">
        <f t="shared" si="9"/>
        <v>9.15</v>
      </c>
      <c r="L22" s="246">
        <f t="shared" si="10"/>
        <v>12.41</v>
      </c>
      <c r="M22" s="246">
        <f t="shared" si="11"/>
        <v>9.11</v>
      </c>
      <c r="N22" s="246" t="str">
        <f t="shared" si="12"/>
        <v/>
      </c>
      <c r="O22" s="246">
        <f t="shared" si="13"/>
        <v>13.93</v>
      </c>
      <c r="P22" s="246" t="str">
        <f t="shared" si="14"/>
        <v/>
      </c>
      <c r="Q22" s="246" t="str">
        <f t="shared" si="15"/>
        <v/>
      </c>
      <c r="R22" s="246">
        <f t="shared" si="16"/>
        <v>8.12</v>
      </c>
      <c r="S22" s="246">
        <f t="shared" si="17"/>
        <v>10.13</v>
      </c>
      <c r="T22" s="246">
        <f t="shared" si="18"/>
        <v>11.02</v>
      </c>
      <c r="U22" s="246">
        <f t="shared" si="19"/>
        <v>8.87</v>
      </c>
      <c r="V22" s="246" t="str">
        <f t="shared" si="20"/>
        <v/>
      </c>
      <c r="W22" s="246">
        <f t="shared" si="21"/>
        <v>9.55</v>
      </c>
      <c r="X22" s="246">
        <f t="shared" si="22"/>
        <v>10.25</v>
      </c>
    </row>
    <row r="23" ht="12.75" customHeight="1">
      <c r="A23" s="244">
        <v>19.0</v>
      </c>
      <c r="B23" s="245">
        <v>1.1875</v>
      </c>
      <c r="C23" s="246">
        <f t="shared" si="1"/>
        <v>11</v>
      </c>
      <c r="D23" s="246">
        <f t="shared" si="2"/>
        <v>9.41</v>
      </c>
      <c r="E23" s="246" t="str">
        <f t="shared" si="3"/>
        <v/>
      </c>
      <c r="F23" s="246" t="str">
        <f t="shared" si="4"/>
        <v/>
      </c>
      <c r="G23" s="246" t="str">
        <f t="shared" si="5"/>
        <v/>
      </c>
      <c r="H23" s="246" t="str">
        <f t="shared" si="6"/>
        <v/>
      </c>
      <c r="I23" s="246" t="str">
        <f t="shared" si="7"/>
        <v/>
      </c>
      <c r="J23" s="246">
        <f t="shared" si="8"/>
        <v>8.42</v>
      </c>
      <c r="K23" s="246">
        <f t="shared" si="9"/>
        <v>9.46</v>
      </c>
      <c r="L23" s="246">
        <f t="shared" si="10"/>
        <v>12.81</v>
      </c>
      <c r="M23" s="246">
        <f t="shared" si="11"/>
        <v>9.44</v>
      </c>
      <c r="N23" s="246" t="str">
        <f t="shared" si="12"/>
        <v/>
      </c>
      <c r="O23" s="246">
        <f t="shared" si="13"/>
        <v>14.46</v>
      </c>
      <c r="P23" s="246" t="str">
        <f t="shared" si="14"/>
        <v/>
      </c>
      <c r="Q23" s="246" t="str">
        <f t="shared" si="15"/>
        <v/>
      </c>
      <c r="R23" s="246">
        <f t="shared" si="16"/>
        <v>8.34</v>
      </c>
      <c r="S23" s="246">
        <f t="shared" si="17"/>
        <v>10.41</v>
      </c>
      <c r="T23" s="246">
        <f t="shared" si="18"/>
        <v>11.48</v>
      </c>
      <c r="U23" s="246">
        <f t="shared" si="19"/>
        <v>9.17</v>
      </c>
      <c r="V23" s="246" t="str">
        <f t="shared" si="20"/>
        <v/>
      </c>
      <c r="W23" s="246">
        <f t="shared" si="21"/>
        <v>9.82</v>
      </c>
      <c r="X23" s="246">
        <f t="shared" si="22"/>
        <v>10.77</v>
      </c>
    </row>
    <row r="24" ht="12.75" customHeight="1">
      <c r="A24" s="244">
        <v>20.0</v>
      </c>
      <c r="B24" s="245">
        <v>1.25</v>
      </c>
      <c r="C24" s="246">
        <f t="shared" si="1"/>
        <v>11.25</v>
      </c>
      <c r="D24" s="246">
        <f t="shared" si="2"/>
        <v>9.64</v>
      </c>
      <c r="E24" s="246" t="str">
        <f t="shared" si="3"/>
        <v/>
      </c>
      <c r="F24" s="246" t="str">
        <f t="shared" si="4"/>
        <v/>
      </c>
      <c r="G24" s="246" t="str">
        <f t="shared" si="5"/>
        <v/>
      </c>
      <c r="H24" s="246" t="str">
        <f t="shared" si="6"/>
        <v/>
      </c>
      <c r="I24" s="246" t="str">
        <f t="shared" si="7"/>
        <v/>
      </c>
      <c r="J24" s="246">
        <f t="shared" si="8"/>
        <v>8.73</v>
      </c>
      <c r="K24" s="246">
        <f t="shared" si="9"/>
        <v>9.76</v>
      </c>
      <c r="L24" s="246">
        <f t="shared" si="10"/>
        <v>13.21</v>
      </c>
      <c r="M24" s="246">
        <f t="shared" si="11"/>
        <v>9.77</v>
      </c>
      <c r="N24" s="246" t="str">
        <f t="shared" si="12"/>
        <v/>
      </c>
      <c r="O24" s="246">
        <f t="shared" si="13"/>
        <v>15</v>
      </c>
      <c r="P24" s="246" t="str">
        <f t="shared" si="14"/>
        <v/>
      </c>
      <c r="Q24" s="246" t="str">
        <f t="shared" si="15"/>
        <v/>
      </c>
      <c r="R24" s="246">
        <f t="shared" si="16"/>
        <v>8.56</v>
      </c>
      <c r="S24" s="246">
        <f t="shared" si="17"/>
        <v>10.7</v>
      </c>
      <c r="T24" s="246">
        <f t="shared" si="18"/>
        <v>11.94</v>
      </c>
      <c r="U24" s="246">
        <f t="shared" si="19"/>
        <v>9.46</v>
      </c>
      <c r="V24" s="246" t="str">
        <f t="shared" si="20"/>
        <v/>
      </c>
      <c r="W24" s="246">
        <f t="shared" si="21"/>
        <v>10.1</v>
      </c>
      <c r="X24" s="246">
        <f t="shared" si="22"/>
        <v>11.3</v>
      </c>
    </row>
    <row r="25" ht="12.75" customHeight="1">
      <c r="A25" s="244">
        <v>21.0</v>
      </c>
      <c r="B25" s="245">
        <v>1.3125</v>
      </c>
      <c r="C25" s="246">
        <f t="shared" si="1"/>
        <v>11.5</v>
      </c>
      <c r="D25" s="246">
        <f t="shared" si="2"/>
        <v>9.88</v>
      </c>
      <c r="E25" s="246" t="str">
        <f t="shared" si="3"/>
        <v/>
      </c>
      <c r="F25" s="246" t="str">
        <f t="shared" si="4"/>
        <v/>
      </c>
      <c r="G25" s="246" t="str">
        <f t="shared" si="5"/>
        <v/>
      </c>
      <c r="H25" s="246" t="str">
        <f t="shared" si="6"/>
        <v/>
      </c>
      <c r="I25" s="246" t="str">
        <f t="shared" si="7"/>
        <v/>
      </c>
      <c r="J25" s="246">
        <f t="shared" si="8"/>
        <v>9.05</v>
      </c>
      <c r="K25" s="246">
        <f t="shared" si="9"/>
        <v>10.07</v>
      </c>
      <c r="L25" s="246">
        <f t="shared" si="10"/>
        <v>13.6</v>
      </c>
      <c r="M25" s="246">
        <f t="shared" si="11"/>
        <v>10.09</v>
      </c>
      <c r="N25" s="246" t="str">
        <f t="shared" si="12"/>
        <v/>
      </c>
      <c r="O25" s="246">
        <f t="shared" si="13"/>
        <v>15.54</v>
      </c>
      <c r="P25" s="246" t="str">
        <f t="shared" si="14"/>
        <v/>
      </c>
      <c r="Q25" s="246" t="str">
        <f t="shared" si="15"/>
        <v/>
      </c>
      <c r="R25" s="246">
        <f t="shared" si="16"/>
        <v>8.78</v>
      </c>
      <c r="S25" s="246">
        <f t="shared" si="17"/>
        <v>10.98</v>
      </c>
      <c r="T25" s="246">
        <f t="shared" si="18"/>
        <v>12.41</v>
      </c>
      <c r="U25" s="246">
        <f t="shared" si="19"/>
        <v>9.76</v>
      </c>
      <c r="V25" s="246" t="str">
        <f t="shared" si="20"/>
        <v/>
      </c>
      <c r="W25" s="246">
        <f t="shared" si="21"/>
        <v>10.37</v>
      </c>
      <c r="X25" s="246">
        <f t="shared" si="22"/>
        <v>11.83</v>
      </c>
    </row>
    <row r="26" ht="12.75" customHeight="1">
      <c r="A26" s="244">
        <v>22.0</v>
      </c>
      <c r="B26" s="245">
        <v>1.375</v>
      </c>
      <c r="C26" s="246">
        <f t="shared" si="1"/>
        <v>11.75</v>
      </c>
      <c r="D26" s="246">
        <f t="shared" si="2"/>
        <v>10.11</v>
      </c>
      <c r="E26" s="246" t="str">
        <f t="shared" si="3"/>
        <v/>
      </c>
      <c r="F26" s="246" t="str">
        <f t="shared" si="4"/>
        <v/>
      </c>
      <c r="G26" s="246" t="str">
        <f t="shared" si="5"/>
        <v/>
      </c>
      <c r="H26" s="246" t="str">
        <f t="shared" si="6"/>
        <v/>
      </c>
      <c r="I26" s="246" t="str">
        <f t="shared" si="7"/>
        <v/>
      </c>
      <c r="J26" s="246">
        <f t="shared" si="8"/>
        <v>9.36</v>
      </c>
      <c r="K26" s="246">
        <f t="shared" si="9"/>
        <v>10.37</v>
      </c>
      <c r="L26" s="246">
        <f t="shared" si="10"/>
        <v>14</v>
      </c>
      <c r="M26" s="246">
        <f t="shared" si="11"/>
        <v>10.42</v>
      </c>
      <c r="N26" s="246" t="str">
        <f t="shared" si="12"/>
        <v/>
      </c>
      <c r="O26" s="246">
        <f t="shared" si="13"/>
        <v>16.08</v>
      </c>
      <c r="P26" s="246" t="str">
        <f t="shared" si="14"/>
        <v/>
      </c>
      <c r="Q26" s="246" t="str">
        <f t="shared" si="15"/>
        <v/>
      </c>
      <c r="R26" s="246">
        <f t="shared" si="16"/>
        <v>9</v>
      </c>
      <c r="S26" s="246">
        <f t="shared" si="17"/>
        <v>11.27</v>
      </c>
      <c r="T26" s="246">
        <f t="shared" si="18"/>
        <v>12.87</v>
      </c>
      <c r="U26" s="246">
        <f t="shared" si="19"/>
        <v>10.05</v>
      </c>
      <c r="V26" s="246" t="str">
        <f t="shared" si="20"/>
        <v/>
      </c>
      <c r="W26" s="246">
        <f t="shared" si="21"/>
        <v>10.65</v>
      </c>
      <c r="X26" s="246">
        <f t="shared" si="22"/>
        <v>12.36</v>
      </c>
    </row>
    <row r="27" ht="12.75" customHeight="1">
      <c r="A27" s="244">
        <v>23.0</v>
      </c>
      <c r="B27" s="245">
        <v>1.4375</v>
      </c>
      <c r="C27" s="246">
        <f t="shared" si="1"/>
        <v>12</v>
      </c>
      <c r="D27" s="246">
        <f t="shared" si="2"/>
        <v>10.34</v>
      </c>
      <c r="E27" s="246" t="str">
        <f t="shared" si="3"/>
        <v/>
      </c>
      <c r="F27" s="246" t="str">
        <f t="shared" si="4"/>
        <v/>
      </c>
      <c r="G27" s="246" t="str">
        <f t="shared" si="5"/>
        <v/>
      </c>
      <c r="H27" s="246" t="str">
        <f t="shared" si="6"/>
        <v/>
      </c>
      <c r="I27" s="246" t="str">
        <f t="shared" si="7"/>
        <v/>
      </c>
      <c r="J27" s="246">
        <f t="shared" si="8"/>
        <v>9.68</v>
      </c>
      <c r="K27" s="246">
        <f t="shared" si="9"/>
        <v>10.68</v>
      </c>
      <c r="L27" s="246">
        <f t="shared" si="10"/>
        <v>14.4</v>
      </c>
      <c r="M27" s="246">
        <f t="shared" si="11"/>
        <v>10.74</v>
      </c>
      <c r="N27" s="246" t="str">
        <f t="shared" si="12"/>
        <v/>
      </c>
      <c r="O27" s="246">
        <f t="shared" si="13"/>
        <v>16.61</v>
      </c>
      <c r="P27" s="246" t="str">
        <f t="shared" si="14"/>
        <v/>
      </c>
      <c r="Q27" s="246" t="str">
        <f t="shared" si="15"/>
        <v/>
      </c>
      <c r="R27" s="246">
        <f t="shared" si="16"/>
        <v>9.22</v>
      </c>
      <c r="S27" s="246">
        <f t="shared" si="17"/>
        <v>11.55</v>
      </c>
      <c r="T27" s="246">
        <f t="shared" si="18"/>
        <v>13.33</v>
      </c>
      <c r="U27" s="246">
        <f t="shared" si="19"/>
        <v>10.35</v>
      </c>
      <c r="V27" s="246" t="str">
        <f t="shared" si="20"/>
        <v/>
      </c>
      <c r="W27" s="246">
        <f t="shared" si="21"/>
        <v>10.92</v>
      </c>
      <c r="X27" s="246">
        <f t="shared" si="22"/>
        <v>12.88</v>
      </c>
    </row>
    <row r="28" ht="12.75" customHeight="1">
      <c r="A28" s="244">
        <v>24.0</v>
      </c>
      <c r="B28" s="245">
        <v>1.5</v>
      </c>
      <c r="C28" s="246">
        <f t="shared" si="1"/>
        <v>12.25</v>
      </c>
      <c r="D28" s="246">
        <f t="shared" si="2"/>
        <v>10.58</v>
      </c>
      <c r="E28" s="246" t="str">
        <f t="shared" si="3"/>
        <v/>
      </c>
      <c r="F28" s="246" t="str">
        <f t="shared" si="4"/>
        <v/>
      </c>
      <c r="G28" s="246" t="str">
        <f t="shared" si="5"/>
        <v/>
      </c>
      <c r="H28" s="246" t="str">
        <f t="shared" si="6"/>
        <v/>
      </c>
      <c r="I28" s="246" t="str">
        <f t="shared" si="7"/>
        <v/>
      </c>
      <c r="J28" s="246">
        <f t="shared" si="8"/>
        <v>10</v>
      </c>
      <c r="K28" s="246">
        <f t="shared" si="9"/>
        <v>10.98</v>
      </c>
      <c r="L28" s="246">
        <f t="shared" si="10"/>
        <v>14.8</v>
      </c>
      <c r="M28" s="246">
        <f t="shared" si="11"/>
        <v>11.07</v>
      </c>
      <c r="N28" s="246" t="str">
        <f t="shared" si="12"/>
        <v/>
      </c>
      <c r="O28" s="246">
        <f t="shared" si="13"/>
        <v>17.15</v>
      </c>
      <c r="P28" s="246" t="str">
        <f t="shared" si="14"/>
        <v/>
      </c>
      <c r="Q28" s="246" t="str">
        <f t="shared" si="15"/>
        <v/>
      </c>
      <c r="R28" s="246">
        <f t="shared" si="16"/>
        <v>9.44</v>
      </c>
      <c r="S28" s="246">
        <f t="shared" si="17"/>
        <v>11.84</v>
      </c>
      <c r="T28" s="246">
        <f t="shared" si="18"/>
        <v>13.8</v>
      </c>
      <c r="U28" s="246">
        <f t="shared" si="19"/>
        <v>10.65</v>
      </c>
      <c r="V28" s="246" t="str">
        <f t="shared" si="20"/>
        <v/>
      </c>
      <c r="W28" s="246">
        <f t="shared" si="21"/>
        <v>11.2</v>
      </c>
      <c r="X28" s="246">
        <f t="shared" si="22"/>
        <v>13.41</v>
      </c>
    </row>
    <row r="29" ht="12.75" customHeight="1">
      <c r="A29" s="244">
        <v>25.0</v>
      </c>
      <c r="B29" s="245">
        <v>1.5625</v>
      </c>
      <c r="C29" s="246">
        <f t="shared" si="1"/>
        <v>12.49</v>
      </c>
      <c r="D29" s="246">
        <f t="shared" si="2"/>
        <v>10.81</v>
      </c>
      <c r="E29" s="246" t="str">
        <f t="shared" si="3"/>
        <v/>
      </c>
      <c r="F29" s="246" t="str">
        <f t="shared" si="4"/>
        <v/>
      </c>
      <c r="G29" s="246" t="str">
        <f t="shared" si="5"/>
        <v/>
      </c>
      <c r="H29" s="246" t="str">
        <f t="shared" si="6"/>
        <v/>
      </c>
      <c r="I29" s="246" t="str">
        <f t="shared" si="7"/>
        <v/>
      </c>
      <c r="J29" s="246">
        <f t="shared" si="8"/>
        <v>10.31</v>
      </c>
      <c r="K29" s="246">
        <f t="shared" si="9"/>
        <v>11.29</v>
      </c>
      <c r="L29" s="246">
        <f t="shared" si="10"/>
        <v>15.19</v>
      </c>
      <c r="M29" s="246">
        <f t="shared" si="11"/>
        <v>11.4</v>
      </c>
      <c r="N29" s="246" t="str">
        <f t="shared" si="12"/>
        <v/>
      </c>
      <c r="O29" s="246">
        <f t="shared" si="13"/>
        <v>17.69</v>
      </c>
      <c r="P29" s="246" t="str">
        <f t="shared" si="14"/>
        <v/>
      </c>
      <c r="Q29" s="246" t="str">
        <f t="shared" si="15"/>
        <v/>
      </c>
      <c r="R29" s="246">
        <f t="shared" si="16"/>
        <v>9.66</v>
      </c>
      <c r="S29" s="246">
        <f t="shared" si="17"/>
        <v>12.12</v>
      </c>
      <c r="T29" s="246">
        <f t="shared" si="18"/>
        <v>14.26</v>
      </c>
      <c r="U29" s="246">
        <f t="shared" si="19"/>
        <v>10.94</v>
      </c>
      <c r="V29" s="246" t="str">
        <f t="shared" si="20"/>
        <v/>
      </c>
      <c r="W29" s="246">
        <f t="shared" si="21"/>
        <v>11.47</v>
      </c>
      <c r="X29" s="246">
        <f t="shared" si="22"/>
        <v>13.94</v>
      </c>
    </row>
    <row r="30" ht="12.75" customHeight="1">
      <c r="A30" s="244">
        <v>26.0</v>
      </c>
      <c r="B30" s="245">
        <v>1.625</v>
      </c>
      <c r="C30" s="246">
        <f t="shared" si="1"/>
        <v>12.74</v>
      </c>
      <c r="D30" s="246">
        <f t="shared" si="2"/>
        <v>11.04</v>
      </c>
      <c r="E30" s="246" t="str">
        <f t="shared" si="3"/>
        <v/>
      </c>
      <c r="F30" s="246" t="str">
        <f t="shared" si="4"/>
        <v/>
      </c>
      <c r="G30" s="246" t="str">
        <f t="shared" si="5"/>
        <v/>
      </c>
      <c r="H30" s="246" t="str">
        <f t="shared" si="6"/>
        <v/>
      </c>
      <c r="I30" s="246" t="str">
        <f t="shared" si="7"/>
        <v/>
      </c>
      <c r="J30" s="246">
        <f t="shared" si="8"/>
        <v>10.63</v>
      </c>
      <c r="K30" s="246">
        <f t="shared" si="9"/>
        <v>11.59</v>
      </c>
      <c r="L30" s="246">
        <f t="shared" si="10"/>
        <v>15.59</v>
      </c>
      <c r="M30" s="246">
        <f t="shared" si="11"/>
        <v>11.72</v>
      </c>
      <c r="N30" s="246" t="str">
        <f t="shared" si="12"/>
        <v/>
      </c>
      <c r="O30" s="246">
        <f t="shared" si="13"/>
        <v>18.23</v>
      </c>
      <c r="P30" s="246" t="str">
        <f t="shared" si="14"/>
        <v/>
      </c>
      <c r="Q30" s="246" t="str">
        <f t="shared" si="15"/>
        <v/>
      </c>
      <c r="R30" s="246">
        <f t="shared" si="16"/>
        <v>9.88</v>
      </c>
      <c r="S30" s="246">
        <f t="shared" si="17"/>
        <v>12.4</v>
      </c>
      <c r="T30" s="246">
        <f t="shared" si="18"/>
        <v>14.72</v>
      </c>
      <c r="U30" s="246">
        <f t="shared" si="19"/>
        <v>11.24</v>
      </c>
      <c r="V30" s="246" t="str">
        <f t="shared" si="20"/>
        <v/>
      </c>
      <c r="W30" s="246">
        <f t="shared" si="21"/>
        <v>11.74</v>
      </c>
      <c r="X30" s="246">
        <f t="shared" si="22"/>
        <v>14.47</v>
      </c>
    </row>
    <row r="31" ht="12.75" customHeight="1">
      <c r="A31" s="244">
        <v>27.0</v>
      </c>
      <c r="B31" s="245">
        <v>1.6875</v>
      </c>
      <c r="C31" s="246">
        <f t="shared" si="1"/>
        <v>12.99</v>
      </c>
      <c r="D31" s="246">
        <f t="shared" si="2"/>
        <v>11.27</v>
      </c>
      <c r="E31" s="246" t="str">
        <f t="shared" si="3"/>
        <v/>
      </c>
      <c r="F31" s="246" t="str">
        <f t="shared" si="4"/>
        <v/>
      </c>
      <c r="G31" s="246" t="str">
        <f t="shared" si="5"/>
        <v/>
      </c>
      <c r="H31" s="246" t="str">
        <f t="shared" si="6"/>
        <v/>
      </c>
      <c r="I31" s="246" t="str">
        <f t="shared" si="7"/>
        <v/>
      </c>
      <c r="J31" s="246">
        <f t="shared" si="8"/>
        <v>10.94</v>
      </c>
      <c r="K31" s="246">
        <f t="shared" si="9"/>
        <v>11.9</v>
      </c>
      <c r="L31" s="246">
        <f t="shared" si="10"/>
        <v>15.99</v>
      </c>
      <c r="M31" s="246">
        <f t="shared" si="11"/>
        <v>12.05</v>
      </c>
      <c r="N31" s="246" t="str">
        <f t="shared" si="12"/>
        <v/>
      </c>
      <c r="O31" s="246">
        <f t="shared" si="13"/>
        <v>18.76</v>
      </c>
      <c r="P31" s="246" t="str">
        <f t="shared" si="14"/>
        <v/>
      </c>
      <c r="Q31" s="246" t="str">
        <f t="shared" si="15"/>
        <v/>
      </c>
      <c r="R31" s="246">
        <f t="shared" si="16"/>
        <v>10.1</v>
      </c>
      <c r="S31" s="246">
        <f t="shared" si="17"/>
        <v>12.69</v>
      </c>
      <c r="T31" s="246">
        <f t="shared" si="18"/>
        <v>15.18</v>
      </c>
      <c r="U31" s="246">
        <f t="shared" si="19"/>
        <v>11.53</v>
      </c>
      <c r="V31" s="246" t="str">
        <f t="shared" si="20"/>
        <v/>
      </c>
      <c r="W31" s="246">
        <f t="shared" si="21"/>
        <v>12.02</v>
      </c>
      <c r="X31" s="246">
        <f t="shared" si="22"/>
        <v>14.99</v>
      </c>
    </row>
    <row r="32" ht="12.75" customHeight="1">
      <c r="A32" s="244">
        <v>28.0</v>
      </c>
      <c r="B32" s="245">
        <v>1.75</v>
      </c>
      <c r="C32" s="246">
        <f t="shared" si="1"/>
        <v>13.24</v>
      </c>
      <c r="D32" s="246">
        <f t="shared" si="2"/>
        <v>11.51</v>
      </c>
      <c r="E32" s="246" t="str">
        <f t="shared" si="3"/>
        <v/>
      </c>
      <c r="F32" s="246" t="str">
        <f t="shared" si="4"/>
        <v/>
      </c>
      <c r="G32" s="246" t="str">
        <f t="shared" si="5"/>
        <v/>
      </c>
      <c r="H32" s="246" t="str">
        <f t="shared" si="6"/>
        <v/>
      </c>
      <c r="I32" s="246" t="str">
        <f t="shared" si="7"/>
        <v/>
      </c>
      <c r="J32" s="246">
        <f t="shared" si="8"/>
        <v>11.26</v>
      </c>
      <c r="K32" s="246">
        <f t="shared" si="9"/>
        <v>12.2</v>
      </c>
      <c r="L32" s="246">
        <f t="shared" si="10"/>
        <v>16.38</v>
      </c>
      <c r="M32" s="246">
        <f t="shared" si="11"/>
        <v>12.38</v>
      </c>
      <c r="N32" s="246" t="str">
        <f t="shared" si="12"/>
        <v/>
      </c>
      <c r="O32" s="246">
        <f t="shared" si="13"/>
        <v>19.3</v>
      </c>
      <c r="P32" s="246" t="str">
        <f t="shared" si="14"/>
        <v/>
      </c>
      <c r="Q32" s="246" t="str">
        <f t="shared" si="15"/>
        <v/>
      </c>
      <c r="R32" s="246">
        <f t="shared" si="16"/>
        <v>10.32</v>
      </c>
      <c r="S32" s="246">
        <f t="shared" si="17"/>
        <v>12.97</v>
      </c>
      <c r="T32" s="246">
        <f t="shared" si="18"/>
        <v>15.65</v>
      </c>
      <c r="U32" s="246">
        <f t="shared" si="19"/>
        <v>11.83</v>
      </c>
      <c r="V32" s="246" t="str">
        <f t="shared" si="20"/>
        <v/>
      </c>
      <c r="W32" s="246">
        <f t="shared" si="21"/>
        <v>12.29</v>
      </c>
      <c r="X32" s="246">
        <f t="shared" si="22"/>
        <v>15.52</v>
      </c>
    </row>
    <row r="33" ht="12.75" customHeight="1">
      <c r="A33" s="244">
        <v>29.0</v>
      </c>
      <c r="B33" s="245">
        <v>1.8125</v>
      </c>
      <c r="C33" s="246">
        <f t="shared" si="1"/>
        <v>13.49</v>
      </c>
      <c r="D33" s="246">
        <f t="shared" si="2"/>
        <v>11.74</v>
      </c>
      <c r="E33" s="246" t="str">
        <f t="shared" si="3"/>
        <v/>
      </c>
      <c r="F33" s="246" t="str">
        <f t="shared" si="4"/>
        <v/>
      </c>
      <c r="G33" s="246" t="str">
        <f t="shared" si="5"/>
        <v/>
      </c>
      <c r="H33" s="246" t="str">
        <f t="shared" si="6"/>
        <v/>
      </c>
      <c r="I33" s="246" t="str">
        <f t="shared" si="7"/>
        <v/>
      </c>
      <c r="J33" s="246">
        <f t="shared" si="8"/>
        <v>11.57</v>
      </c>
      <c r="K33" s="246">
        <f t="shared" si="9"/>
        <v>12.51</v>
      </c>
      <c r="L33" s="246">
        <f t="shared" si="10"/>
        <v>16.78</v>
      </c>
      <c r="M33" s="246">
        <f t="shared" si="11"/>
        <v>12.7</v>
      </c>
      <c r="N33" s="246" t="str">
        <f t="shared" si="12"/>
        <v/>
      </c>
      <c r="O33" s="246">
        <f t="shared" si="13"/>
        <v>19.84</v>
      </c>
      <c r="P33" s="246" t="str">
        <f t="shared" si="14"/>
        <v/>
      </c>
      <c r="Q33" s="246" t="str">
        <f t="shared" si="15"/>
        <v/>
      </c>
      <c r="R33" s="246">
        <f t="shared" si="16"/>
        <v>10.54</v>
      </c>
      <c r="S33" s="246">
        <f t="shared" si="17"/>
        <v>13.26</v>
      </c>
      <c r="T33" s="246">
        <f t="shared" si="18"/>
        <v>16.11</v>
      </c>
      <c r="U33" s="246">
        <f t="shared" si="19"/>
        <v>12.12</v>
      </c>
      <c r="V33" s="246" t="str">
        <f t="shared" si="20"/>
        <v/>
      </c>
      <c r="W33" s="246">
        <f t="shared" si="21"/>
        <v>12.57</v>
      </c>
      <c r="X33" s="246">
        <f t="shared" si="22"/>
        <v>16.05</v>
      </c>
    </row>
    <row r="34" ht="12.75" customHeight="1">
      <c r="A34" s="244">
        <v>30.0</v>
      </c>
      <c r="B34" s="245">
        <v>1.875</v>
      </c>
      <c r="C34" s="246">
        <f t="shared" si="1"/>
        <v>13.73</v>
      </c>
      <c r="D34" s="246">
        <f t="shared" si="2"/>
        <v>11.97</v>
      </c>
      <c r="E34" s="246" t="str">
        <f t="shared" si="3"/>
        <v/>
      </c>
      <c r="F34" s="246" t="str">
        <f t="shared" si="4"/>
        <v/>
      </c>
      <c r="G34" s="246" t="str">
        <f t="shared" si="5"/>
        <v/>
      </c>
      <c r="H34" s="246" t="str">
        <f t="shared" si="6"/>
        <v/>
      </c>
      <c r="I34" s="246" t="str">
        <f t="shared" si="7"/>
        <v/>
      </c>
      <c r="J34" s="246">
        <f t="shared" si="8"/>
        <v>11.89</v>
      </c>
      <c r="K34" s="246">
        <f t="shared" si="9"/>
        <v>12.81</v>
      </c>
      <c r="L34" s="246">
        <f t="shared" si="10"/>
        <v>17.18</v>
      </c>
      <c r="M34" s="246">
        <f t="shared" si="11"/>
        <v>13.03</v>
      </c>
      <c r="N34" s="246" t="str">
        <f t="shared" si="12"/>
        <v/>
      </c>
      <c r="O34" s="246">
        <f t="shared" si="13"/>
        <v>20.38</v>
      </c>
      <c r="P34" s="246" t="str">
        <f t="shared" si="14"/>
        <v/>
      </c>
      <c r="Q34" s="246" t="str">
        <f t="shared" si="15"/>
        <v/>
      </c>
      <c r="R34" s="246">
        <f t="shared" si="16"/>
        <v>10.76</v>
      </c>
      <c r="S34" s="246">
        <f t="shared" si="17"/>
        <v>13.54</v>
      </c>
      <c r="T34" s="246">
        <f t="shared" si="18"/>
        <v>16.57</v>
      </c>
      <c r="U34" s="246">
        <f t="shared" si="19"/>
        <v>12.42</v>
      </c>
      <c r="V34" s="246" t="str">
        <f t="shared" si="20"/>
        <v/>
      </c>
      <c r="W34" s="246">
        <f t="shared" si="21"/>
        <v>12.84</v>
      </c>
      <c r="X34" s="246">
        <f t="shared" si="22"/>
        <v>16.58</v>
      </c>
    </row>
    <row r="35" ht="12.75" customHeight="1">
      <c r="A35" s="244">
        <v>31.0</v>
      </c>
      <c r="B35" s="245">
        <v>1.9375</v>
      </c>
      <c r="C35" s="246">
        <f t="shared" si="1"/>
        <v>13.98</v>
      </c>
      <c r="D35" s="246">
        <f t="shared" si="2"/>
        <v>12.21</v>
      </c>
      <c r="E35" s="246" t="str">
        <f t="shared" si="3"/>
        <v/>
      </c>
      <c r="F35" s="246" t="str">
        <f t="shared" si="4"/>
        <v/>
      </c>
      <c r="G35" s="246" t="str">
        <f t="shared" si="5"/>
        <v/>
      </c>
      <c r="H35" s="246" t="str">
        <f t="shared" si="6"/>
        <v/>
      </c>
      <c r="I35" s="246" t="str">
        <f t="shared" si="7"/>
        <v/>
      </c>
      <c r="J35" s="246">
        <f t="shared" si="8"/>
        <v>12.2</v>
      </c>
      <c r="K35" s="246">
        <f t="shared" si="9"/>
        <v>13.12</v>
      </c>
      <c r="L35" s="246">
        <f t="shared" si="10"/>
        <v>17.57</v>
      </c>
      <c r="M35" s="246">
        <f t="shared" si="11"/>
        <v>13.35</v>
      </c>
      <c r="N35" s="246" t="str">
        <f t="shared" si="12"/>
        <v/>
      </c>
      <c r="O35" s="246">
        <f t="shared" si="13"/>
        <v>20.91</v>
      </c>
      <c r="P35" s="246" t="str">
        <f t="shared" si="14"/>
        <v/>
      </c>
      <c r="Q35" s="246" t="str">
        <f t="shared" si="15"/>
        <v/>
      </c>
      <c r="R35" s="246">
        <f t="shared" si="16"/>
        <v>10.98</v>
      </c>
      <c r="S35" s="246">
        <f t="shared" si="17"/>
        <v>13.83</v>
      </c>
      <c r="T35" s="246">
        <f t="shared" si="18"/>
        <v>17.04</v>
      </c>
      <c r="U35" s="246">
        <f t="shared" si="19"/>
        <v>12.71</v>
      </c>
      <c r="V35" s="246" t="str">
        <f t="shared" si="20"/>
        <v/>
      </c>
      <c r="W35" s="246">
        <f t="shared" si="21"/>
        <v>13.12</v>
      </c>
      <c r="X35" s="246">
        <f t="shared" si="22"/>
        <v>17.1</v>
      </c>
    </row>
    <row r="36" ht="12.75" customHeight="1">
      <c r="A36" s="244">
        <v>32.0</v>
      </c>
      <c r="B36" s="245">
        <v>2.0</v>
      </c>
      <c r="C36" s="246">
        <f t="shared" si="1"/>
        <v>14.23</v>
      </c>
      <c r="D36" s="246">
        <f t="shared" si="2"/>
        <v>12.44</v>
      </c>
      <c r="E36" s="246" t="str">
        <f t="shared" si="3"/>
        <v/>
      </c>
      <c r="F36" s="246" t="str">
        <f t="shared" si="4"/>
        <v/>
      </c>
      <c r="G36" s="246" t="str">
        <f t="shared" si="5"/>
        <v/>
      </c>
      <c r="H36" s="246" t="str">
        <f t="shared" si="6"/>
        <v/>
      </c>
      <c r="I36" s="246" t="str">
        <f t="shared" si="7"/>
        <v/>
      </c>
      <c r="J36" s="246">
        <f t="shared" si="8"/>
        <v>12.52</v>
      </c>
      <c r="K36" s="246">
        <f t="shared" si="9"/>
        <v>13.42</v>
      </c>
      <c r="L36" s="246">
        <f t="shared" si="10"/>
        <v>17.97</v>
      </c>
      <c r="M36" s="246">
        <f t="shared" si="11"/>
        <v>13.68</v>
      </c>
      <c r="N36" s="246" t="str">
        <f t="shared" si="12"/>
        <v/>
      </c>
      <c r="O36" s="246">
        <f t="shared" si="13"/>
        <v>21.45</v>
      </c>
      <c r="P36" s="246" t="str">
        <f t="shared" si="14"/>
        <v/>
      </c>
      <c r="Q36" s="246" t="str">
        <f t="shared" si="15"/>
        <v/>
      </c>
      <c r="R36" s="246">
        <f t="shared" si="16"/>
        <v>11.2</v>
      </c>
      <c r="S36" s="246">
        <f t="shared" si="17"/>
        <v>14.11</v>
      </c>
      <c r="T36" s="246">
        <f t="shared" si="18"/>
        <v>17.5</v>
      </c>
      <c r="U36" s="246">
        <f t="shared" si="19"/>
        <v>13.01</v>
      </c>
      <c r="V36" s="246" t="str">
        <f t="shared" si="20"/>
        <v/>
      </c>
      <c r="W36" s="246">
        <f t="shared" si="21"/>
        <v>13.39</v>
      </c>
      <c r="X36" s="246">
        <f t="shared" si="22"/>
        <v>17.63</v>
      </c>
    </row>
    <row r="37" ht="12.75" customHeight="1">
      <c r="A37" s="244">
        <v>33.0</v>
      </c>
      <c r="B37" s="245">
        <v>2.0625</v>
      </c>
      <c r="C37" s="246">
        <f t="shared" si="1"/>
        <v>14.48</v>
      </c>
      <c r="D37" s="246">
        <f t="shared" si="2"/>
        <v>12.67</v>
      </c>
      <c r="E37" s="246" t="str">
        <f t="shared" si="3"/>
        <v/>
      </c>
      <c r="F37" s="246" t="str">
        <f t="shared" si="4"/>
        <v/>
      </c>
      <c r="G37" s="246" t="str">
        <f t="shared" si="5"/>
        <v/>
      </c>
      <c r="H37" s="246" t="str">
        <f t="shared" si="6"/>
        <v/>
      </c>
      <c r="I37" s="246" t="str">
        <f t="shared" si="7"/>
        <v/>
      </c>
      <c r="J37" s="246">
        <f t="shared" si="8"/>
        <v>12.84</v>
      </c>
      <c r="K37" s="246">
        <f t="shared" si="9"/>
        <v>13.73</v>
      </c>
      <c r="L37" s="246">
        <f t="shared" si="10"/>
        <v>18.37</v>
      </c>
      <c r="M37" s="246">
        <f t="shared" si="11"/>
        <v>14.01</v>
      </c>
      <c r="N37" s="246" t="str">
        <f t="shared" si="12"/>
        <v/>
      </c>
      <c r="O37" s="246">
        <f t="shared" si="13"/>
        <v>21.99</v>
      </c>
      <c r="P37" s="246" t="str">
        <f t="shared" si="14"/>
        <v/>
      </c>
      <c r="Q37" s="246" t="str">
        <f t="shared" si="15"/>
        <v/>
      </c>
      <c r="R37" s="246">
        <f t="shared" si="16"/>
        <v>11.42</v>
      </c>
      <c r="S37" s="246">
        <f t="shared" si="17"/>
        <v>14.39</v>
      </c>
      <c r="T37" s="246">
        <f t="shared" si="18"/>
        <v>17.96</v>
      </c>
      <c r="U37" s="246">
        <f t="shared" si="19"/>
        <v>13.31</v>
      </c>
      <c r="V37" s="246" t="str">
        <f t="shared" si="20"/>
        <v/>
      </c>
      <c r="W37" s="246">
        <f t="shared" si="21"/>
        <v>13.66</v>
      </c>
      <c r="X37" s="246">
        <f t="shared" si="22"/>
        <v>18.16</v>
      </c>
    </row>
    <row r="38" ht="12.75" customHeight="1">
      <c r="A38" s="244">
        <v>34.0</v>
      </c>
      <c r="B38" s="245">
        <v>2.125</v>
      </c>
      <c r="C38" s="246">
        <f t="shared" si="1"/>
        <v>14.73</v>
      </c>
      <c r="D38" s="246">
        <f t="shared" si="2"/>
        <v>12.91</v>
      </c>
      <c r="E38" s="246" t="str">
        <f t="shared" si="3"/>
        <v/>
      </c>
      <c r="F38" s="246" t="str">
        <f t="shared" si="4"/>
        <v/>
      </c>
      <c r="G38" s="246" t="str">
        <f t="shared" si="5"/>
        <v/>
      </c>
      <c r="H38" s="246" t="str">
        <f t="shared" si="6"/>
        <v/>
      </c>
      <c r="I38" s="246" t="str">
        <f t="shared" si="7"/>
        <v/>
      </c>
      <c r="J38" s="246">
        <f t="shared" si="8"/>
        <v>13.15</v>
      </c>
      <c r="K38" s="246">
        <f t="shared" si="9"/>
        <v>14.03</v>
      </c>
      <c r="L38" s="246">
        <f t="shared" si="10"/>
        <v>18.76</v>
      </c>
      <c r="M38" s="246">
        <f t="shared" si="11"/>
        <v>14.33</v>
      </c>
      <c r="N38" s="246" t="str">
        <f t="shared" si="12"/>
        <v/>
      </c>
      <c r="O38" s="246">
        <f t="shared" si="13"/>
        <v>22.53</v>
      </c>
      <c r="P38" s="246" t="str">
        <f t="shared" si="14"/>
        <v/>
      </c>
      <c r="Q38" s="246" t="str">
        <f t="shared" si="15"/>
        <v/>
      </c>
      <c r="R38" s="246">
        <f t="shared" si="16"/>
        <v>11.64</v>
      </c>
      <c r="S38" s="246">
        <f t="shared" si="17"/>
        <v>14.68</v>
      </c>
      <c r="T38" s="246">
        <f t="shared" si="18"/>
        <v>18.43</v>
      </c>
      <c r="U38" s="246">
        <f t="shared" si="19"/>
        <v>13.6</v>
      </c>
      <c r="V38" s="246" t="str">
        <f t="shared" si="20"/>
        <v/>
      </c>
      <c r="W38" s="246">
        <f t="shared" si="21"/>
        <v>13.94</v>
      </c>
      <c r="X38" s="246">
        <f t="shared" si="22"/>
        <v>18.69</v>
      </c>
    </row>
    <row r="39" ht="12.75" customHeight="1">
      <c r="A39" s="244">
        <v>35.0</v>
      </c>
      <c r="B39" s="245">
        <v>2.1875</v>
      </c>
      <c r="C39" s="246">
        <f t="shared" si="1"/>
        <v>14.97</v>
      </c>
      <c r="D39" s="246">
        <f t="shared" si="2"/>
        <v>13.14</v>
      </c>
      <c r="E39" s="246" t="str">
        <f t="shared" si="3"/>
        <v/>
      </c>
      <c r="F39" s="246" t="str">
        <f t="shared" si="4"/>
        <v/>
      </c>
      <c r="G39" s="246" t="str">
        <f t="shared" si="5"/>
        <v/>
      </c>
      <c r="H39" s="246" t="str">
        <f t="shared" si="6"/>
        <v/>
      </c>
      <c r="I39" s="246" t="str">
        <f t="shared" si="7"/>
        <v/>
      </c>
      <c r="J39" s="246">
        <f t="shared" si="8"/>
        <v>13.47</v>
      </c>
      <c r="K39" s="246">
        <f t="shared" si="9"/>
        <v>14.34</v>
      </c>
      <c r="L39" s="246">
        <f t="shared" si="10"/>
        <v>19.16</v>
      </c>
      <c r="M39" s="246">
        <f t="shared" si="11"/>
        <v>14.66</v>
      </c>
      <c r="N39" s="246" t="str">
        <f t="shared" si="12"/>
        <v/>
      </c>
      <c r="O39" s="246">
        <f t="shared" si="13"/>
        <v>23.06</v>
      </c>
      <c r="P39" s="246" t="str">
        <f t="shared" si="14"/>
        <v/>
      </c>
      <c r="Q39" s="246" t="str">
        <f t="shared" si="15"/>
        <v/>
      </c>
      <c r="R39" s="246">
        <f t="shared" si="16"/>
        <v>11.86</v>
      </c>
      <c r="S39" s="246">
        <f t="shared" si="17"/>
        <v>14.96</v>
      </c>
      <c r="T39" s="246">
        <f t="shared" si="18"/>
        <v>18.89</v>
      </c>
      <c r="U39" s="246">
        <f t="shared" si="19"/>
        <v>13.9</v>
      </c>
      <c r="V39" s="246" t="str">
        <f t="shared" si="20"/>
        <v/>
      </c>
      <c r="W39" s="246">
        <f t="shared" si="21"/>
        <v>14.21</v>
      </c>
      <c r="X39" s="246">
        <f t="shared" si="22"/>
        <v>19.21</v>
      </c>
    </row>
    <row r="40" ht="12.75" customHeight="1">
      <c r="A40" s="244">
        <v>36.0</v>
      </c>
      <c r="B40" s="245">
        <v>2.25</v>
      </c>
      <c r="C40" s="246">
        <f t="shared" si="1"/>
        <v>15.22</v>
      </c>
      <c r="D40" s="246">
        <f t="shared" si="2"/>
        <v>13.37</v>
      </c>
      <c r="E40" s="246" t="str">
        <f t="shared" si="3"/>
        <v/>
      </c>
      <c r="F40" s="246" t="str">
        <f t="shared" si="4"/>
        <v/>
      </c>
      <c r="G40" s="246" t="str">
        <f t="shared" si="5"/>
        <v/>
      </c>
      <c r="H40" s="246" t="str">
        <f t="shared" si="6"/>
        <v/>
      </c>
      <c r="I40" s="246" t="str">
        <f t="shared" si="7"/>
        <v/>
      </c>
      <c r="J40" s="246">
        <f t="shared" si="8"/>
        <v>13.78</v>
      </c>
      <c r="K40" s="246">
        <f t="shared" si="9"/>
        <v>14.64</v>
      </c>
      <c r="L40" s="246">
        <f t="shared" si="10"/>
        <v>19.56</v>
      </c>
      <c r="M40" s="246">
        <f t="shared" si="11"/>
        <v>14.99</v>
      </c>
      <c r="N40" s="246" t="str">
        <f t="shared" si="12"/>
        <v/>
      </c>
      <c r="O40" s="246">
        <f t="shared" si="13"/>
        <v>23.6</v>
      </c>
      <c r="P40" s="246" t="str">
        <f t="shared" si="14"/>
        <v/>
      </c>
      <c r="Q40" s="246" t="str">
        <f t="shared" si="15"/>
        <v/>
      </c>
      <c r="R40" s="246">
        <f t="shared" si="16"/>
        <v>12.08</v>
      </c>
      <c r="S40" s="246">
        <f t="shared" si="17"/>
        <v>15.25</v>
      </c>
      <c r="T40" s="246">
        <f t="shared" si="18"/>
        <v>19.35</v>
      </c>
      <c r="U40" s="246">
        <f t="shared" si="19"/>
        <v>14.19</v>
      </c>
      <c r="V40" s="246" t="str">
        <f t="shared" si="20"/>
        <v/>
      </c>
      <c r="W40" s="246">
        <f t="shared" si="21"/>
        <v>14.49</v>
      </c>
      <c r="X40" s="246">
        <f t="shared" si="22"/>
        <v>19.74</v>
      </c>
    </row>
    <row r="41" ht="12.75" customHeight="1">
      <c r="A41" s="244">
        <v>37.0</v>
      </c>
      <c r="B41" s="245">
        <v>2.3125</v>
      </c>
      <c r="C41" s="246">
        <f t="shared" si="1"/>
        <v>15.47</v>
      </c>
      <c r="D41" s="246">
        <f t="shared" si="2"/>
        <v>13.61</v>
      </c>
      <c r="E41" s="246" t="str">
        <f t="shared" si="3"/>
        <v/>
      </c>
      <c r="F41" s="246" t="str">
        <f t="shared" si="4"/>
        <v/>
      </c>
      <c r="G41" s="246" t="str">
        <f t="shared" si="5"/>
        <v/>
      </c>
      <c r="H41" s="246" t="str">
        <f t="shared" si="6"/>
        <v/>
      </c>
      <c r="I41" s="246" t="str">
        <f t="shared" si="7"/>
        <v/>
      </c>
      <c r="J41" s="246">
        <f t="shared" si="8"/>
        <v>14.1</v>
      </c>
      <c r="K41" s="246">
        <f t="shared" si="9"/>
        <v>14.95</v>
      </c>
      <c r="L41" s="246">
        <f t="shared" si="10"/>
        <v>19.95</v>
      </c>
      <c r="M41" s="246">
        <f t="shared" si="11"/>
        <v>15.31</v>
      </c>
      <c r="N41" s="246" t="str">
        <f t="shared" si="12"/>
        <v/>
      </c>
      <c r="O41" s="246">
        <f t="shared" si="13"/>
        <v>24.14</v>
      </c>
      <c r="P41" s="246" t="str">
        <f t="shared" si="14"/>
        <v/>
      </c>
      <c r="Q41" s="246" t="str">
        <f t="shared" si="15"/>
        <v/>
      </c>
      <c r="R41" s="246">
        <f t="shared" si="16"/>
        <v>12.3</v>
      </c>
      <c r="S41" s="246">
        <f t="shared" si="17"/>
        <v>15.53</v>
      </c>
      <c r="T41" s="246">
        <f t="shared" si="18"/>
        <v>19.82</v>
      </c>
      <c r="U41" s="246">
        <f t="shared" si="19"/>
        <v>14.49</v>
      </c>
      <c r="V41" s="246" t="str">
        <f t="shared" si="20"/>
        <v/>
      </c>
      <c r="W41" s="246">
        <f t="shared" si="21"/>
        <v>14.76</v>
      </c>
      <c r="X41" s="246">
        <f t="shared" si="22"/>
        <v>20.27</v>
      </c>
    </row>
    <row r="42" ht="12.75" customHeight="1">
      <c r="A42" s="244">
        <v>38.0</v>
      </c>
      <c r="B42" s="245">
        <v>2.375</v>
      </c>
      <c r="C42" s="246">
        <f t="shared" si="1"/>
        <v>15.72</v>
      </c>
      <c r="D42" s="246">
        <f t="shared" si="2"/>
        <v>13.84</v>
      </c>
      <c r="E42" s="246" t="str">
        <f t="shared" si="3"/>
        <v/>
      </c>
      <c r="F42" s="246" t="str">
        <f t="shared" si="4"/>
        <v/>
      </c>
      <c r="G42" s="246" t="str">
        <f t="shared" si="5"/>
        <v/>
      </c>
      <c r="H42" s="246" t="str">
        <f t="shared" si="6"/>
        <v/>
      </c>
      <c r="I42" s="246" t="str">
        <f t="shared" si="7"/>
        <v/>
      </c>
      <c r="J42" s="246">
        <f t="shared" si="8"/>
        <v>14.41</v>
      </c>
      <c r="K42" s="246">
        <f t="shared" si="9"/>
        <v>15.25</v>
      </c>
      <c r="L42" s="246">
        <f t="shared" si="10"/>
        <v>20.35</v>
      </c>
      <c r="M42" s="246">
        <f t="shared" si="11"/>
        <v>15.64</v>
      </c>
      <c r="N42" s="246" t="str">
        <f t="shared" si="12"/>
        <v/>
      </c>
      <c r="O42" s="246">
        <f t="shared" si="13"/>
        <v>24.68</v>
      </c>
      <c r="P42" s="246" t="str">
        <f t="shared" si="14"/>
        <v/>
      </c>
      <c r="Q42" s="246" t="str">
        <f t="shared" si="15"/>
        <v/>
      </c>
      <c r="R42" s="246">
        <f t="shared" si="16"/>
        <v>12.52</v>
      </c>
      <c r="S42" s="246">
        <f t="shared" si="17"/>
        <v>15.82</v>
      </c>
      <c r="T42" s="246">
        <f t="shared" si="18"/>
        <v>20.28</v>
      </c>
      <c r="U42" s="246">
        <f t="shared" si="19"/>
        <v>14.78</v>
      </c>
      <c r="V42" s="246" t="str">
        <f t="shared" si="20"/>
        <v/>
      </c>
      <c r="W42" s="246">
        <f t="shared" si="21"/>
        <v>15.04</v>
      </c>
      <c r="X42" s="246">
        <f t="shared" si="22"/>
        <v>20.8</v>
      </c>
    </row>
    <row r="43" ht="12.75" customHeight="1">
      <c r="A43" s="244">
        <v>39.0</v>
      </c>
      <c r="B43" s="245">
        <v>2.4375</v>
      </c>
      <c r="C43" s="246">
        <f t="shared" si="1"/>
        <v>15.97</v>
      </c>
      <c r="D43" s="246">
        <f t="shared" si="2"/>
        <v>14.07</v>
      </c>
      <c r="E43" s="246" t="str">
        <f t="shared" si="3"/>
        <v/>
      </c>
      <c r="F43" s="246" t="str">
        <f t="shared" si="4"/>
        <v/>
      </c>
      <c r="G43" s="246" t="str">
        <f t="shared" si="5"/>
        <v/>
      </c>
      <c r="H43" s="246" t="str">
        <f t="shared" si="6"/>
        <v/>
      </c>
      <c r="I43" s="246" t="str">
        <f t="shared" si="7"/>
        <v/>
      </c>
      <c r="J43" s="246">
        <f t="shared" si="8"/>
        <v>14.73</v>
      </c>
      <c r="K43" s="246">
        <f t="shared" si="9"/>
        <v>15.56</v>
      </c>
      <c r="L43" s="246">
        <f t="shared" si="10"/>
        <v>20.75</v>
      </c>
      <c r="M43" s="246">
        <f t="shared" si="11"/>
        <v>15.96</v>
      </c>
      <c r="N43" s="246" t="str">
        <f t="shared" si="12"/>
        <v/>
      </c>
      <c r="O43" s="246">
        <f t="shared" si="13"/>
        <v>25.21</v>
      </c>
      <c r="P43" s="246" t="str">
        <f t="shared" si="14"/>
        <v/>
      </c>
      <c r="Q43" s="246" t="str">
        <f t="shared" si="15"/>
        <v/>
      </c>
      <c r="R43" s="246">
        <f t="shared" si="16"/>
        <v>12.74</v>
      </c>
      <c r="S43" s="246">
        <f t="shared" si="17"/>
        <v>16.1</v>
      </c>
      <c r="T43" s="246">
        <f t="shared" si="18"/>
        <v>20.74</v>
      </c>
      <c r="U43" s="246">
        <f t="shared" si="19"/>
        <v>15.08</v>
      </c>
      <c r="V43" s="246" t="str">
        <f t="shared" si="20"/>
        <v/>
      </c>
      <c r="W43" s="246">
        <f t="shared" si="21"/>
        <v>15.31</v>
      </c>
      <c r="X43" s="246">
        <f t="shared" si="22"/>
        <v>21.32</v>
      </c>
    </row>
    <row r="44" ht="12.75" customHeight="1">
      <c r="A44" s="244">
        <v>40.0</v>
      </c>
      <c r="B44" s="245">
        <v>2.5</v>
      </c>
      <c r="C44" s="246">
        <f t="shared" si="1"/>
        <v>16.22</v>
      </c>
      <c r="D44" s="246">
        <f t="shared" si="2"/>
        <v>14.31</v>
      </c>
      <c r="E44" s="246" t="str">
        <f t="shared" si="3"/>
        <v/>
      </c>
      <c r="F44" s="246" t="str">
        <f t="shared" si="4"/>
        <v/>
      </c>
      <c r="G44" s="246" t="str">
        <f t="shared" si="5"/>
        <v/>
      </c>
      <c r="H44" s="246" t="str">
        <f t="shared" si="6"/>
        <v/>
      </c>
      <c r="I44" s="246" t="str">
        <f t="shared" si="7"/>
        <v/>
      </c>
      <c r="J44" s="246">
        <f t="shared" si="8"/>
        <v>15.05</v>
      </c>
      <c r="K44" s="246">
        <f t="shared" si="9"/>
        <v>15.86</v>
      </c>
      <c r="L44" s="246">
        <f t="shared" si="10"/>
        <v>21.15</v>
      </c>
      <c r="M44" s="246">
        <f t="shared" si="11"/>
        <v>16.29</v>
      </c>
      <c r="N44" s="246" t="str">
        <f t="shared" si="12"/>
        <v/>
      </c>
      <c r="O44" s="246">
        <f t="shared" si="13"/>
        <v>25.75</v>
      </c>
      <c r="P44" s="246" t="str">
        <f t="shared" si="14"/>
        <v/>
      </c>
      <c r="Q44" s="246" t="str">
        <f t="shared" si="15"/>
        <v/>
      </c>
      <c r="R44" s="246">
        <f t="shared" si="16"/>
        <v>12.96</v>
      </c>
      <c r="S44" s="246">
        <f t="shared" si="17"/>
        <v>16.39</v>
      </c>
      <c r="T44" s="246">
        <f t="shared" si="18"/>
        <v>21.21</v>
      </c>
      <c r="U44" s="246">
        <f t="shared" si="19"/>
        <v>15.38</v>
      </c>
      <c r="V44" s="246" t="str">
        <f t="shared" si="20"/>
        <v/>
      </c>
      <c r="W44" s="246">
        <f t="shared" si="21"/>
        <v>15.59</v>
      </c>
      <c r="X44" s="246">
        <f t="shared" si="22"/>
        <v>21.85</v>
      </c>
    </row>
    <row r="45" ht="12.75" customHeight="1">
      <c r="A45" s="244">
        <v>41.0</v>
      </c>
      <c r="B45" s="245">
        <v>2.5625</v>
      </c>
      <c r="C45" s="246">
        <f t="shared" si="1"/>
        <v>16.46</v>
      </c>
      <c r="D45" s="246">
        <f t="shared" si="2"/>
        <v>14.54</v>
      </c>
      <c r="E45" s="246" t="str">
        <f t="shared" si="3"/>
        <v/>
      </c>
      <c r="F45" s="246" t="str">
        <f t="shared" si="4"/>
        <v/>
      </c>
      <c r="G45" s="246" t="str">
        <f t="shared" si="5"/>
        <v/>
      </c>
      <c r="H45" s="246" t="str">
        <f t="shared" si="6"/>
        <v/>
      </c>
      <c r="I45" s="246" t="str">
        <f t="shared" si="7"/>
        <v/>
      </c>
      <c r="J45" s="246">
        <f t="shared" si="8"/>
        <v>15.36</v>
      </c>
      <c r="K45" s="246">
        <f t="shared" si="9"/>
        <v>16.17</v>
      </c>
      <c r="L45" s="246">
        <f t="shared" si="10"/>
        <v>21.54</v>
      </c>
      <c r="M45" s="246">
        <f t="shared" si="11"/>
        <v>16.62</v>
      </c>
      <c r="N45" s="246" t="str">
        <f t="shared" si="12"/>
        <v/>
      </c>
      <c r="O45" s="246">
        <f t="shared" si="13"/>
        <v>26.29</v>
      </c>
      <c r="P45" s="246" t="str">
        <f t="shared" si="14"/>
        <v/>
      </c>
      <c r="Q45" s="246" t="str">
        <f t="shared" si="15"/>
        <v/>
      </c>
      <c r="R45" s="246">
        <f t="shared" si="16"/>
        <v>13.18</v>
      </c>
      <c r="S45" s="246">
        <f t="shared" si="17"/>
        <v>16.67</v>
      </c>
      <c r="T45" s="246">
        <f t="shared" si="18"/>
        <v>21.67</v>
      </c>
      <c r="U45" s="246">
        <f t="shared" si="19"/>
        <v>15.67</v>
      </c>
      <c r="V45" s="246" t="str">
        <f t="shared" si="20"/>
        <v/>
      </c>
      <c r="W45" s="246">
        <f t="shared" si="21"/>
        <v>15.86</v>
      </c>
      <c r="X45" s="246">
        <f t="shared" si="22"/>
        <v>22.38</v>
      </c>
    </row>
    <row r="46" ht="12.75" customHeight="1">
      <c r="A46" s="244">
        <v>42.0</v>
      </c>
      <c r="B46" s="245">
        <v>2.625</v>
      </c>
      <c r="C46" s="246">
        <f t="shared" si="1"/>
        <v>16.71</v>
      </c>
      <c r="D46" s="246">
        <f t="shared" si="2"/>
        <v>14.77</v>
      </c>
      <c r="E46" s="246" t="str">
        <f t="shared" si="3"/>
        <v/>
      </c>
      <c r="F46" s="246" t="str">
        <f t="shared" si="4"/>
        <v/>
      </c>
      <c r="G46" s="246" t="str">
        <f t="shared" si="5"/>
        <v/>
      </c>
      <c r="H46" s="246" t="str">
        <f t="shared" si="6"/>
        <v/>
      </c>
      <c r="I46" s="246" t="str">
        <f t="shared" si="7"/>
        <v/>
      </c>
      <c r="J46" s="246">
        <f t="shared" si="8"/>
        <v>15.68</v>
      </c>
      <c r="K46" s="246">
        <f t="shared" si="9"/>
        <v>16.47</v>
      </c>
      <c r="L46" s="246">
        <f t="shared" si="10"/>
        <v>21.94</v>
      </c>
      <c r="M46" s="246">
        <f t="shared" si="11"/>
        <v>16.94</v>
      </c>
      <c r="N46" s="246" t="str">
        <f t="shared" si="12"/>
        <v/>
      </c>
      <c r="O46" s="246">
        <f t="shared" si="13"/>
        <v>26.83</v>
      </c>
      <c r="P46" s="246" t="str">
        <f t="shared" si="14"/>
        <v/>
      </c>
      <c r="Q46" s="246" t="str">
        <f t="shared" si="15"/>
        <v/>
      </c>
      <c r="R46" s="246">
        <f t="shared" si="16"/>
        <v>13.4</v>
      </c>
      <c r="S46" s="246">
        <f t="shared" si="17"/>
        <v>16.95</v>
      </c>
      <c r="T46" s="246">
        <f t="shared" si="18"/>
        <v>22.13</v>
      </c>
      <c r="U46" s="246">
        <f t="shared" si="19"/>
        <v>15.97</v>
      </c>
      <c r="V46" s="246" t="str">
        <f t="shared" si="20"/>
        <v/>
      </c>
      <c r="W46" s="246">
        <f t="shared" si="21"/>
        <v>16.13</v>
      </c>
      <c r="X46" s="246">
        <f t="shared" si="22"/>
        <v>22.91</v>
      </c>
    </row>
    <row r="47" ht="12.75" customHeight="1">
      <c r="A47" s="244">
        <v>43.0</v>
      </c>
      <c r="B47" s="245">
        <v>2.6875</v>
      </c>
      <c r="C47" s="246">
        <f t="shared" si="1"/>
        <v>16.96</v>
      </c>
      <c r="D47" s="246">
        <f t="shared" si="2"/>
        <v>15</v>
      </c>
      <c r="E47" s="246" t="str">
        <f t="shared" si="3"/>
        <v/>
      </c>
      <c r="F47" s="246" t="str">
        <f t="shared" si="4"/>
        <v/>
      </c>
      <c r="G47" s="246" t="str">
        <f t="shared" si="5"/>
        <v/>
      </c>
      <c r="H47" s="246" t="str">
        <f t="shared" si="6"/>
        <v/>
      </c>
      <c r="I47" s="246" t="str">
        <f t="shared" si="7"/>
        <v/>
      </c>
      <c r="J47" s="246">
        <f t="shared" si="8"/>
        <v>15.99</v>
      </c>
      <c r="K47" s="246">
        <f t="shared" si="9"/>
        <v>16.78</v>
      </c>
      <c r="L47" s="246">
        <f t="shared" si="10"/>
        <v>22.34</v>
      </c>
      <c r="M47" s="246">
        <f t="shared" si="11"/>
        <v>17.27</v>
      </c>
      <c r="N47" s="246" t="str">
        <f t="shared" si="12"/>
        <v/>
      </c>
      <c r="O47" s="246">
        <f t="shared" si="13"/>
        <v>27.36</v>
      </c>
      <c r="P47" s="246" t="str">
        <f t="shared" si="14"/>
        <v/>
      </c>
      <c r="Q47" s="246" t="str">
        <f t="shared" si="15"/>
        <v/>
      </c>
      <c r="R47" s="246">
        <f t="shared" si="16"/>
        <v>13.62</v>
      </c>
      <c r="S47" s="246">
        <f t="shared" si="17"/>
        <v>17.24</v>
      </c>
      <c r="T47" s="246">
        <f t="shared" si="18"/>
        <v>22.59</v>
      </c>
      <c r="U47" s="246">
        <f t="shared" si="19"/>
        <v>16.26</v>
      </c>
      <c r="V47" s="246" t="str">
        <f t="shared" si="20"/>
        <v/>
      </c>
      <c r="W47" s="246">
        <f t="shared" si="21"/>
        <v>16.41</v>
      </c>
      <c r="X47" s="246">
        <f t="shared" si="22"/>
        <v>23.43</v>
      </c>
    </row>
    <row r="48" ht="12.75" customHeight="1">
      <c r="A48" s="244">
        <v>44.0</v>
      </c>
      <c r="B48" s="245">
        <v>2.75</v>
      </c>
      <c r="C48" s="246">
        <f t="shared" si="1"/>
        <v>17.21</v>
      </c>
      <c r="D48" s="246">
        <f t="shared" si="2"/>
        <v>15.24</v>
      </c>
      <c r="E48" s="246" t="str">
        <f t="shared" si="3"/>
        <v/>
      </c>
      <c r="F48" s="246" t="str">
        <f t="shared" si="4"/>
        <v/>
      </c>
      <c r="G48" s="246" t="str">
        <f t="shared" si="5"/>
        <v/>
      </c>
      <c r="H48" s="246" t="str">
        <f t="shared" si="6"/>
        <v/>
      </c>
      <c r="I48" s="246" t="str">
        <f t="shared" si="7"/>
        <v/>
      </c>
      <c r="J48" s="246">
        <f t="shared" si="8"/>
        <v>16.31</v>
      </c>
      <c r="K48" s="246">
        <f t="shared" si="9"/>
        <v>17.08</v>
      </c>
      <c r="L48" s="246">
        <f t="shared" si="10"/>
        <v>22.73</v>
      </c>
      <c r="M48" s="246">
        <f t="shared" si="11"/>
        <v>17.6</v>
      </c>
      <c r="N48" s="246" t="str">
        <f t="shared" si="12"/>
        <v/>
      </c>
      <c r="O48" s="246">
        <f t="shared" si="13"/>
        <v>27.9</v>
      </c>
      <c r="P48" s="246" t="str">
        <f t="shared" si="14"/>
        <v/>
      </c>
      <c r="Q48" s="246" t="str">
        <f t="shared" si="15"/>
        <v/>
      </c>
      <c r="R48" s="246">
        <f t="shared" si="16"/>
        <v>13.84</v>
      </c>
      <c r="S48" s="246">
        <f t="shared" si="17"/>
        <v>17.52</v>
      </c>
      <c r="T48" s="246">
        <f t="shared" si="18"/>
        <v>23.06</v>
      </c>
      <c r="U48" s="246">
        <f t="shared" si="19"/>
        <v>16.56</v>
      </c>
      <c r="V48" s="246" t="str">
        <f t="shared" si="20"/>
        <v/>
      </c>
      <c r="W48" s="246">
        <f t="shared" si="21"/>
        <v>16.68</v>
      </c>
      <c r="X48" s="246">
        <f t="shared" si="22"/>
        <v>23.96</v>
      </c>
    </row>
    <row r="49" ht="12.75" customHeight="1">
      <c r="A49" s="244">
        <v>45.0</v>
      </c>
      <c r="B49" s="245">
        <v>2.8125</v>
      </c>
      <c r="C49" s="246">
        <f t="shared" si="1"/>
        <v>17.46</v>
      </c>
      <c r="D49" s="246">
        <f t="shared" si="2"/>
        <v>15.47</v>
      </c>
      <c r="E49" s="246" t="str">
        <f t="shared" si="3"/>
        <v/>
      </c>
      <c r="F49" s="246" t="str">
        <f t="shared" si="4"/>
        <v/>
      </c>
      <c r="G49" s="246" t="str">
        <f t="shared" si="5"/>
        <v/>
      </c>
      <c r="H49" s="246" t="str">
        <f t="shared" si="6"/>
        <v/>
      </c>
      <c r="I49" s="246" t="str">
        <f t="shared" si="7"/>
        <v/>
      </c>
      <c r="J49" s="246">
        <f t="shared" si="8"/>
        <v>16.62</v>
      </c>
      <c r="K49" s="246">
        <f t="shared" si="9"/>
        <v>17.39</v>
      </c>
      <c r="L49" s="246">
        <f t="shared" si="10"/>
        <v>23.13</v>
      </c>
      <c r="M49" s="246">
        <f t="shared" si="11"/>
        <v>17.92</v>
      </c>
      <c r="N49" s="246" t="str">
        <f t="shared" si="12"/>
        <v/>
      </c>
      <c r="O49" s="246">
        <f t="shared" si="13"/>
        <v>28.44</v>
      </c>
      <c r="P49" s="246" t="str">
        <f t="shared" si="14"/>
        <v/>
      </c>
      <c r="Q49" s="246" t="str">
        <f t="shared" si="15"/>
        <v/>
      </c>
      <c r="R49" s="246">
        <f t="shared" si="16"/>
        <v>14.06</v>
      </c>
      <c r="S49" s="246">
        <f t="shared" si="17"/>
        <v>17.81</v>
      </c>
      <c r="T49" s="246">
        <f t="shared" si="18"/>
        <v>23.52</v>
      </c>
      <c r="U49" s="246">
        <f t="shared" si="19"/>
        <v>16.85</v>
      </c>
      <c r="V49" s="246" t="str">
        <f t="shared" si="20"/>
        <v/>
      </c>
      <c r="W49" s="246">
        <f t="shared" si="21"/>
        <v>16.96</v>
      </c>
      <c r="X49" s="246">
        <f t="shared" si="22"/>
        <v>24.49</v>
      </c>
    </row>
    <row r="50" ht="12.75" customHeight="1">
      <c r="A50" s="244">
        <v>46.0</v>
      </c>
      <c r="B50" s="245">
        <v>2.875</v>
      </c>
      <c r="C50" s="246">
        <f t="shared" si="1"/>
        <v>17.7</v>
      </c>
      <c r="D50" s="246">
        <f t="shared" si="2"/>
        <v>15.7</v>
      </c>
      <c r="E50" s="246" t="str">
        <f t="shared" si="3"/>
        <v/>
      </c>
      <c r="F50" s="246" t="str">
        <f t="shared" si="4"/>
        <v/>
      </c>
      <c r="G50" s="246" t="str">
        <f t="shared" si="5"/>
        <v/>
      </c>
      <c r="H50" s="246" t="str">
        <f t="shared" si="6"/>
        <v/>
      </c>
      <c r="I50" s="246" t="str">
        <f t="shared" si="7"/>
        <v/>
      </c>
      <c r="J50" s="246">
        <f t="shared" si="8"/>
        <v>16.94</v>
      </c>
      <c r="K50" s="246">
        <f t="shared" si="9"/>
        <v>17.69</v>
      </c>
      <c r="L50" s="246">
        <f t="shared" si="10"/>
        <v>23.53</v>
      </c>
      <c r="M50" s="246">
        <f t="shared" si="11"/>
        <v>18.25</v>
      </c>
      <c r="N50" s="246" t="str">
        <f t="shared" si="12"/>
        <v/>
      </c>
      <c r="O50" s="246">
        <f t="shared" si="13"/>
        <v>28.98</v>
      </c>
      <c r="P50" s="246" t="str">
        <f t="shared" si="14"/>
        <v/>
      </c>
      <c r="Q50" s="246" t="str">
        <f t="shared" si="15"/>
        <v/>
      </c>
      <c r="R50" s="246">
        <f t="shared" si="16"/>
        <v>14.28</v>
      </c>
      <c r="S50" s="246">
        <f t="shared" si="17"/>
        <v>18.09</v>
      </c>
      <c r="T50" s="246">
        <f t="shared" si="18"/>
        <v>23.98</v>
      </c>
      <c r="U50" s="246">
        <f t="shared" si="19"/>
        <v>17.15</v>
      </c>
      <c r="V50" s="246" t="str">
        <f t="shared" si="20"/>
        <v/>
      </c>
      <c r="W50" s="246">
        <f t="shared" si="21"/>
        <v>17.23</v>
      </c>
      <c r="X50" s="246">
        <f t="shared" si="22"/>
        <v>25.02</v>
      </c>
    </row>
    <row r="51" ht="12.75" customHeight="1">
      <c r="A51" s="244">
        <v>47.0</v>
      </c>
      <c r="B51" s="245">
        <v>2.9375</v>
      </c>
      <c r="C51" s="246">
        <f t="shared" si="1"/>
        <v>17.95</v>
      </c>
      <c r="D51" s="246">
        <f t="shared" si="2"/>
        <v>15.94</v>
      </c>
      <c r="E51" s="246" t="str">
        <f t="shared" si="3"/>
        <v/>
      </c>
      <c r="F51" s="246" t="str">
        <f t="shared" si="4"/>
        <v/>
      </c>
      <c r="G51" s="246" t="str">
        <f t="shared" si="5"/>
        <v/>
      </c>
      <c r="H51" s="246" t="str">
        <f t="shared" si="6"/>
        <v/>
      </c>
      <c r="I51" s="246" t="str">
        <f t="shared" si="7"/>
        <v/>
      </c>
      <c r="J51" s="246">
        <f t="shared" si="8"/>
        <v>17.25</v>
      </c>
      <c r="K51" s="246">
        <f t="shared" si="9"/>
        <v>18</v>
      </c>
      <c r="L51" s="246">
        <f t="shared" si="10"/>
        <v>23.92</v>
      </c>
      <c r="M51" s="246">
        <f t="shared" si="11"/>
        <v>18.57</v>
      </c>
      <c r="N51" s="246" t="str">
        <f t="shared" si="12"/>
        <v/>
      </c>
      <c r="O51" s="246">
        <f t="shared" si="13"/>
        <v>29.51</v>
      </c>
      <c r="P51" s="246" t="str">
        <f t="shared" si="14"/>
        <v/>
      </c>
      <c r="Q51" s="246" t="str">
        <f t="shared" si="15"/>
        <v/>
      </c>
      <c r="R51" s="246">
        <f t="shared" si="16"/>
        <v>14.5</v>
      </c>
      <c r="S51" s="246">
        <f t="shared" si="17"/>
        <v>18.38</v>
      </c>
      <c r="T51" s="246">
        <f t="shared" si="18"/>
        <v>24.45</v>
      </c>
      <c r="U51" s="246">
        <f t="shared" si="19"/>
        <v>17.44</v>
      </c>
      <c r="V51" s="246" t="str">
        <f t="shared" si="20"/>
        <v/>
      </c>
      <c r="W51" s="246">
        <f t="shared" si="21"/>
        <v>17.51</v>
      </c>
      <c r="X51" s="246">
        <f t="shared" si="22"/>
        <v>25.54</v>
      </c>
    </row>
    <row r="52" ht="12.75" customHeight="1">
      <c r="A52" s="244">
        <v>48.0</v>
      </c>
      <c r="B52" s="245">
        <v>3.0</v>
      </c>
      <c r="C52" s="246">
        <f t="shared" si="1"/>
        <v>18.2</v>
      </c>
      <c r="D52" s="246">
        <f t="shared" si="2"/>
        <v>16.17</v>
      </c>
      <c r="E52" s="246" t="str">
        <f t="shared" si="3"/>
        <v/>
      </c>
      <c r="F52" s="246" t="str">
        <f t="shared" si="4"/>
        <v/>
      </c>
      <c r="G52" s="246" t="str">
        <f t="shared" si="5"/>
        <v/>
      </c>
      <c r="H52" s="246" t="str">
        <f t="shared" si="6"/>
        <v/>
      </c>
      <c r="I52" s="246" t="str">
        <f t="shared" si="7"/>
        <v/>
      </c>
      <c r="J52" s="246">
        <f t="shared" si="8"/>
        <v>17.57</v>
      </c>
      <c r="K52" s="246">
        <f t="shared" si="9"/>
        <v>18.3</v>
      </c>
      <c r="L52" s="246">
        <f t="shared" si="10"/>
        <v>24.32</v>
      </c>
      <c r="M52" s="246">
        <f t="shared" si="11"/>
        <v>18.9</v>
      </c>
      <c r="N52" s="246" t="str">
        <f t="shared" si="12"/>
        <v/>
      </c>
      <c r="O52" s="246">
        <f t="shared" si="13"/>
        <v>30.05</v>
      </c>
      <c r="P52" s="246" t="str">
        <f t="shared" si="14"/>
        <v/>
      </c>
      <c r="Q52" s="246" t="str">
        <f t="shared" si="15"/>
        <v/>
      </c>
      <c r="R52" s="246">
        <f t="shared" si="16"/>
        <v>14.72</v>
      </c>
      <c r="S52" s="246">
        <f t="shared" si="17"/>
        <v>18.66</v>
      </c>
      <c r="T52" s="246">
        <f t="shared" si="18"/>
        <v>24.91</v>
      </c>
      <c r="U52" s="246">
        <f t="shared" si="19"/>
        <v>17.74</v>
      </c>
      <c r="V52" s="246" t="str">
        <f t="shared" si="20"/>
        <v/>
      </c>
      <c r="W52" s="246">
        <f t="shared" si="21"/>
        <v>17.78</v>
      </c>
      <c r="X52" s="246">
        <f t="shared" si="22"/>
        <v>26.07</v>
      </c>
    </row>
    <row r="53" ht="12.75" customHeight="1">
      <c r="A53" s="244">
        <v>49.0</v>
      </c>
      <c r="B53" s="245">
        <v>3.0625</v>
      </c>
      <c r="C53" s="246">
        <f t="shared" si="1"/>
        <v>18.45</v>
      </c>
      <c r="D53" s="246">
        <f t="shared" si="2"/>
        <v>16.4</v>
      </c>
      <c r="E53" s="246" t="str">
        <f t="shared" si="3"/>
        <v/>
      </c>
      <c r="F53" s="246" t="str">
        <f t="shared" si="4"/>
        <v/>
      </c>
      <c r="G53" s="246" t="str">
        <f t="shared" si="5"/>
        <v/>
      </c>
      <c r="H53" s="246" t="str">
        <f t="shared" si="6"/>
        <v/>
      </c>
      <c r="I53" s="246" t="str">
        <f t="shared" si="7"/>
        <v/>
      </c>
      <c r="J53" s="246">
        <f t="shared" si="8"/>
        <v>17.89</v>
      </c>
      <c r="K53" s="246">
        <f t="shared" si="9"/>
        <v>18.61</v>
      </c>
      <c r="L53" s="246">
        <f t="shared" si="10"/>
        <v>24.72</v>
      </c>
      <c r="M53" s="246">
        <f t="shared" si="11"/>
        <v>19.23</v>
      </c>
      <c r="N53" s="246" t="str">
        <f t="shared" si="12"/>
        <v/>
      </c>
      <c r="O53" s="246">
        <f t="shared" si="13"/>
        <v>30.59</v>
      </c>
      <c r="P53" s="246" t="str">
        <f t="shared" si="14"/>
        <v/>
      </c>
      <c r="Q53" s="246" t="str">
        <f t="shared" si="15"/>
        <v/>
      </c>
      <c r="R53" s="246">
        <f t="shared" si="16"/>
        <v>14.94</v>
      </c>
      <c r="S53" s="246">
        <f t="shared" si="17"/>
        <v>18.94</v>
      </c>
      <c r="T53" s="246">
        <f t="shared" si="18"/>
        <v>25.37</v>
      </c>
      <c r="U53" s="246">
        <f t="shared" si="19"/>
        <v>18.04</v>
      </c>
      <c r="V53" s="246" t="str">
        <f t="shared" si="20"/>
        <v/>
      </c>
      <c r="W53" s="246">
        <f t="shared" si="21"/>
        <v>18.05</v>
      </c>
      <c r="X53" s="246">
        <f t="shared" si="22"/>
        <v>26.6</v>
      </c>
    </row>
    <row r="54" ht="12.75" customHeight="1">
      <c r="A54" s="244">
        <v>50.0</v>
      </c>
      <c r="B54" s="245">
        <v>3.125</v>
      </c>
      <c r="C54" s="246">
        <f t="shared" si="1"/>
        <v>18.7</v>
      </c>
      <c r="D54" s="246">
        <f t="shared" si="2"/>
        <v>16.64</v>
      </c>
      <c r="E54" s="246" t="str">
        <f t="shared" si="3"/>
        <v/>
      </c>
      <c r="F54" s="246" t="str">
        <f t="shared" si="4"/>
        <v/>
      </c>
      <c r="G54" s="246" t="str">
        <f t="shared" si="5"/>
        <v/>
      </c>
      <c r="H54" s="246" t="str">
        <f t="shared" si="6"/>
        <v/>
      </c>
      <c r="I54" s="246" t="str">
        <f t="shared" si="7"/>
        <v/>
      </c>
      <c r="J54" s="246">
        <f t="shared" si="8"/>
        <v>18.2</v>
      </c>
      <c r="K54" s="246">
        <f t="shared" si="9"/>
        <v>18.91</v>
      </c>
      <c r="L54" s="246">
        <f t="shared" si="10"/>
        <v>25.11</v>
      </c>
      <c r="M54" s="246">
        <f t="shared" si="11"/>
        <v>19.55</v>
      </c>
      <c r="N54" s="246" t="str">
        <f t="shared" si="12"/>
        <v/>
      </c>
      <c r="O54" s="246">
        <f t="shared" si="13"/>
        <v>31.13</v>
      </c>
      <c r="P54" s="246" t="str">
        <f t="shared" si="14"/>
        <v/>
      </c>
      <c r="Q54" s="246" t="str">
        <f t="shared" si="15"/>
        <v/>
      </c>
      <c r="R54" s="246">
        <f t="shared" si="16"/>
        <v>15.16</v>
      </c>
      <c r="S54" s="246">
        <f t="shared" si="17"/>
        <v>19.23</v>
      </c>
      <c r="T54" s="246">
        <f t="shared" si="18"/>
        <v>25.84</v>
      </c>
      <c r="U54" s="246">
        <f t="shared" si="19"/>
        <v>18.33</v>
      </c>
      <c r="V54" s="246" t="str">
        <f t="shared" si="20"/>
        <v/>
      </c>
      <c r="W54" s="246">
        <f t="shared" si="21"/>
        <v>18.33</v>
      </c>
      <c r="X54" s="246">
        <f t="shared" si="22"/>
        <v>27.13</v>
      </c>
    </row>
    <row r="55" ht="12.75" customHeight="1">
      <c r="A55" s="244">
        <v>51.0</v>
      </c>
      <c r="B55" s="245">
        <v>3.1875</v>
      </c>
      <c r="C55" s="246">
        <f t="shared" si="1"/>
        <v>18.94</v>
      </c>
      <c r="D55" s="246">
        <f t="shared" si="2"/>
        <v>16.87</v>
      </c>
      <c r="E55" s="246" t="str">
        <f t="shared" si="3"/>
        <v/>
      </c>
      <c r="F55" s="246" t="str">
        <f t="shared" si="4"/>
        <v/>
      </c>
      <c r="G55" s="246" t="str">
        <f t="shared" si="5"/>
        <v/>
      </c>
      <c r="H55" s="246" t="str">
        <f t="shared" si="6"/>
        <v/>
      </c>
      <c r="I55" s="246" t="str">
        <f t="shared" si="7"/>
        <v/>
      </c>
      <c r="J55" s="246">
        <f t="shared" si="8"/>
        <v>18.52</v>
      </c>
      <c r="K55" s="246">
        <f t="shared" si="9"/>
        <v>19.22</v>
      </c>
      <c r="L55" s="246">
        <f t="shared" si="10"/>
        <v>25.51</v>
      </c>
      <c r="M55" s="246">
        <f t="shared" si="11"/>
        <v>19.88</v>
      </c>
      <c r="N55" s="246" t="str">
        <f t="shared" si="12"/>
        <v/>
      </c>
      <c r="O55" s="246">
        <f t="shared" si="13"/>
        <v>31.66</v>
      </c>
      <c r="P55" s="246" t="str">
        <f t="shared" si="14"/>
        <v/>
      </c>
      <c r="Q55" s="246" t="str">
        <f t="shared" si="15"/>
        <v/>
      </c>
      <c r="R55" s="246">
        <f t="shared" si="16"/>
        <v>15.38</v>
      </c>
      <c r="S55" s="246">
        <f t="shared" si="17"/>
        <v>19.51</v>
      </c>
      <c r="T55" s="246">
        <f t="shared" si="18"/>
        <v>26.3</v>
      </c>
      <c r="U55" s="246">
        <f t="shared" si="19"/>
        <v>18.63</v>
      </c>
      <c r="V55" s="246" t="str">
        <f t="shared" si="20"/>
        <v/>
      </c>
      <c r="W55" s="246">
        <f t="shared" si="21"/>
        <v>18.6</v>
      </c>
      <c r="X55" s="246">
        <f t="shared" si="22"/>
        <v>27.65</v>
      </c>
    </row>
    <row r="56" ht="12.75" customHeight="1">
      <c r="A56" s="244">
        <v>52.0</v>
      </c>
      <c r="B56" s="245">
        <v>3.25</v>
      </c>
      <c r="C56" s="246">
        <f t="shared" si="1"/>
        <v>19.19</v>
      </c>
      <c r="D56" s="246">
        <f t="shared" si="2"/>
        <v>17.1</v>
      </c>
      <c r="E56" s="246" t="str">
        <f t="shared" si="3"/>
        <v/>
      </c>
      <c r="F56" s="246" t="str">
        <f t="shared" si="4"/>
        <v/>
      </c>
      <c r="G56" s="246" t="str">
        <f t="shared" si="5"/>
        <v/>
      </c>
      <c r="H56" s="246" t="str">
        <f t="shared" si="6"/>
        <v/>
      </c>
      <c r="I56" s="246" t="str">
        <f t="shared" si="7"/>
        <v/>
      </c>
      <c r="J56" s="246">
        <f t="shared" si="8"/>
        <v>18.83</v>
      </c>
      <c r="K56" s="246">
        <f t="shared" si="9"/>
        <v>19.52</v>
      </c>
      <c r="L56" s="246">
        <f t="shared" si="10"/>
        <v>25.91</v>
      </c>
      <c r="M56" s="246">
        <f t="shared" si="11"/>
        <v>20.21</v>
      </c>
      <c r="N56" s="246" t="str">
        <f t="shared" si="12"/>
        <v/>
      </c>
      <c r="O56" s="246">
        <f t="shared" si="13"/>
        <v>32.2</v>
      </c>
      <c r="P56" s="246" t="str">
        <f t="shared" si="14"/>
        <v/>
      </c>
      <c r="Q56" s="246" t="str">
        <f t="shared" si="15"/>
        <v/>
      </c>
      <c r="R56" s="246">
        <f t="shared" si="16"/>
        <v>15.6</v>
      </c>
      <c r="S56" s="246">
        <f t="shared" si="17"/>
        <v>19.8</v>
      </c>
      <c r="T56" s="246">
        <f t="shared" si="18"/>
        <v>26.76</v>
      </c>
      <c r="U56" s="246">
        <f t="shared" si="19"/>
        <v>18.92</v>
      </c>
      <c r="V56" s="246" t="str">
        <f t="shared" si="20"/>
        <v/>
      </c>
      <c r="W56" s="246">
        <f t="shared" si="21"/>
        <v>18.88</v>
      </c>
      <c r="X56" s="246">
        <f t="shared" si="22"/>
        <v>28.18</v>
      </c>
    </row>
    <row r="57" ht="12.75" customHeight="1">
      <c r="A57" s="244">
        <v>53.0</v>
      </c>
      <c r="B57" s="245">
        <v>3.3125</v>
      </c>
      <c r="C57" s="246">
        <f t="shared" si="1"/>
        <v>19.44</v>
      </c>
      <c r="D57" s="246">
        <f t="shared" si="2"/>
        <v>17.34</v>
      </c>
      <c r="E57" s="246" t="str">
        <f t="shared" si="3"/>
        <v/>
      </c>
      <c r="F57" s="246" t="str">
        <f t="shared" si="4"/>
        <v/>
      </c>
      <c r="G57" s="246" t="str">
        <f t="shared" si="5"/>
        <v/>
      </c>
      <c r="H57" s="246" t="str">
        <f t="shared" si="6"/>
        <v/>
      </c>
      <c r="I57" s="246" t="str">
        <f t="shared" si="7"/>
        <v/>
      </c>
      <c r="J57" s="246">
        <f t="shared" si="8"/>
        <v>19.15</v>
      </c>
      <c r="K57" s="246">
        <f t="shared" si="9"/>
        <v>19.83</v>
      </c>
      <c r="L57" s="246">
        <f t="shared" si="10"/>
        <v>26.3</v>
      </c>
      <c r="M57" s="246">
        <f t="shared" si="11"/>
        <v>20.53</v>
      </c>
      <c r="N57" s="246" t="str">
        <f t="shared" si="12"/>
        <v/>
      </c>
      <c r="O57" s="246">
        <f t="shared" si="13"/>
        <v>32.74</v>
      </c>
      <c r="P57" s="246" t="str">
        <f t="shared" si="14"/>
        <v/>
      </c>
      <c r="Q57" s="246" t="str">
        <f t="shared" si="15"/>
        <v/>
      </c>
      <c r="R57" s="246">
        <f t="shared" si="16"/>
        <v>15.82</v>
      </c>
      <c r="S57" s="246">
        <f t="shared" si="17"/>
        <v>20.08</v>
      </c>
      <c r="T57" s="246">
        <f t="shared" si="18"/>
        <v>27.23</v>
      </c>
      <c r="U57" s="246">
        <f t="shared" si="19"/>
        <v>19.22</v>
      </c>
      <c r="V57" s="246" t="str">
        <f t="shared" si="20"/>
        <v/>
      </c>
      <c r="W57" s="246">
        <f t="shared" si="21"/>
        <v>19.15</v>
      </c>
      <c r="X57" s="246">
        <f t="shared" si="22"/>
        <v>28.71</v>
      </c>
    </row>
    <row r="58" ht="12.75" customHeight="1">
      <c r="A58" s="244">
        <v>54.0</v>
      </c>
      <c r="B58" s="245">
        <v>3.375</v>
      </c>
      <c r="C58" s="246">
        <f t="shared" si="1"/>
        <v>19.69</v>
      </c>
      <c r="D58" s="246">
        <f t="shared" si="2"/>
        <v>17.57</v>
      </c>
      <c r="E58" s="246" t="str">
        <f t="shared" si="3"/>
        <v/>
      </c>
      <c r="F58" s="246" t="str">
        <f t="shared" si="4"/>
        <v/>
      </c>
      <c r="G58" s="246" t="str">
        <f t="shared" si="5"/>
        <v/>
      </c>
      <c r="H58" s="246" t="str">
        <f t="shared" si="6"/>
        <v/>
      </c>
      <c r="I58" s="246" t="str">
        <f t="shared" si="7"/>
        <v/>
      </c>
      <c r="J58" s="246">
        <f t="shared" si="8"/>
        <v>19.46</v>
      </c>
      <c r="K58" s="246">
        <f t="shared" si="9"/>
        <v>20.13</v>
      </c>
      <c r="L58" s="246">
        <f t="shared" si="10"/>
        <v>26.7</v>
      </c>
      <c r="M58" s="246">
        <f t="shared" si="11"/>
        <v>20.86</v>
      </c>
      <c r="N58" s="246" t="str">
        <f t="shared" si="12"/>
        <v/>
      </c>
      <c r="O58" s="246">
        <f t="shared" si="13"/>
        <v>33.28</v>
      </c>
      <c r="P58" s="246" t="str">
        <f t="shared" si="14"/>
        <v/>
      </c>
      <c r="Q58" s="246" t="str">
        <f t="shared" si="15"/>
        <v/>
      </c>
      <c r="R58" s="246">
        <f t="shared" si="16"/>
        <v>16.04</v>
      </c>
      <c r="S58" s="246">
        <f t="shared" si="17"/>
        <v>20.37</v>
      </c>
      <c r="T58" s="246">
        <f t="shared" si="18"/>
        <v>27.69</v>
      </c>
      <c r="U58" s="246">
        <f t="shared" si="19"/>
        <v>19.51</v>
      </c>
      <c r="V58" s="246" t="str">
        <f t="shared" si="20"/>
        <v/>
      </c>
      <c r="W58" s="246">
        <f t="shared" si="21"/>
        <v>19.43</v>
      </c>
      <c r="X58" s="246">
        <f t="shared" si="22"/>
        <v>29.24</v>
      </c>
    </row>
    <row r="59" ht="12.75" customHeight="1">
      <c r="A59" s="244">
        <v>55.0</v>
      </c>
      <c r="B59" s="245">
        <v>3.4375</v>
      </c>
      <c r="C59" s="246">
        <f t="shared" si="1"/>
        <v>19.94</v>
      </c>
      <c r="D59" s="246">
        <f t="shared" si="2"/>
        <v>17.8</v>
      </c>
      <c r="E59" s="246" t="str">
        <f t="shared" si="3"/>
        <v/>
      </c>
      <c r="F59" s="246" t="str">
        <f t="shared" si="4"/>
        <v/>
      </c>
      <c r="G59" s="246" t="str">
        <f t="shared" si="5"/>
        <v/>
      </c>
      <c r="H59" s="246" t="str">
        <f t="shared" si="6"/>
        <v/>
      </c>
      <c r="I59" s="246" t="str">
        <f t="shared" si="7"/>
        <v/>
      </c>
      <c r="J59" s="246">
        <f t="shared" si="8"/>
        <v>19.78</v>
      </c>
      <c r="K59" s="246">
        <f t="shared" si="9"/>
        <v>20.44</v>
      </c>
      <c r="L59" s="246">
        <f t="shared" si="10"/>
        <v>27.1</v>
      </c>
      <c r="M59" s="246">
        <f t="shared" si="11"/>
        <v>21.18</v>
      </c>
      <c r="N59" s="246" t="str">
        <f t="shared" si="12"/>
        <v/>
      </c>
      <c r="O59" s="246">
        <f t="shared" si="13"/>
        <v>33.81</v>
      </c>
      <c r="P59" s="246" t="str">
        <f t="shared" si="14"/>
        <v/>
      </c>
      <c r="Q59" s="246" t="str">
        <f t="shared" si="15"/>
        <v/>
      </c>
      <c r="R59" s="246">
        <f t="shared" si="16"/>
        <v>16.26</v>
      </c>
      <c r="S59" s="246">
        <f t="shared" si="17"/>
        <v>20.65</v>
      </c>
      <c r="T59" s="246">
        <f t="shared" si="18"/>
        <v>28.15</v>
      </c>
      <c r="U59" s="246">
        <f t="shared" si="19"/>
        <v>19.81</v>
      </c>
      <c r="V59" s="246" t="str">
        <f t="shared" si="20"/>
        <v/>
      </c>
      <c r="W59" s="246">
        <f t="shared" si="21"/>
        <v>19.7</v>
      </c>
      <c r="X59" s="246">
        <f t="shared" si="22"/>
        <v>29.76</v>
      </c>
    </row>
    <row r="60" ht="12.75" customHeight="1">
      <c r="A60" s="244">
        <v>56.0</v>
      </c>
      <c r="B60" s="245">
        <v>3.5</v>
      </c>
      <c r="C60" s="246">
        <f t="shared" si="1"/>
        <v>20.19</v>
      </c>
      <c r="D60" s="246">
        <f t="shared" si="2"/>
        <v>18.04</v>
      </c>
      <c r="E60" s="246" t="str">
        <f t="shared" si="3"/>
        <v/>
      </c>
      <c r="F60" s="246" t="str">
        <f t="shared" si="4"/>
        <v/>
      </c>
      <c r="G60" s="246" t="str">
        <f t="shared" si="5"/>
        <v/>
      </c>
      <c r="H60" s="246" t="str">
        <f t="shared" si="6"/>
        <v/>
      </c>
      <c r="I60" s="246" t="str">
        <f t="shared" si="7"/>
        <v/>
      </c>
      <c r="J60" s="246">
        <f t="shared" si="8"/>
        <v>20.1</v>
      </c>
      <c r="K60" s="246">
        <f t="shared" si="9"/>
        <v>20.74</v>
      </c>
      <c r="L60" s="246">
        <f t="shared" si="10"/>
        <v>27.5</v>
      </c>
      <c r="M60" s="246">
        <f t="shared" si="11"/>
        <v>21.51</v>
      </c>
      <c r="N60" s="246" t="str">
        <f t="shared" si="12"/>
        <v/>
      </c>
      <c r="O60" s="246">
        <f t="shared" si="13"/>
        <v>34.35</v>
      </c>
      <c r="P60" s="246" t="str">
        <f t="shared" si="14"/>
        <v/>
      </c>
      <c r="Q60" s="246" t="str">
        <f t="shared" si="15"/>
        <v/>
      </c>
      <c r="R60" s="246">
        <f t="shared" si="16"/>
        <v>16.48</v>
      </c>
      <c r="S60" s="246">
        <f t="shared" si="17"/>
        <v>20.94</v>
      </c>
      <c r="T60" s="246">
        <f t="shared" si="18"/>
        <v>28.62</v>
      </c>
      <c r="U60" s="246">
        <f t="shared" si="19"/>
        <v>20.11</v>
      </c>
      <c r="V60" s="246" t="str">
        <f t="shared" si="20"/>
        <v/>
      </c>
      <c r="W60" s="246">
        <f t="shared" si="21"/>
        <v>19.98</v>
      </c>
      <c r="X60" s="246">
        <f t="shared" si="22"/>
        <v>30.29</v>
      </c>
    </row>
    <row r="61" ht="12.75" customHeight="1">
      <c r="A61" s="244">
        <v>57.0</v>
      </c>
      <c r="B61" s="245">
        <v>3.5625</v>
      </c>
      <c r="C61" s="246">
        <f t="shared" si="1"/>
        <v>20.43</v>
      </c>
      <c r="D61" s="246">
        <f t="shared" si="2"/>
        <v>18.27</v>
      </c>
      <c r="E61" s="246" t="str">
        <f t="shared" si="3"/>
        <v/>
      </c>
      <c r="F61" s="246" t="str">
        <f t="shared" si="4"/>
        <v/>
      </c>
      <c r="G61" s="246" t="str">
        <f t="shared" si="5"/>
        <v/>
      </c>
      <c r="H61" s="246" t="str">
        <f t="shared" si="6"/>
        <v/>
      </c>
      <c r="I61" s="246" t="str">
        <f t="shared" si="7"/>
        <v/>
      </c>
      <c r="J61" s="246">
        <f t="shared" si="8"/>
        <v>20.41</v>
      </c>
      <c r="K61" s="246">
        <f t="shared" si="9"/>
        <v>21.05</v>
      </c>
      <c r="L61" s="246">
        <f t="shared" si="10"/>
        <v>27.89</v>
      </c>
      <c r="M61" s="246">
        <f t="shared" si="11"/>
        <v>21.84</v>
      </c>
      <c r="N61" s="246" t="str">
        <f t="shared" si="12"/>
        <v/>
      </c>
      <c r="O61" s="246">
        <f t="shared" si="13"/>
        <v>34.89</v>
      </c>
      <c r="P61" s="246" t="str">
        <f t="shared" si="14"/>
        <v/>
      </c>
      <c r="Q61" s="246" t="str">
        <f t="shared" si="15"/>
        <v/>
      </c>
      <c r="R61" s="246">
        <f t="shared" si="16"/>
        <v>16.7</v>
      </c>
      <c r="S61" s="246">
        <f t="shared" si="17"/>
        <v>21.22</v>
      </c>
      <c r="T61" s="246">
        <f t="shared" si="18"/>
        <v>29.08</v>
      </c>
      <c r="U61" s="246">
        <f t="shared" si="19"/>
        <v>20.4</v>
      </c>
      <c r="V61" s="246" t="str">
        <f t="shared" si="20"/>
        <v/>
      </c>
      <c r="W61" s="246">
        <f t="shared" si="21"/>
        <v>20.25</v>
      </c>
      <c r="X61" s="246">
        <f t="shared" si="22"/>
        <v>30.82</v>
      </c>
    </row>
    <row r="62" ht="12.75" customHeight="1">
      <c r="A62" s="244">
        <v>58.0</v>
      </c>
      <c r="B62" s="245">
        <v>3.625</v>
      </c>
      <c r="C62" s="246">
        <f t="shared" si="1"/>
        <v>20.68</v>
      </c>
      <c r="D62" s="246">
        <f t="shared" si="2"/>
        <v>18.5</v>
      </c>
      <c r="E62" s="246" t="str">
        <f t="shared" si="3"/>
        <v/>
      </c>
      <c r="F62" s="246" t="str">
        <f t="shared" si="4"/>
        <v/>
      </c>
      <c r="G62" s="246" t="str">
        <f t="shared" si="5"/>
        <v/>
      </c>
      <c r="H62" s="246" t="str">
        <f t="shared" si="6"/>
        <v/>
      </c>
      <c r="I62" s="246" t="str">
        <f t="shared" si="7"/>
        <v/>
      </c>
      <c r="J62" s="246">
        <f t="shared" si="8"/>
        <v>20.73</v>
      </c>
      <c r="K62" s="246">
        <f t="shared" si="9"/>
        <v>21.35</v>
      </c>
      <c r="L62" s="246">
        <f t="shared" si="10"/>
        <v>28.29</v>
      </c>
      <c r="M62" s="246">
        <f t="shared" si="11"/>
        <v>22.16</v>
      </c>
      <c r="N62" s="246" t="str">
        <f t="shared" si="12"/>
        <v/>
      </c>
      <c r="O62" s="246">
        <f t="shared" si="13"/>
        <v>35.43</v>
      </c>
      <c r="P62" s="246" t="str">
        <f t="shared" si="14"/>
        <v/>
      </c>
      <c r="Q62" s="246" t="str">
        <f t="shared" si="15"/>
        <v/>
      </c>
      <c r="R62" s="246">
        <f t="shared" si="16"/>
        <v>16.92</v>
      </c>
      <c r="S62" s="246">
        <f t="shared" si="17"/>
        <v>21.5</v>
      </c>
      <c r="T62" s="246">
        <f t="shared" si="18"/>
        <v>29.54</v>
      </c>
      <c r="U62" s="246">
        <f t="shared" si="19"/>
        <v>20.7</v>
      </c>
      <c r="V62" s="246" t="str">
        <f t="shared" si="20"/>
        <v/>
      </c>
      <c r="W62" s="246">
        <f t="shared" si="21"/>
        <v>20.52</v>
      </c>
      <c r="X62" s="246">
        <f t="shared" si="22"/>
        <v>31.35</v>
      </c>
    </row>
    <row r="63" ht="12.75" customHeight="1">
      <c r="A63" s="244">
        <v>59.0</v>
      </c>
      <c r="B63" s="245">
        <v>3.6875</v>
      </c>
      <c r="C63" s="246">
        <f t="shared" si="1"/>
        <v>20.93</v>
      </c>
      <c r="D63" s="246">
        <f t="shared" si="2"/>
        <v>18.73</v>
      </c>
      <c r="E63" s="246" t="str">
        <f t="shared" si="3"/>
        <v/>
      </c>
      <c r="F63" s="246" t="str">
        <f t="shared" si="4"/>
        <v/>
      </c>
      <c r="G63" s="246" t="str">
        <f t="shared" si="5"/>
        <v/>
      </c>
      <c r="H63" s="246" t="str">
        <f t="shared" si="6"/>
        <v/>
      </c>
      <c r="I63" s="246" t="str">
        <f t="shared" si="7"/>
        <v/>
      </c>
      <c r="J63" s="246">
        <f t="shared" si="8"/>
        <v>21.04</v>
      </c>
      <c r="K63" s="246">
        <f t="shared" si="9"/>
        <v>21.66</v>
      </c>
      <c r="L63" s="246">
        <f t="shared" si="10"/>
        <v>28.69</v>
      </c>
      <c r="M63" s="246">
        <f t="shared" si="11"/>
        <v>22.49</v>
      </c>
      <c r="N63" s="246" t="str">
        <f t="shared" si="12"/>
        <v/>
      </c>
      <c r="O63" s="246">
        <f t="shared" si="13"/>
        <v>35.96</v>
      </c>
      <c r="P63" s="246" t="str">
        <f t="shared" si="14"/>
        <v/>
      </c>
      <c r="Q63" s="246" t="str">
        <f t="shared" si="15"/>
        <v/>
      </c>
      <c r="R63" s="246">
        <f t="shared" si="16"/>
        <v>17.14</v>
      </c>
      <c r="S63" s="246">
        <f t="shared" si="17"/>
        <v>21.79</v>
      </c>
      <c r="T63" s="246">
        <f t="shared" si="18"/>
        <v>30</v>
      </c>
      <c r="U63" s="246">
        <f t="shared" si="19"/>
        <v>20.99</v>
      </c>
      <c r="V63" s="246" t="str">
        <f t="shared" si="20"/>
        <v/>
      </c>
      <c r="W63" s="246">
        <f t="shared" si="21"/>
        <v>20.8</v>
      </c>
      <c r="X63" s="246">
        <f t="shared" si="22"/>
        <v>31.87</v>
      </c>
    </row>
    <row r="64" ht="12.75" customHeight="1">
      <c r="A64" s="244">
        <v>60.0</v>
      </c>
      <c r="B64" s="245">
        <v>3.75</v>
      </c>
      <c r="C64" s="246">
        <f t="shared" si="1"/>
        <v>21.18</v>
      </c>
      <c r="D64" s="246">
        <f t="shared" si="2"/>
        <v>18.97</v>
      </c>
      <c r="E64" s="246" t="str">
        <f t="shared" si="3"/>
        <v/>
      </c>
      <c r="F64" s="246" t="str">
        <f t="shared" si="4"/>
        <v/>
      </c>
      <c r="G64" s="246" t="str">
        <f t="shared" si="5"/>
        <v/>
      </c>
      <c r="H64" s="246" t="str">
        <f t="shared" si="6"/>
        <v/>
      </c>
      <c r="I64" s="246" t="str">
        <f t="shared" si="7"/>
        <v/>
      </c>
      <c r="J64" s="246">
        <f t="shared" si="8"/>
        <v>21.36</v>
      </c>
      <c r="K64" s="246">
        <f t="shared" si="9"/>
        <v>21.96</v>
      </c>
      <c r="L64" s="246">
        <f t="shared" si="10"/>
        <v>29.08</v>
      </c>
      <c r="M64" s="246">
        <f t="shared" si="11"/>
        <v>22.82</v>
      </c>
      <c r="N64" s="246" t="str">
        <f t="shared" si="12"/>
        <v/>
      </c>
      <c r="O64" s="246">
        <f t="shared" si="13"/>
        <v>36.5</v>
      </c>
      <c r="P64" s="246" t="str">
        <f t="shared" si="14"/>
        <v/>
      </c>
      <c r="Q64" s="246" t="str">
        <f t="shared" si="15"/>
        <v/>
      </c>
      <c r="R64" s="246">
        <f t="shared" si="16"/>
        <v>17.36</v>
      </c>
      <c r="S64" s="246">
        <f t="shared" si="17"/>
        <v>22.07</v>
      </c>
      <c r="T64" s="246">
        <f t="shared" si="18"/>
        <v>30.47</v>
      </c>
      <c r="U64" s="246">
        <f t="shared" si="19"/>
        <v>21.29</v>
      </c>
      <c r="V64" s="246" t="str">
        <f t="shared" si="20"/>
        <v/>
      </c>
      <c r="W64" s="246">
        <f t="shared" si="21"/>
        <v>21.07</v>
      </c>
      <c r="X64" s="246">
        <f t="shared" si="22"/>
        <v>32.4</v>
      </c>
    </row>
    <row r="65" ht="12.75" customHeight="1">
      <c r="A65" s="244">
        <v>61.0</v>
      </c>
      <c r="B65" s="245">
        <v>3.8125</v>
      </c>
      <c r="C65" s="246">
        <f t="shared" si="1"/>
        <v>21.43</v>
      </c>
      <c r="D65" s="246">
        <f t="shared" si="2"/>
        <v>19.2</v>
      </c>
      <c r="E65" s="246" t="str">
        <f t="shared" si="3"/>
        <v/>
      </c>
      <c r="F65" s="246" t="str">
        <f t="shared" si="4"/>
        <v/>
      </c>
      <c r="G65" s="246" t="str">
        <f t="shared" si="5"/>
        <v/>
      </c>
      <c r="H65" s="246" t="str">
        <f t="shared" si="6"/>
        <v/>
      </c>
      <c r="I65" s="246" t="str">
        <f t="shared" si="7"/>
        <v/>
      </c>
      <c r="J65" s="246">
        <f t="shared" si="8"/>
        <v>21.67</v>
      </c>
      <c r="K65" s="246">
        <f t="shared" si="9"/>
        <v>22.27</v>
      </c>
      <c r="L65" s="246">
        <f t="shared" si="10"/>
        <v>29.48</v>
      </c>
      <c r="M65" s="246">
        <f t="shared" si="11"/>
        <v>23.14</v>
      </c>
      <c r="N65" s="246" t="str">
        <f t="shared" si="12"/>
        <v/>
      </c>
      <c r="O65" s="246">
        <f t="shared" si="13"/>
        <v>37.04</v>
      </c>
      <c r="P65" s="246" t="str">
        <f t="shared" si="14"/>
        <v/>
      </c>
      <c r="Q65" s="246" t="str">
        <f t="shared" si="15"/>
        <v/>
      </c>
      <c r="R65" s="246">
        <f t="shared" si="16"/>
        <v>17.58</v>
      </c>
      <c r="S65" s="246">
        <f t="shared" si="17"/>
        <v>22.36</v>
      </c>
      <c r="T65" s="246">
        <f t="shared" si="18"/>
        <v>30.93</v>
      </c>
      <c r="U65" s="246">
        <f t="shared" si="19"/>
        <v>21.58</v>
      </c>
      <c r="V65" s="246" t="str">
        <f t="shared" si="20"/>
        <v/>
      </c>
      <c r="W65" s="246">
        <f t="shared" si="21"/>
        <v>21.35</v>
      </c>
      <c r="X65" s="246">
        <f t="shared" si="22"/>
        <v>32.93</v>
      </c>
    </row>
    <row r="66" ht="12.75" customHeight="1">
      <c r="A66" s="244">
        <v>62.0</v>
      </c>
      <c r="B66" s="245">
        <v>3.875</v>
      </c>
      <c r="C66" s="246">
        <f t="shared" si="1"/>
        <v>21.67</v>
      </c>
      <c r="D66" s="246">
        <f t="shared" si="2"/>
        <v>19.43</v>
      </c>
      <c r="E66" s="246" t="str">
        <f t="shared" si="3"/>
        <v/>
      </c>
      <c r="F66" s="246" t="str">
        <f t="shared" si="4"/>
        <v/>
      </c>
      <c r="G66" s="246" t="str">
        <f t="shared" si="5"/>
        <v/>
      </c>
      <c r="H66" s="246" t="str">
        <f t="shared" si="6"/>
        <v/>
      </c>
      <c r="I66" s="246" t="str">
        <f t="shared" si="7"/>
        <v/>
      </c>
      <c r="J66" s="246">
        <f t="shared" si="8"/>
        <v>21.99</v>
      </c>
      <c r="K66" s="246">
        <f t="shared" si="9"/>
        <v>22.57</v>
      </c>
      <c r="L66" s="246">
        <f t="shared" si="10"/>
        <v>29.88</v>
      </c>
      <c r="M66" s="246">
        <f t="shared" si="11"/>
        <v>23.47</v>
      </c>
      <c r="N66" s="246" t="str">
        <f t="shared" si="12"/>
        <v/>
      </c>
      <c r="O66" s="246">
        <f t="shared" si="13"/>
        <v>37.58</v>
      </c>
      <c r="P66" s="246" t="str">
        <f t="shared" si="14"/>
        <v/>
      </c>
      <c r="Q66" s="246" t="str">
        <f t="shared" si="15"/>
        <v/>
      </c>
      <c r="R66" s="246">
        <f t="shared" si="16"/>
        <v>17.8</v>
      </c>
      <c r="S66" s="246">
        <f t="shared" si="17"/>
        <v>22.64</v>
      </c>
      <c r="T66" s="246">
        <f t="shared" si="18"/>
        <v>31.39</v>
      </c>
      <c r="U66" s="246">
        <f t="shared" si="19"/>
        <v>21.88</v>
      </c>
      <c r="V66" s="246" t="str">
        <f t="shared" si="20"/>
        <v/>
      </c>
      <c r="W66" s="246">
        <f t="shared" si="21"/>
        <v>21.62</v>
      </c>
      <c r="X66" s="246">
        <f t="shared" si="22"/>
        <v>33.46</v>
      </c>
    </row>
    <row r="67" ht="12.75" customHeight="1">
      <c r="A67" s="244">
        <v>63.0</v>
      </c>
      <c r="B67" s="245">
        <v>3.9375</v>
      </c>
      <c r="C67" s="246">
        <f t="shared" si="1"/>
        <v>21.92</v>
      </c>
      <c r="D67" s="246">
        <f t="shared" si="2"/>
        <v>19.67</v>
      </c>
      <c r="E67" s="246" t="str">
        <f t="shared" si="3"/>
        <v/>
      </c>
      <c r="F67" s="246" t="str">
        <f t="shared" si="4"/>
        <v/>
      </c>
      <c r="G67" s="246" t="str">
        <f t="shared" si="5"/>
        <v/>
      </c>
      <c r="H67" s="246" t="str">
        <f t="shared" si="6"/>
        <v/>
      </c>
      <c r="I67" s="246" t="str">
        <f t="shared" si="7"/>
        <v/>
      </c>
      <c r="J67" s="246">
        <f t="shared" si="8"/>
        <v>22.3</v>
      </c>
      <c r="K67" s="246">
        <f t="shared" si="9"/>
        <v>22.88</v>
      </c>
      <c r="L67" s="246">
        <f t="shared" si="10"/>
        <v>30.27</v>
      </c>
      <c r="M67" s="246">
        <f t="shared" si="11"/>
        <v>23.79</v>
      </c>
      <c r="N67" s="246" t="str">
        <f t="shared" si="12"/>
        <v/>
      </c>
      <c r="O67" s="246">
        <f t="shared" si="13"/>
        <v>38.11</v>
      </c>
      <c r="P67" s="246" t="str">
        <f t="shared" si="14"/>
        <v/>
      </c>
      <c r="Q67" s="246" t="str">
        <f t="shared" si="15"/>
        <v/>
      </c>
      <c r="R67" s="246">
        <f t="shared" si="16"/>
        <v>18.02</v>
      </c>
      <c r="S67" s="246">
        <f t="shared" si="17"/>
        <v>22.93</v>
      </c>
      <c r="T67" s="246">
        <f t="shared" si="18"/>
        <v>31.86</v>
      </c>
      <c r="U67" s="246">
        <f t="shared" si="19"/>
        <v>22.17</v>
      </c>
      <c r="V67" s="246" t="str">
        <f t="shared" si="20"/>
        <v/>
      </c>
      <c r="W67" s="246">
        <f t="shared" si="21"/>
        <v>21.9</v>
      </c>
      <c r="X67" s="246">
        <f t="shared" si="22"/>
        <v>33.98</v>
      </c>
    </row>
    <row r="68" ht="12.75" customHeight="1">
      <c r="A68" s="244">
        <v>64.0</v>
      </c>
      <c r="B68" s="245">
        <v>4.0</v>
      </c>
      <c r="C68" s="246">
        <f t="shared" si="1"/>
        <v>22.17</v>
      </c>
      <c r="D68" s="246">
        <f t="shared" si="2"/>
        <v>19.9</v>
      </c>
      <c r="E68" s="246" t="str">
        <f t="shared" si="3"/>
        <v/>
      </c>
      <c r="F68" s="246" t="str">
        <f t="shared" si="4"/>
        <v/>
      </c>
      <c r="G68" s="246" t="str">
        <f t="shared" si="5"/>
        <v/>
      </c>
      <c r="H68" s="246" t="str">
        <f t="shared" si="6"/>
        <v/>
      </c>
      <c r="I68" s="246" t="str">
        <f t="shared" si="7"/>
        <v/>
      </c>
      <c r="J68" s="246">
        <f t="shared" si="8"/>
        <v>22.62</v>
      </c>
      <c r="K68" s="246">
        <f t="shared" si="9"/>
        <v>23.18</v>
      </c>
      <c r="L68" s="246">
        <f t="shared" si="10"/>
        <v>30.67</v>
      </c>
      <c r="M68" s="246">
        <f t="shared" si="11"/>
        <v>24.12</v>
      </c>
      <c r="N68" s="246" t="str">
        <f t="shared" si="12"/>
        <v/>
      </c>
      <c r="O68" s="246">
        <f t="shared" si="13"/>
        <v>38.65</v>
      </c>
      <c r="P68" s="246" t="str">
        <f t="shared" si="14"/>
        <v/>
      </c>
      <c r="Q68" s="246" t="str">
        <f t="shared" si="15"/>
        <v/>
      </c>
      <c r="R68" s="246">
        <f t="shared" si="16"/>
        <v>18.24</v>
      </c>
      <c r="S68" s="246">
        <f t="shared" si="17"/>
        <v>23.21</v>
      </c>
      <c r="T68" s="246">
        <f t="shared" si="18"/>
        <v>32.32</v>
      </c>
      <c r="U68" s="246">
        <f t="shared" si="19"/>
        <v>22.47</v>
      </c>
      <c r="V68" s="246" t="str">
        <f t="shared" si="20"/>
        <v/>
      </c>
      <c r="W68" s="246">
        <f t="shared" si="21"/>
        <v>22.17</v>
      </c>
      <c r="X68" s="246">
        <f t="shared" si="22"/>
        <v>34.51</v>
      </c>
    </row>
    <row r="69" ht="12.75" customHeight="1">
      <c r="A69" s="244">
        <v>65.0</v>
      </c>
      <c r="B69" s="245">
        <v>4.0625</v>
      </c>
      <c r="C69" s="246">
        <f t="shared" si="1"/>
        <v>22.42</v>
      </c>
      <c r="D69" s="246">
        <f t="shared" si="2"/>
        <v>20.13</v>
      </c>
      <c r="E69" s="246" t="str">
        <f t="shared" si="3"/>
        <v/>
      </c>
      <c r="F69" s="246" t="str">
        <f t="shared" si="4"/>
        <v/>
      </c>
      <c r="G69" s="246" t="str">
        <f t="shared" si="5"/>
        <v/>
      </c>
      <c r="H69" s="246" t="str">
        <f t="shared" si="6"/>
        <v/>
      </c>
      <c r="I69" s="246" t="str">
        <f t="shared" si="7"/>
        <v/>
      </c>
      <c r="J69" s="246">
        <f t="shared" si="8"/>
        <v>22.94</v>
      </c>
      <c r="K69" s="246">
        <f t="shared" si="9"/>
        <v>23.49</v>
      </c>
      <c r="L69" s="246">
        <f t="shared" si="10"/>
        <v>31.07</v>
      </c>
      <c r="M69" s="246">
        <f t="shared" si="11"/>
        <v>24.45</v>
      </c>
      <c r="N69" s="246" t="str">
        <f t="shared" si="12"/>
        <v/>
      </c>
      <c r="O69" s="246">
        <f t="shared" si="13"/>
        <v>39.19</v>
      </c>
      <c r="P69" s="246" t="str">
        <f t="shared" si="14"/>
        <v/>
      </c>
      <c r="Q69" s="246" t="str">
        <f t="shared" si="15"/>
        <v/>
      </c>
      <c r="R69" s="246">
        <f t="shared" si="16"/>
        <v>18.46</v>
      </c>
      <c r="S69" s="246">
        <f t="shared" si="17"/>
        <v>23.49</v>
      </c>
      <c r="T69" s="246">
        <f t="shared" si="18"/>
        <v>32.78</v>
      </c>
      <c r="U69" s="246">
        <f t="shared" si="19"/>
        <v>22.77</v>
      </c>
      <c r="V69" s="246" t="str">
        <f t="shared" si="20"/>
        <v/>
      </c>
      <c r="W69" s="246">
        <f t="shared" si="21"/>
        <v>22.44</v>
      </c>
      <c r="X69" s="246">
        <f t="shared" si="22"/>
        <v>35.04</v>
      </c>
    </row>
    <row r="70" ht="12.75" customHeight="1">
      <c r="A70" s="244">
        <v>66.0</v>
      </c>
      <c r="B70" s="245">
        <v>4.125</v>
      </c>
      <c r="C70" s="246">
        <f t="shared" si="1"/>
        <v>22.67</v>
      </c>
      <c r="D70" s="246">
        <f t="shared" si="2"/>
        <v>20.37</v>
      </c>
      <c r="E70" s="246" t="str">
        <f t="shared" si="3"/>
        <v/>
      </c>
      <c r="F70" s="246" t="str">
        <f t="shared" si="4"/>
        <v/>
      </c>
      <c r="G70" s="246" t="str">
        <f t="shared" si="5"/>
        <v/>
      </c>
      <c r="H70" s="246" t="str">
        <f t="shared" si="6"/>
        <v/>
      </c>
      <c r="I70" s="246" t="str">
        <f t="shared" si="7"/>
        <v/>
      </c>
      <c r="J70" s="246">
        <f t="shared" si="8"/>
        <v>23.25</v>
      </c>
      <c r="K70" s="246">
        <f t="shared" si="9"/>
        <v>23.79</v>
      </c>
      <c r="L70" s="246">
        <f t="shared" si="10"/>
        <v>31.46</v>
      </c>
      <c r="M70" s="246">
        <f t="shared" si="11"/>
        <v>24.77</v>
      </c>
      <c r="N70" s="246" t="str">
        <f t="shared" si="12"/>
        <v/>
      </c>
      <c r="O70" s="246">
        <f t="shared" si="13"/>
        <v>39.73</v>
      </c>
      <c r="P70" s="246" t="str">
        <f t="shared" si="14"/>
        <v/>
      </c>
      <c r="Q70" s="246" t="str">
        <f t="shared" si="15"/>
        <v/>
      </c>
      <c r="R70" s="246">
        <f t="shared" si="16"/>
        <v>18.68</v>
      </c>
      <c r="S70" s="246">
        <f t="shared" si="17"/>
        <v>23.78</v>
      </c>
      <c r="T70" s="246">
        <f t="shared" si="18"/>
        <v>33.25</v>
      </c>
      <c r="U70" s="246">
        <f t="shared" si="19"/>
        <v>23.06</v>
      </c>
      <c r="V70" s="246" t="str">
        <f t="shared" si="20"/>
        <v/>
      </c>
      <c r="W70" s="246">
        <f t="shared" si="21"/>
        <v>22.72</v>
      </c>
      <c r="X70" s="246">
        <f t="shared" si="22"/>
        <v>35.57</v>
      </c>
    </row>
    <row r="71" ht="12.75" customHeight="1">
      <c r="A71" s="244">
        <v>67.0</v>
      </c>
      <c r="B71" s="245">
        <v>4.1875</v>
      </c>
      <c r="C71" s="246">
        <f t="shared" si="1"/>
        <v>22.91</v>
      </c>
      <c r="D71" s="246">
        <f t="shared" si="2"/>
        <v>20.6</v>
      </c>
      <c r="E71" s="246" t="str">
        <f t="shared" si="3"/>
        <v/>
      </c>
      <c r="F71" s="246" t="str">
        <f t="shared" si="4"/>
        <v/>
      </c>
      <c r="G71" s="246" t="str">
        <f t="shared" si="5"/>
        <v/>
      </c>
      <c r="H71" s="246" t="str">
        <f t="shared" si="6"/>
        <v/>
      </c>
      <c r="I71" s="246" t="str">
        <f t="shared" si="7"/>
        <v/>
      </c>
      <c r="J71" s="246">
        <f t="shared" si="8"/>
        <v>23.57</v>
      </c>
      <c r="K71" s="246">
        <f t="shared" si="9"/>
        <v>24.1</v>
      </c>
      <c r="L71" s="246">
        <f t="shared" si="10"/>
        <v>31.86</v>
      </c>
      <c r="M71" s="246">
        <f t="shared" si="11"/>
        <v>25.1</v>
      </c>
      <c r="N71" s="246" t="str">
        <f t="shared" si="12"/>
        <v/>
      </c>
      <c r="O71" s="246">
        <f t="shared" si="13"/>
        <v>40.26</v>
      </c>
      <c r="P71" s="246" t="str">
        <f t="shared" si="14"/>
        <v/>
      </c>
      <c r="Q71" s="246" t="str">
        <f t="shared" si="15"/>
        <v/>
      </c>
      <c r="R71" s="246">
        <f t="shared" si="16"/>
        <v>18.9</v>
      </c>
      <c r="S71" s="246">
        <f t="shared" si="17"/>
        <v>24.06</v>
      </c>
      <c r="T71" s="246">
        <f t="shared" si="18"/>
        <v>33.71</v>
      </c>
      <c r="U71" s="246">
        <f t="shared" si="19"/>
        <v>23.36</v>
      </c>
      <c r="V71" s="246" t="str">
        <f t="shared" si="20"/>
        <v/>
      </c>
      <c r="W71" s="246">
        <f t="shared" si="21"/>
        <v>22.99</v>
      </c>
      <c r="X71" s="246">
        <f t="shared" si="22"/>
        <v>36.09</v>
      </c>
    </row>
    <row r="72" ht="12.75" customHeight="1">
      <c r="A72" s="244">
        <v>68.0</v>
      </c>
      <c r="B72" s="245">
        <v>4.25</v>
      </c>
      <c r="C72" s="246">
        <f t="shared" si="1"/>
        <v>23.16</v>
      </c>
      <c r="D72" s="246">
        <f t="shared" si="2"/>
        <v>20.83</v>
      </c>
      <c r="E72" s="246" t="str">
        <f t="shared" si="3"/>
        <v/>
      </c>
      <c r="F72" s="246" t="str">
        <f t="shared" si="4"/>
        <v/>
      </c>
      <c r="G72" s="246" t="str">
        <f t="shared" si="5"/>
        <v/>
      </c>
      <c r="H72" s="246" t="str">
        <f t="shared" si="6"/>
        <v/>
      </c>
      <c r="I72" s="246" t="str">
        <f t="shared" si="7"/>
        <v/>
      </c>
      <c r="J72" s="246">
        <f t="shared" si="8"/>
        <v>23.88</v>
      </c>
      <c r="K72" s="246">
        <f t="shared" si="9"/>
        <v>24.4</v>
      </c>
      <c r="L72" s="246">
        <f t="shared" si="10"/>
        <v>32.26</v>
      </c>
      <c r="M72" s="246">
        <f t="shared" si="11"/>
        <v>25.43</v>
      </c>
      <c r="N72" s="246" t="str">
        <f t="shared" si="12"/>
        <v/>
      </c>
      <c r="O72" s="246">
        <f t="shared" si="13"/>
        <v>40.8</v>
      </c>
      <c r="P72" s="246" t="str">
        <f t="shared" si="14"/>
        <v/>
      </c>
      <c r="Q72" s="246" t="str">
        <f t="shared" si="15"/>
        <v/>
      </c>
      <c r="R72" s="246">
        <f t="shared" si="16"/>
        <v>19.12</v>
      </c>
      <c r="S72" s="246">
        <f t="shared" si="17"/>
        <v>24.35</v>
      </c>
      <c r="T72" s="246">
        <f t="shared" si="18"/>
        <v>34.17</v>
      </c>
      <c r="U72" s="246">
        <f t="shared" si="19"/>
        <v>23.65</v>
      </c>
      <c r="V72" s="246" t="str">
        <f t="shared" si="20"/>
        <v/>
      </c>
      <c r="W72" s="246">
        <f t="shared" si="21"/>
        <v>23.27</v>
      </c>
      <c r="X72" s="246">
        <f t="shared" si="22"/>
        <v>36.62</v>
      </c>
    </row>
    <row r="73" ht="12.75" customHeight="1">
      <c r="A73" s="244">
        <v>69.0</v>
      </c>
      <c r="B73" s="245">
        <v>4.3125</v>
      </c>
      <c r="C73" s="246">
        <f t="shared" si="1"/>
        <v>23.41</v>
      </c>
      <c r="D73" s="246">
        <f t="shared" si="2"/>
        <v>21.07</v>
      </c>
      <c r="E73" s="246" t="str">
        <f t="shared" si="3"/>
        <v/>
      </c>
      <c r="F73" s="246" t="str">
        <f t="shared" si="4"/>
        <v/>
      </c>
      <c r="G73" s="246" t="str">
        <f t="shared" si="5"/>
        <v/>
      </c>
      <c r="H73" s="246" t="str">
        <f t="shared" si="6"/>
        <v/>
      </c>
      <c r="I73" s="246" t="str">
        <f t="shared" si="7"/>
        <v/>
      </c>
      <c r="J73" s="246">
        <f t="shared" si="8"/>
        <v>24.2</v>
      </c>
      <c r="K73" s="246">
        <f t="shared" si="9"/>
        <v>24.71</v>
      </c>
      <c r="L73" s="246">
        <f t="shared" si="10"/>
        <v>32.65</v>
      </c>
      <c r="M73" s="246">
        <f t="shared" si="11"/>
        <v>25.75</v>
      </c>
      <c r="N73" s="246" t="str">
        <f t="shared" si="12"/>
        <v/>
      </c>
      <c r="O73" s="246">
        <f t="shared" si="13"/>
        <v>41.34</v>
      </c>
      <c r="P73" s="246" t="str">
        <f t="shared" si="14"/>
        <v/>
      </c>
      <c r="Q73" s="246" t="str">
        <f t="shared" si="15"/>
        <v/>
      </c>
      <c r="R73" s="246">
        <f t="shared" si="16"/>
        <v>19.34</v>
      </c>
      <c r="S73" s="246">
        <f t="shared" si="17"/>
        <v>24.63</v>
      </c>
      <c r="T73" s="246">
        <f t="shared" si="18"/>
        <v>34.64</v>
      </c>
      <c r="U73" s="246">
        <f t="shared" si="19"/>
        <v>23.95</v>
      </c>
      <c r="V73" s="246" t="str">
        <f t="shared" si="20"/>
        <v/>
      </c>
      <c r="W73" s="246">
        <f t="shared" si="21"/>
        <v>23.54</v>
      </c>
      <c r="X73" s="246">
        <f t="shared" si="22"/>
        <v>37.15</v>
      </c>
    </row>
    <row r="74" ht="12.75" customHeight="1">
      <c r="A74" s="247">
        <v>70.0</v>
      </c>
      <c r="B74" s="245">
        <v>4.375</v>
      </c>
      <c r="C74" s="246">
        <f t="shared" si="1"/>
        <v>23.66</v>
      </c>
      <c r="D74" s="246">
        <f t="shared" si="2"/>
        <v>21.3</v>
      </c>
      <c r="E74" s="246" t="str">
        <f t="shared" si="3"/>
        <v/>
      </c>
      <c r="F74" s="246" t="str">
        <f t="shared" si="4"/>
        <v/>
      </c>
      <c r="G74" s="246" t="str">
        <f t="shared" si="5"/>
        <v/>
      </c>
      <c r="H74" s="246" t="str">
        <f t="shared" si="6"/>
        <v/>
      </c>
      <c r="I74" s="246" t="str">
        <f t="shared" si="7"/>
        <v/>
      </c>
      <c r="J74" s="246">
        <f t="shared" si="8"/>
        <v>24.51</v>
      </c>
      <c r="K74" s="246">
        <f t="shared" si="9"/>
        <v>25.01</v>
      </c>
      <c r="L74" s="246">
        <f t="shared" si="10"/>
        <v>33.05</v>
      </c>
      <c r="M74" s="246">
        <f t="shared" si="11"/>
        <v>26.08</v>
      </c>
      <c r="N74" s="246" t="str">
        <f t="shared" si="12"/>
        <v/>
      </c>
      <c r="O74" s="246">
        <f t="shared" si="13"/>
        <v>41.88</v>
      </c>
      <c r="P74" s="246" t="str">
        <f t="shared" si="14"/>
        <v/>
      </c>
      <c r="Q74" s="246" t="str">
        <f t="shared" si="15"/>
        <v/>
      </c>
      <c r="R74" s="246">
        <f t="shared" si="16"/>
        <v>19.56</v>
      </c>
      <c r="S74" s="246">
        <f t="shared" si="17"/>
        <v>24.92</v>
      </c>
      <c r="T74" s="246">
        <f t="shared" si="18"/>
        <v>35.1</v>
      </c>
      <c r="U74" s="246">
        <f t="shared" si="19"/>
        <v>24.24</v>
      </c>
      <c r="V74" s="246" t="str">
        <f t="shared" si="20"/>
        <v/>
      </c>
      <c r="W74" s="246">
        <f t="shared" si="21"/>
        <v>23.82</v>
      </c>
      <c r="X74" s="246">
        <f t="shared" si="22"/>
        <v>37.68</v>
      </c>
    </row>
    <row r="75" ht="12.75" customHeight="1">
      <c r="A75" s="247">
        <v>71.0</v>
      </c>
      <c r="B75" s="245">
        <v>4.4375</v>
      </c>
      <c r="C75" s="246">
        <f t="shared" si="1"/>
        <v>23.91</v>
      </c>
      <c r="D75" s="246">
        <f t="shared" si="2"/>
        <v>21.53</v>
      </c>
      <c r="E75" s="246" t="str">
        <f t="shared" si="3"/>
        <v/>
      </c>
      <c r="F75" s="246" t="str">
        <f t="shared" si="4"/>
        <v/>
      </c>
      <c r="G75" s="246" t="str">
        <f t="shared" si="5"/>
        <v/>
      </c>
      <c r="H75" s="246" t="str">
        <f t="shared" si="6"/>
        <v/>
      </c>
      <c r="I75" s="246" t="str">
        <f t="shared" si="7"/>
        <v/>
      </c>
      <c r="J75" s="246">
        <f t="shared" si="8"/>
        <v>24.83</v>
      </c>
      <c r="K75" s="246">
        <f t="shared" si="9"/>
        <v>25.32</v>
      </c>
      <c r="L75" s="246">
        <f t="shared" si="10"/>
        <v>33.45</v>
      </c>
      <c r="M75" s="246">
        <f t="shared" si="11"/>
        <v>26.4</v>
      </c>
      <c r="N75" s="246" t="str">
        <f t="shared" si="12"/>
        <v/>
      </c>
      <c r="O75" s="246">
        <f t="shared" si="13"/>
        <v>42.41</v>
      </c>
      <c r="P75" s="246" t="str">
        <f t="shared" si="14"/>
        <v/>
      </c>
      <c r="Q75" s="246" t="str">
        <f t="shared" si="15"/>
        <v/>
      </c>
      <c r="R75" s="246">
        <f t="shared" si="16"/>
        <v>19.78</v>
      </c>
      <c r="S75" s="246">
        <f t="shared" si="17"/>
        <v>25.2</v>
      </c>
      <c r="T75" s="246">
        <f t="shared" si="18"/>
        <v>35.56</v>
      </c>
      <c r="U75" s="246">
        <f t="shared" si="19"/>
        <v>24.54</v>
      </c>
      <c r="V75" s="246" t="str">
        <f t="shared" si="20"/>
        <v/>
      </c>
      <c r="W75" s="246">
        <f t="shared" si="21"/>
        <v>24.09</v>
      </c>
      <c r="X75" s="246">
        <f t="shared" si="22"/>
        <v>38.2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5:B75 D6:X75">
    <cfRule type="expression" dxfId="0" priority="1">
      <formula>MOD(ROW(),2)=1</formula>
    </cfRule>
  </conditionalFormatting>
  <conditionalFormatting sqref="C5:C75 D5:W5">
    <cfRule type="expression" dxfId="0" priority="2">
      <formula>MOD(ROW(),2)=1</formula>
    </cfRule>
  </conditionalFormatting>
  <conditionalFormatting sqref="X5">
    <cfRule type="expression" dxfId="0" priority="3">
      <formula>MOD(ROW(),2)=1</formula>
    </cfRule>
  </conditionalFormatting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0" width="8.63"/>
    <col customWidth="1" min="11" max="11" width="14.63"/>
    <col customWidth="1" min="12" max="14" width="8.63"/>
    <col customWidth="1" min="15" max="15" width="14.25"/>
    <col customWidth="1" min="16" max="26" width="8.63"/>
  </cols>
  <sheetData>
    <row r="1" ht="12.75" customHeight="1">
      <c r="A1" s="248"/>
      <c r="B1" s="249" t="s">
        <v>84</v>
      </c>
      <c r="C1" s="250" t="s">
        <v>85</v>
      </c>
      <c r="D1" s="251" t="s">
        <v>86</v>
      </c>
      <c r="E1" s="252" t="s">
        <v>87</v>
      </c>
      <c r="F1" s="252" t="s">
        <v>88</v>
      </c>
      <c r="G1" s="252" t="s">
        <v>89</v>
      </c>
      <c r="H1" s="252" t="s">
        <v>90</v>
      </c>
      <c r="I1" s="252" t="s">
        <v>91</v>
      </c>
      <c r="J1" s="251" t="s">
        <v>92</v>
      </c>
      <c r="K1" s="252" t="s">
        <v>93</v>
      </c>
      <c r="L1" s="252" t="s">
        <v>94</v>
      </c>
      <c r="M1" s="252" t="s">
        <v>95</v>
      </c>
      <c r="N1" s="251" t="s">
        <v>96</v>
      </c>
      <c r="O1" s="251" t="s">
        <v>97</v>
      </c>
      <c r="P1" s="251" t="s">
        <v>98</v>
      </c>
      <c r="Q1" s="251" t="s">
        <v>99</v>
      </c>
      <c r="R1" s="251" t="s">
        <v>100</v>
      </c>
      <c r="S1" s="251" t="s">
        <v>101</v>
      </c>
      <c r="T1" s="251" t="s">
        <v>102</v>
      </c>
      <c r="U1" s="251" t="s">
        <v>103</v>
      </c>
      <c r="V1" s="253" t="s">
        <v>104</v>
      </c>
    </row>
    <row r="2" ht="12.75" customHeight="1">
      <c r="A2" s="254"/>
      <c r="B2" s="255" t="s">
        <v>8</v>
      </c>
      <c r="C2" s="256" t="s">
        <v>8</v>
      </c>
      <c r="D2" s="257" t="s">
        <v>9</v>
      </c>
      <c r="E2" s="257" t="s">
        <v>105</v>
      </c>
      <c r="F2" s="257" t="s">
        <v>106</v>
      </c>
      <c r="G2" s="257" t="s">
        <v>107</v>
      </c>
      <c r="H2" s="257" t="s">
        <v>108</v>
      </c>
      <c r="I2" s="257" t="s">
        <v>109</v>
      </c>
      <c r="J2" s="258" t="s">
        <v>110</v>
      </c>
      <c r="K2" s="257" t="s">
        <v>111</v>
      </c>
      <c r="L2" s="258" t="s">
        <v>112</v>
      </c>
      <c r="M2" s="257" t="s">
        <v>113</v>
      </c>
      <c r="N2" s="257" t="s">
        <v>114</v>
      </c>
      <c r="O2" s="257" t="s">
        <v>115</v>
      </c>
      <c r="P2" s="257" t="s">
        <v>34</v>
      </c>
      <c r="Q2" s="257" t="s">
        <v>116</v>
      </c>
      <c r="R2" s="257" t="s">
        <v>117</v>
      </c>
      <c r="S2" s="257" t="s">
        <v>118</v>
      </c>
      <c r="T2" s="257" t="s">
        <v>119</v>
      </c>
      <c r="U2" s="257" t="s">
        <v>120</v>
      </c>
      <c r="V2" s="259" t="s">
        <v>121</v>
      </c>
    </row>
    <row r="3" ht="12.75" customHeight="1">
      <c r="A3" s="260" t="s">
        <v>64</v>
      </c>
      <c r="B3" s="261">
        <v>0.0</v>
      </c>
      <c r="C3" s="262">
        <v>1.0</v>
      </c>
      <c r="D3" s="262">
        <v>2.0</v>
      </c>
      <c r="E3" s="262">
        <v>3.0</v>
      </c>
      <c r="F3" s="262">
        <v>4.0</v>
      </c>
      <c r="G3" s="262">
        <v>5.0</v>
      </c>
      <c r="H3" s="262">
        <v>6.0</v>
      </c>
      <c r="I3" s="262">
        <v>7.0</v>
      </c>
      <c r="J3" s="262">
        <v>8.0</v>
      </c>
      <c r="K3" s="262">
        <v>9.0</v>
      </c>
      <c r="L3" s="262">
        <v>10.0</v>
      </c>
      <c r="M3" s="262">
        <v>11.0</v>
      </c>
      <c r="N3" s="262">
        <v>12.0</v>
      </c>
      <c r="O3" s="262">
        <v>13.0</v>
      </c>
      <c r="P3" s="262">
        <v>14.0</v>
      </c>
      <c r="Q3" s="262">
        <v>15.0</v>
      </c>
      <c r="R3" s="262">
        <v>16.0</v>
      </c>
      <c r="S3" s="262">
        <v>17.0</v>
      </c>
      <c r="T3" s="262">
        <v>18.0</v>
      </c>
      <c r="U3" s="262">
        <v>19.0</v>
      </c>
      <c r="V3" s="262">
        <v>20.0</v>
      </c>
    </row>
    <row r="4" ht="12.75" customHeight="1">
      <c r="A4" s="263">
        <v>1.0</v>
      </c>
      <c r="B4" s="264">
        <v>21.8</v>
      </c>
      <c r="C4" s="265">
        <v>19.59</v>
      </c>
      <c r="D4" s="265">
        <v>18.22</v>
      </c>
      <c r="E4" s="265">
        <v>23.16</v>
      </c>
      <c r="F4" s="265">
        <v>27.28</v>
      </c>
      <c r="G4" s="265">
        <v>29.82</v>
      </c>
      <c r="H4" s="265">
        <v>21.02</v>
      </c>
      <c r="I4" s="265">
        <v>26.34</v>
      </c>
      <c r="J4" s="265">
        <v>21.82</v>
      </c>
      <c r="K4" s="265">
        <v>24.98</v>
      </c>
      <c r="L4" s="265">
        <v>20.39</v>
      </c>
      <c r="M4" s="265">
        <v>21.58</v>
      </c>
      <c r="N4" s="265">
        <v>24.36</v>
      </c>
      <c r="O4" s="265">
        <v>27.79</v>
      </c>
      <c r="P4" s="265">
        <v>26.11</v>
      </c>
      <c r="Q4" s="265">
        <v>27.78</v>
      </c>
      <c r="R4" s="265">
        <v>30.6</v>
      </c>
      <c r="S4" s="265">
        <v>20.95</v>
      </c>
      <c r="T4" s="265">
        <v>24.05</v>
      </c>
      <c r="U4" s="265">
        <v>39.09</v>
      </c>
      <c r="V4" s="265">
        <v>34.22</v>
      </c>
    </row>
    <row r="5" ht="12.75" customHeight="1">
      <c r="A5" s="266">
        <v>2.0</v>
      </c>
      <c r="B5" s="267">
        <v>24.17</v>
      </c>
      <c r="C5" s="268">
        <v>21.83</v>
      </c>
      <c r="D5" s="268">
        <v>20.1</v>
      </c>
      <c r="E5" s="268">
        <v>26.1</v>
      </c>
      <c r="F5" s="268">
        <v>29.64</v>
      </c>
      <c r="G5" s="268">
        <v>32.36</v>
      </c>
      <c r="H5" s="268">
        <v>23.48</v>
      </c>
      <c r="I5" s="268">
        <v>29.24</v>
      </c>
      <c r="J5" s="268">
        <v>25.0</v>
      </c>
      <c r="K5" s="268">
        <v>28.54</v>
      </c>
      <c r="L5" s="268">
        <v>22.83</v>
      </c>
      <c r="M5" s="268">
        <v>24.05</v>
      </c>
      <c r="N5" s="268">
        <v>27.48</v>
      </c>
      <c r="O5" s="268">
        <v>30.96</v>
      </c>
      <c r="P5" s="268">
        <v>28.81</v>
      </c>
      <c r="Q5" s="268">
        <v>30.54</v>
      </c>
      <c r="R5" s="268">
        <v>32.6</v>
      </c>
      <c r="S5" s="268">
        <v>23.09</v>
      </c>
      <c r="T5" s="268">
        <v>27.54</v>
      </c>
      <c r="U5" s="268">
        <v>43.64</v>
      </c>
      <c r="V5" s="268">
        <v>38.49</v>
      </c>
    </row>
    <row r="6" ht="12.75" customHeight="1">
      <c r="A6" s="263">
        <v>3.0</v>
      </c>
      <c r="B6" s="264">
        <v>26.52</v>
      </c>
      <c r="C6" s="265">
        <v>24.04</v>
      </c>
      <c r="D6" s="265">
        <v>22.0</v>
      </c>
      <c r="E6" s="265">
        <v>29.04</v>
      </c>
      <c r="F6" s="265">
        <v>32.02</v>
      </c>
      <c r="G6" s="265">
        <v>34.88</v>
      </c>
      <c r="H6" s="265">
        <v>25.92</v>
      </c>
      <c r="I6" s="265">
        <v>32.14</v>
      </c>
      <c r="J6" s="265">
        <v>28.17</v>
      </c>
      <c r="K6" s="265">
        <v>32.11</v>
      </c>
      <c r="L6" s="265">
        <v>25.3</v>
      </c>
      <c r="M6" s="265">
        <v>26.5</v>
      </c>
      <c r="N6" s="265">
        <v>30.6</v>
      </c>
      <c r="O6" s="265">
        <v>34.1</v>
      </c>
      <c r="P6" s="265">
        <v>31.48</v>
      </c>
      <c r="Q6" s="265">
        <v>33.29</v>
      </c>
      <c r="R6" s="265">
        <v>35.49</v>
      </c>
      <c r="S6" s="265">
        <v>25.24</v>
      </c>
      <c r="T6" s="265">
        <v>30.18</v>
      </c>
      <c r="U6" s="265">
        <v>48.16</v>
      </c>
      <c r="V6" s="265">
        <v>41.63</v>
      </c>
    </row>
    <row r="7" ht="12.75" customHeight="1">
      <c r="A7" s="266">
        <v>4.0</v>
      </c>
      <c r="B7" s="267">
        <v>28.87</v>
      </c>
      <c r="C7" s="268">
        <v>26.25</v>
      </c>
      <c r="D7" s="268">
        <v>23.88</v>
      </c>
      <c r="E7" s="268">
        <v>31.98</v>
      </c>
      <c r="F7" s="268">
        <v>34.4</v>
      </c>
      <c r="G7" s="268">
        <v>37.4</v>
      </c>
      <c r="H7" s="268">
        <v>28.37</v>
      </c>
      <c r="I7" s="268">
        <v>35.04</v>
      </c>
      <c r="J7" s="268">
        <v>31.36</v>
      </c>
      <c r="K7" s="268">
        <v>35.66</v>
      </c>
      <c r="L7" s="268">
        <v>27.75</v>
      </c>
      <c r="M7" s="268">
        <v>28.96</v>
      </c>
      <c r="N7" s="268">
        <v>33.71</v>
      </c>
      <c r="O7" s="268">
        <v>37.24</v>
      </c>
      <c r="P7" s="268">
        <v>34.15</v>
      </c>
      <c r="Q7" s="268">
        <v>36.04</v>
      </c>
      <c r="R7" s="268">
        <v>38.41</v>
      </c>
      <c r="S7" s="268">
        <v>27.38</v>
      </c>
      <c r="T7" s="268">
        <v>32.88</v>
      </c>
      <c r="U7" s="268">
        <v>52.71</v>
      </c>
      <c r="V7" s="268">
        <v>44.77</v>
      </c>
    </row>
    <row r="8" ht="12.75" customHeight="1">
      <c r="A8" s="263">
        <v>5.0</v>
      </c>
      <c r="B8" s="264">
        <v>31.2</v>
      </c>
      <c r="C8" s="265">
        <v>28.45</v>
      </c>
      <c r="D8" s="265">
        <v>25.77</v>
      </c>
      <c r="E8" s="265">
        <v>34.94</v>
      </c>
      <c r="F8" s="265">
        <v>36.76</v>
      </c>
      <c r="G8" s="265">
        <v>39.95</v>
      </c>
      <c r="H8" s="265">
        <v>30.83</v>
      </c>
      <c r="I8" s="265">
        <v>37.95</v>
      </c>
      <c r="J8" s="265">
        <v>34.55</v>
      </c>
      <c r="K8" s="265">
        <v>39.21</v>
      </c>
      <c r="L8" s="265">
        <v>30.2</v>
      </c>
      <c r="M8" s="265">
        <v>31.42</v>
      </c>
      <c r="N8" s="265">
        <v>36.83</v>
      </c>
      <c r="O8" s="265">
        <v>40.37</v>
      </c>
      <c r="P8" s="265">
        <v>36.82</v>
      </c>
      <c r="Q8" s="265">
        <v>38.8</v>
      </c>
      <c r="R8" s="265">
        <v>41.29</v>
      </c>
      <c r="S8" s="265">
        <v>29.54</v>
      </c>
      <c r="T8" s="265">
        <v>35.57</v>
      </c>
      <c r="U8" s="265">
        <v>57.26</v>
      </c>
      <c r="V8" s="265">
        <v>48.61</v>
      </c>
    </row>
    <row r="9" ht="12.75" customHeight="1">
      <c r="A9" s="266">
        <v>6.0</v>
      </c>
      <c r="B9" s="267">
        <v>33.55</v>
      </c>
      <c r="C9" s="268">
        <v>30.67</v>
      </c>
      <c r="D9" s="268">
        <v>27.66</v>
      </c>
      <c r="E9" s="268">
        <v>37.88</v>
      </c>
      <c r="F9" s="268">
        <v>39.14</v>
      </c>
      <c r="G9" s="268">
        <v>42.47</v>
      </c>
      <c r="H9" s="268">
        <v>33.28</v>
      </c>
      <c r="I9" s="268">
        <v>40.84</v>
      </c>
      <c r="J9" s="268">
        <v>37.74</v>
      </c>
      <c r="K9" s="268">
        <v>42.79</v>
      </c>
      <c r="L9" s="268">
        <v>32.67</v>
      </c>
      <c r="M9" s="268">
        <v>33.88</v>
      </c>
      <c r="N9" s="268">
        <v>39.95</v>
      </c>
      <c r="O9" s="268">
        <v>43.54</v>
      </c>
      <c r="P9" s="268">
        <v>39.49</v>
      </c>
      <c r="Q9" s="268">
        <v>41.51</v>
      </c>
      <c r="R9" s="268">
        <v>44.19</v>
      </c>
      <c r="S9" s="268">
        <v>31.68</v>
      </c>
      <c r="T9" s="268">
        <v>38.28</v>
      </c>
      <c r="U9" s="268">
        <v>61.79</v>
      </c>
      <c r="V9" s="268">
        <v>51.75</v>
      </c>
    </row>
    <row r="10" ht="12.75" customHeight="1">
      <c r="A10" s="263">
        <v>7.0</v>
      </c>
      <c r="B10" s="264">
        <v>35.89</v>
      </c>
      <c r="C10" s="265">
        <v>32.87</v>
      </c>
      <c r="D10" s="265">
        <v>29.55</v>
      </c>
      <c r="E10" s="265">
        <v>40.82</v>
      </c>
      <c r="F10" s="265">
        <v>41.54</v>
      </c>
      <c r="G10" s="265">
        <v>44.99</v>
      </c>
      <c r="H10" s="265">
        <v>35.74</v>
      </c>
      <c r="I10" s="265">
        <v>43.75</v>
      </c>
      <c r="J10" s="265">
        <v>40.92</v>
      </c>
      <c r="K10" s="265">
        <v>46.34</v>
      </c>
      <c r="L10" s="265">
        <v>35.1</v>
      </c>
      <c r="M10" s="265">
        <v>36.33</v>
      </c>
      <c r="N10" s="265">
        <v>43.04</v>
      </c>
      <c r="O10" s="265">
        <v>46.68</v>
      </c>
      <c r="P10" s="265">
        <v>42.16</v>
      </c>
      <c r="Q10" s="265">
        <v>44.27</v>
      </c>
      <c r="R10" s="265">
        <v>47.08</v>
      </c>
      <c r="S10" s="265">
        <v>33.83</v>
      </c>
      <c r="T10" s="265">
        <v>41.02</v>
      </c>
      <c r="U10" s="265">
        <v>66.33</v>
      </c>
      <c r="V10" s="265">
        <v>54.87</v>
      </c>
    </row>
    <row r="11" ht="12.75" customHeight="1">
      <c r="A11" s="266">
        <v>8.0</v>
      </c>
      <c r="B11" s="267">
        <v>38.26</v>
      </c>
      <c r="C11" s="268">
        <v>35.1</v>
      </c>
      <c r="D11" s="268">
        <v>31.43</v>
      </c>
      <c r="E11" s="268">
        <v>43.76</v>
      </c>
      <c r="F11" s="268">
        <v>43.92</v>
      </c>
      <c r="G11" s="268">
        <v>47.54</v>
      </c>
      <c r="H11" s="268">
        <v>38.19</v>
      </c>
      <c r="I11" s="268">
        <v>46.66</v>
      </c>
      <c r="J11" s="268">
        <v>44.12</v>
      </c>
      <c r="K11" s="268">
        <v>49.92</v>
      </c>
      <c r="L11" s="268">
        <v>37.57</v>
      </c>
      <c r="M11" s="268">
        <v>38.8</v>
      </c>
      <c r="N11" s="268">
        <v>46.16</v>
      </c>
      <c r="O11" s="268">
        <v>49.81</v>
      </c>
      <c r="P11" s="268">
        <v>44.83</v>
      </c>
      <c r="Q11" s="268">
        <v>47.02</v>
      </c>
      <c r="R11" s="268">
        <v>49.96</v>
      </c>
      <c r="S11" s="268">
        <v>35.99</v>
      </c>
      <c r="T11" s="268">
        <v>43.77</v>
      </c>
      <c r="U11" s="268">
        <v>70.86</v>
      </c>
      <c r="V11" s="268">
        <v>58.01</v>
      </c>
    </row>
    <row r="12" ht="12.75" customHeight="1">
      <c r="A12" s="269">
        <v>9.0</v>
      </c>
      <c r="B12" s="264">
        <v>40.61</v>
      </c>
      <c r="C12" s="265">
        <v>37.32</v>
      </c>
      <c r="D12" s="265">
        <v>33.33</v>
      </c>
      <c r="E12" s="265">
        <v>46.72</v>
      </c>
      <c r="F12" s="265">
        <v>46.28</v>
      </c>
      <c r="G12" s="265">
        <v>50.06</v>
      </c>
      <c r="H12" s="265">
        <v>40.65</v>
      </c>
      <c r="I12" s="265">
        <v>49.55</v>
      </c>
      <c r="J12" s="265">
        <v>47.29</v>
      </c>
      <c r="K12" s="265">
        <v>53.47</v>
      </c>
      <c r="L12" s="265">
        <v>40.02</v>
      </c>
      <c r="M12" s="265">
        <v>41.25</v>
      </c>
      <c r="N12" s="265">
        <v>49.28</v>
      </c>
      <c r="O12" s="265">
        <v>52.95</v>
      </c>
      <c r="P12" s="265">
        <v>47.5</v>
      </c>
      <c r="Q12" s="265">
        <v>49.77</v>
      </c>
      <c r="R12" s="265">
        <v>52.86</v>
      </c>
      <c r="S12" s="265">
        <v>38.13</v>
      </c>
      <c r="T12" s="265">
        <v>46.55</v>
      </c>
      <c r="U12" s="265">
        <v>75.4</v>
      </c>
      <c r="V12" s="265">
        <v>61.15</v>
      </c>
    </row>
    <row r="13" ht="12.75" customHeight="1">
      <c r="A13" s="270">
        <v>10.0</v>
      </c>
      <c r="B13" s="267">
        <v>42.96</v>
      </c>
      <c r="C13" s="268">
        <v>39.53</v>
      </c>
      <c r="D13" s="268">
        <v>35.21</v>
      </c>
      <c r="E13" s="268">
        <v>49.66</v>
      </c>
      <c r="F13" s="268">
        <v>48.66</v>
      </c>
      <c r="G13" s="268">
        <v>52.6</v>
      </c>
      <c r="H13" s="268">
        <v>43.08</v>
      </c>
      <c r="I13" s="268">
        <v>52.46</v>
      </c>
      <c r="J13" s="268">
        <v>50.47</v>
      </c>
      <c r="K13" s="268">
        <v>57.02</v>
      </c>
      <c r="L13" s="268">
        <v>42.48</v>
      </c>
      <c r="M13" s="268">
        <v>43.7</v>
      </c>
      <c r="N13" s="268">
        <v>52.4</v>
      </c>
      <c r="O13" s="268">
        <v>56.12</v>
      </c>
      <c r="P13" s="268">
        <v>50.18</v>
      </c>
      <c r="Q13" s="268">
        <v>52.53</v>
      </c>
      <c r="R13" s="268">
        <v>55.74</v>
      </c>
      <c r="S13" s="268">
        <v>40.28</v>
      </c>
      <c r="T13" s="268">
        <v>49.33</v>
      </c>
      <c r="U13" s="268">
        <v>79.95</v>
      </c>
      <c r="V13" s="268">
        <v>64.31</v>
      </c>
    </row>
    <row r="14" ht="12.75" customHeight="1">
      <c r="A14" s="269">
        <v>11.0</v>
      </c>
      <c r="B14" s="264">
        <v>45.29</v>
      </c>
      <c r="C14" s="265">
        <v>41.73</v>
      </c>
      <c r="D14" s="265">
        <v>37.09</v>
      </c>
      <c r="E14" s="265">
        <v>52.6</v>
      </c>
      <c r="F14" s="265">
        <v>51.02</v>
      </c>
      <c r="G14" s="265">
        <v>55.12</v>
      </c>
      <c r="H14" s="265">
        <v>45.53</v>
      </c>
      <c r="I14" s="265">
        <v>55.36</v>
      </c>
      <c r="J14" s="265">
        <v>53.66</v>
      </c>
      <c r="K14" s="265">
        <v>60.6</v>
      </c>
      <c r="L14" s="265">
        <v>44.93</v>
      </c>
      <c r="M14" s="265">
        <v>46.15</v>
      </c>
      <c r="N14" s="265">
        <v>55.52</v>
      </c>
      <c r="O14" s="265">
        <v>59.25</v>
      </c>
      <c r="P14" s="265">
        <v>52.85</v>
      </c>
      <c r="Q14" s="265">
        <v>54.56</v>
      </c>
      <c r="R14" s="265">
        <v>57.88</v>
      </c>
      <c r="S14" s="265">
        <v>42.42</v>
      </c>
      <c r="T14" s="265">
        <v>51.49</v>
      </c>
      <c r="U14" s="265">
        <v>84.47</v>
      </c>
      <c r="V14" s="265">
        <v>67.45</v>
      </c>
    </row>
    <row r="15" ht="12.75" customHeight="1">
      <c r="A15" s="270">
        <v>12.0</v>
      </c>
      <c r="B15" s="267">
        <v>47.64</v>
      </c>
      <c r="C15" s="268">
        <v>43.94</v>
      </c>
      <c r="D15" s="268">
        <v>38.99</v>
      </c>
      <c r="E15" s="268">
        <v>55.53</v>
      </c>
      <c r="F15" s="268">
        <v>53.4</v>
      </c>
      <c r="G15" s="268">
        <v>57.65</v>
      </c>
      <c r="H15" s="268">
        <v>47.98</v>
      </c>
      <c r="I15" s="268">
        <v>58.27</v>
      </c>
      <c r="J15" s="268">
        <v>56.85</v>
      </c>
      <c r="K15" s="268">
        <v>64.15</v>
      </c>
      <c r="L15" s="268">
        <v>47.4</v>
      </c>
      <c r="M15" s="268">
        <v>48.61</v>
      </c>
      <c r="N15" s="268">
        <v>58.61</v>
      </c>
      <c r="O15" s="268">
        <v>62.39</v>
      </c>
      <c r="P15" s="268">
        <v>55.52</v>
      </c>
      <c r="Q15" s="268">
        <v>56.61</v>
      </c>
      <c r="R15" s="268">
        <v>60.01</v>
      </c>
      <c r="S15" s="268">
        <v>44.58</v>
      </c>
      <c r="T15" s="268">
        <v>53.65</v>
      </c>
      <c r="U15" s="268">
        <v>89.02</v>
      </c>
      <c r="V15" s="268">
        <v>70.59</v>
      </c>
    </row>
    <row r="16" ht="12.75" customHeight="1">
      <c r="A16" s="263">
        <v>13.0</v>
      </c>
      <c r="B16" s="264">
        <v>49.99</v>
      </c>
      <c r="C16" s="265">
        <v>46.15</v>
      </c>
      <c r="D16" s="265">
        <v>40.87</v>
      </c>
      <c r="E16" s="265">
        <v>58.47</v>
      </c>
      <c r="F16" s="265">
        <v>55.78</v>
      </c>
      <c r="G16" s="265">
        <v>60.19</v>
      </c>
      <c r="H16" s="265">
        <v>50.43</v>
      </c>
      <c r="I16" s="265">
        <v>61.16</v>
      </c>
      <c r="J16" s="265">
        <v>60.04</v>
      </c>
      <c r="K16" s="265">
        <v>67.71</v>
      </c>
      <c r="L16" s="265">
        <v>49.85</v>
      </c>
      <c r="M16" s="265">
        <v>51.07</v>
      </c>
      <c r="N16" s="265">
        <v>61.73</v>
      </c>
      <c r="O16" s="265">
        <v>65.52</v>
      </c>
      <c r="P16" s="265">
        <v>58.19</v>
      </c>
      <c r="Q16" s="265">
        <v>59.24</v>
      </c>
      <c r="R16" s="265">
        <v>62.78</v>
      </c>
      <c r="S16" s="265">
        <v>46.73</v>
      </c>
      <c r="T16" s="265">
        <v>56.36</v>
      </c>
      <c r="U16" s="265">
        <v>93.58</v>
      </c>
      <c r="V16" s="265">
        <v>73.73</v>
      </c>
    </row>
    <row r="17" ht="12.75" customHeight="1">
      <c r="A17" s="266">
        <v>14.0</v>
      </c>
      <c r="B17" s="267">
        <v>52.36</v>
      </c>
      <c r="C17" s="268">
        <v>48.39</v>
      </c>
      <c r="D17" s="268">
        <v>42.76</v>
      </c>
      <c r="E17" s="268">
        <v>61.41</v>
      </c>
      <c r="F17" s="268">
        <v>58.15</v>
      </c>
      <c r="G17" s="268">
        <v>62.71</v>
      </c>
      <c r="H17" s="268">
        <v>52.88</v>
      </c>
      <c r="I17" s="268">
        <v>64.07</v>
      </c>
      <c r="J17" s="268">
        <v>63.21</v>
      </c>
      <c r="K17" s="268">
        <v>71.27</v>
      </c>
      <c r="L17" s="268">
        <v>52.31</v>
      </c>
      <c r="M17" s="268">
        <v>53.52</v>
      </c>
      <c r="N17" s="268">
        <v>64.85</v>
      </c>
      <c r="O17" s="268">
        <v>68.68</v>
      </c>
      <c r="P17" s="268">
        <v>60.87</v>
      </c>
      <c r="Q17" s="268">
        <v>61.86</v>
      </c>
      <c r="R17" s="268">
        <v>65.53</v>
      </c>
      <c r="S17" s="268">
        <v>48.87</v>
      </c>
      <c r="T17" s="268">
        <v>59.09</v>
      </c>
      <c r="U17" s="268">
        <v>98.1</v>
      </c>
      <c r="V17" s="268">
        <v>76.87</v>
      </c>
    </row>
    <row r="18" ht="12.75" customHeight="1">
      <c r="A18" s="263">
        <v>15.0</v>
      </c>
      <c r="B18" s="264">
        <v>54.7</v>
      </c>
      <c r="C18" s="265">
        <v>50.59</v>
      </c>
      <c r="D18" s="265">
        <v>44.65</v>
      </c>
      <c r="E18" s="265">
        <v>64.37</v>
      </c>
      <c r="F18" s="265">
        <v>60.52</v>
      </c>
      <c r="G18" s="265">
        <v>65.26</v>
      </c>
      <c r="H18" s="265">
        <v>55.34</v>
      </c>
      <c r="I18" s="265">
        <v>66.98</v>
      </c>
      <c r="J18" s="265">
        <v>66.4</v>
      </c>
      <c r="K18" s="265">
        <v>74.83</v>
      </c>
      <c r="L18" s="265">
        <v>54.75</v>
      </c>
      <c r="M18" s="265">
        <v>55.99</v>
      </c>
      <c r="N18" s="265">
        <v>67.97</v>
      </c>
      <c r="O18" s="265">
        <v>71.82</v>
      </c>
      <c r="P18" s="265">
        <v>63.53</v>
      </c>
      <c r="Q18" s="265">
        <v>64.48</v>
      </c>
      <c r="R18" s="265">
        <v>68.28</v>
      </c>
      <c r="S18" s="265">
        <v>51.02</v>
      </c>
      <c r="T18" s="265">
        <v>61.86</v>
      </c>
      <c r="U18" s="265">
        <v>102.64</v>
      </c>
      <c r="V18" s="265">
        <v>79.99</v>
      </c>
    </row>
    <row r="19" ht="12.75" customHeight="1">
      <c r="A19" s="266">
        <v>16.0</v>
      </c>
      <c r="B19" s="267">
        <v>57.05</v>
      </c>
      <c r="C19" s="268">
        <v>52.8</v>
      </c>
      <c r="D19" s="268">
        <v>46.54</v>
      </c>
      <c r="E19" s="268">
        <v>67.31</v>
      </c>
      <c r="F19" s="268">
        <v>62.9</v>
      </c>
      <c r="G19" s="268">
        <v>67.78</v>
      </c>
      <c r="H19" s="268">
        <v>57.79</v>
      </c>
      <c r="I19" s="268">
        <v>69.88</v>
      </c>
      <c r="J19" s="268">
        <v>69.59</v>
      </c>
      <c r="K19" s="268">
        <v>78.4</v>
      </c>
      <c r="L19" s="268">
        <v>57.21</v>
      </c>
      <c r="M19" s="268">
        <v>58.44</v>
      </c>
      <c r="N19" s="268">
        <v>71.08</v>
      </c>
      <c r="O19" s="268">
        <v>74.97</v>
      </c>
      <c r="P19" s="268">
        <v>66.2</v>
      </c>
      <c r="Q19" s="268">
        <v>67.08</v>
      </c>
      <c r="R19" s="268">
        <v>71.04</v>
      </c>
      <c r="S19" s="268">
        <v>53.17</v>
      </c>
      <c r="T19" s="268">
        <v>64.61</v>
      </c>
      <c r="U19" s="268">
        <v>107.16</v>
      </c>
      <c r="V19" s="268">
        <v>83.13</v>
      </c>
    </row>
    <row r="20" ht="12.75" customHeight="1">
      <c r="A20" s="263">
        <v>17.0</v>
      </c>
      <c r="B20" s="264">
        <v>59.38</v>
      </c>
      <c r="C20" s="265">
        <v>55.0</v>
      </c>
      <c r="D20" s="265">
        <v>48.42</v>
      </c>
      <c r="E20" s="265">
        <v>70.25</v>
      </c>
      <c r="F20" s="265">
        <v>65.26</v>
      </c>
      <c r="G20" s="265">
        <v>70.3</v>
      </c>
      <c r="H20" s="265">
        <v>60.24</v>
      </c>
      <c r="I20" s="265">
        <v>72.78</v>
      </c>
      <c r="J20" s="265">
        <v>72.77</v>
      </c>
      <c r="K20" s="265">
        <v>81.96</v>
      </c>
      <c r="L20" s="265">
        <v>59.66</v>
      </c>
      <c r="M20" s="265">
        <v>60.9</v>
      </c>
      <c r="N20" s="265">
        <v>74.18</v>
      </c>
      <c r="O20" s="265">
        <v>78.13</v>
      </c>
      <c r="P20" s="265">
        <v>68.87</v>
      </c>
      <c r="Q20" s="265">
        <v>69.71</v>
      </c>
      <c r="R20" s="265">
        <v>73.79</v>
      </c>
      <c r="S20" s="265">
        <v>55.32</v>
      </c>
      <c r="T20" s="265">
        <v>67.41</v>
      </c>
      <c r="U20" s="265">
        <v>111.71</v>
      </c>
      <c r="V20" s="265">
        <v>86.27</v>
      </c>
    </row>
    <row r="21" ht="12.75" customHeight="1">
      <c r="A21" s="266">
        <v>18.0</v>
      </c>
      <c r="B21" s="267">
        <v>61.73</v>
      </c>
      <c r="C21" s="268">
        <v>57.21</v>
      </c>
      <c r="D21" s="268">
        <v>50.32</v>
      </c>
      <c r="E21" s="268">
        <v>73.2</v>
      </c>
      <c r="F21" s="268">
        <v>67.64</v>
      </c>
      <c r="G21" s="268">
        <v>72.85</v>
      </c>
      <c r="H21" s="268">
        <v>62.7</v>
      </c>
      <c r="I21" s="268">
        <v>75.68</v>
      </c>
      <c r="J21" s="268">
        <v>75.94</v>
      </c>
      <c r="K21" s="268">
        <v>85.51</v>
      </c>
      <c r="L21" s="268">
        <v>62.13</v>
      </c>
      <c r="M21" s="268">
        <v>63.34</v>
      </c>
      <c r="N21" s="268">
        <v>77.3</v>
      </c>
      <c r="O21" s="268">
        <v>81.26</v>
      </c>
      <c r="P21" s="268">
        <v>71.56</v>
      </c>
      <c r="Q21" s="268">
        <v>72.33</v>
      </c>
      <c r="R21" s="268">
        <v>76.54</v>
      </c>
      <c r="S21" s="268">
        <v>57.46</v>
      </c>
      <c r="T21" s="268">
        <v>70.21</v>
      </c>
      <c r="U21" s="268">
        <v>116.26</v>
      </c>
      <c r="V21" s="268">
        <v>89.41</v>
      </c>
    </row>
    <row r="22" ht="12.75" customHeight="1">
      <c r="A22" s="269">
        <v>19.0</v>
      </c>
      <c r="B22" s="264">
        <v>64.08</v>
      </c>
      <c r="C22" s="265">
        <v>59.43</v>
      </c>
      <c r="D22" s="265">
        <v>52.2</v>
      </c>
      <c r="E22" s="265">
        <v>76.14</v>
      </c>
      <c r="F22" s="265">
        <v>70.01</v>
      </c>
      <c r="G22" s="265">
        <v>75.37</v>
      </c>
      <c r="H22" s="265">
        <v>65.13</v>
      </c>
      <c r="I22" s="265">
        <v>78.59</v>
      </c>
      <c r="J22" s="265">
        <v>79.14</v>
      </c>
      <c r="K22" s="265">
        <v>89.09</v>
      </c>
      <c r="L22" s="265">
        <v>64.58</v>
      </c>
      <c r="M22" s="265">
        <v>65.81</v>
      </c>
      <c r="N22" s="265">
        <v>80.41</v>
      </c>
      <c r="O22" s="265">
        <v>84.4</v>
      </c>
      <c r="P22" s="265">
        <v>74.23</v>
      </c>
      <c r="Q22" s="265">
        <v>74.96</v>
      </c>
      <c r="R22" s="265">
        <v>79.31</v>
      </c>
      <c r="S22" s="265">
        <v>59.61</v>
      </c>
      <c r="T22" s="265">
        <v>73.04</v>
      </c>
      <c r="U22" s="265">
        <v>120.78</v>
      </c>
      <c r="V22" s="265">
        <v>92.56</v>
      </c>
    </row>
    <row r="23" ht="12.75" customHeight="1">
      <c r="A23" s="270">
        <v>20.0</v>
      </c>
      <c r="B23" s="267">
        <v>66.45</v>
      </c>
      <c r="C23" s="268">
        <v>61.66</v>
      </c>
      <c r="D23" s="268">
        <v>54.1</v>
      </c>
      <c r="E23" s="268">
        <v>79.09</v>
      </c>
      <c r="F23" s="268">
        <v>72.39</v>
      </c>
      <c r="G23" s="268">
        <v>77.89</v>
      </c>
      <c r="H23" s="268">
        <v>67.58</v>
      </c>
      <c r="I23" s="268">
        <v>81.49</v>
      </c>
      <c r="J23" s="268">
        <v>82.32</v>
      </c>
      <c r="K23" s="268">
        <v>92.64</v>
      </c>
      <c r="L23" s="268">
        <v>67.05</v>
      </c>
      <c r="M23" s="268">
        <v>68.26</v>
      </c>
      <c r="N23" s="268">
        <v>83.53</v>
      </c>
      <c r="O23" s="268">
        <v>87.54</v>
      </c>
      <c r="P23" s="268">
        <v>76.9</v>
      </c>
      <c r="Q23" s="268">
        <v>77.58</v>
      </c>
      <c r="R23" s="268">
        <v>82.06</v>
      </c>
      <c r="S23" s="268">
        <v>61.77</v>
      </c>
      <c r="T23" s="268">
        <v>75.56</v>
      </c>
      <c r="U23" s="268">
        <v>125.34</v>
      </c>
      <c r="V23" s="268">
        <v>95.7</v>
      </c>
    </row>
    <row r="24" ht="12.75" customHeight="1">
      <c r="A24" s="269">
        <v>21.0</v>
      </c>
      <c r="B24" s="264">
        <v>135.41</v>
      </c>
      <c r="C24" s="265">
        <v>126.62</v>
      </c>
      <c r="D24" s="265">
        <v>139.58</v>
      </c>
      <c r="E24" s="265">
        <v>211.18</v>
      </c>
      <c r="F24" s="265">
        <v>152.61</v>
      </c>
      <c r="G24" s="265">
        <v>153.22</v>
      </c>
      <c r="H24" s="265">
        <v>184.9</v>
      </c>
      <c r="I24" s="265">
        <v>183.34</v>
      </c>
      <c r="J24" s="265">
        <v>234.81</v>
      </c>
      <c r="K24" s="265">
        <v>228.67</v>
      </c>
      <c r="L24" s="265">
        <v>173.17</v>
      </c>
      <c r="M24" s="265">
        <v>167.87</v>
      </c>
      <c r="N24" s="265">
        <v>207.93</v>
      </c>
      <c r="O24" s="265">
        <v>179.04</v>
      </c>
      <c r="P24" s="265">
        <v>179.31</v>
      </c>
      <c r="Q24" s="265">
        <v>152.71</v>
      </c>
      <c r="R24" s="265">
        <v>156.74</v>
      </c>
      <c r="S24" s="265">
        <v>170.04</v>
      </c>
      <c r="T24" s="265">
        <v>175.24</v>
      </c>
      <c r="U24" s="265">
        <v>213.96</v>
      </c>
      <c r="V24" s="265">
        <v>179.27</v>
      </c>
    </row>
    <row r="25" ht="12.75" customHeight="1">
      <c r="A25" s="270">
        <v>22.0</v>
      </c>
      <c r="B25" s="267">
        <v>139.78</v>
      </c>
      <c r="C25" s="268">
        <v>130.74</v>
      </c>
      <c r="D25" s="268">
        <v>143.82</v>
      </c>
      <c r="E25" s="268">
        <v>218.42</v>
      </c>
      <c r="F25" s="268">
        <v>157.11</v>
      </c>
      <c r="G25" s="268">
        <v>157.74</v>
      </c>
      <c r="H25" s="268">
        <v>190.99</v>
      </c>
      <c r="I25" s="268">
        <v>189.36</v>
      </c>
      <c r="J25" s="268">
        <v>243.29</v>
      </c>
      <c r="K25" s="268">
        <v>236.87</v>
      </c>
      <c r="L25" s="268">
        <v>178.97</v>
      </c>
      <c r="M25" s="268">
        <v>173.33</v>
      </c>
      <c r="N25" s="268">
        <v>215.13</v>
      </c>
      <c r="O25" s="268">
        <v>185.01</v>
      </c>
      <c r="P25" s="268">
        <v>185.01</v>
      </c>
      <c r="Q25" s="268">
        <v>157.45</v>
      </c>
      <c r="R25" s="268">
        <v>161.58</v>
      </c>
      <c r="S25" s="268">
        <v>175.28</v>
      </c>
      <c r="T25" s="268">
        <v>180.54</v>
      </c>
      <c r="U25" s="268">
        <v>221.27</v>
      </c>
      <c r="V25" s="268">
        <v>184.73</v>
      </c>
    </row>
    <row r="26" ht="12.75" customHeight="1">
      <c r="A26" s="263">
        <v>23.0</v>
      </c>
      <c r="B26" s="264">
        <v>144.16</v>
      </c>
      <c r="C26" s="265">
        <v>134.87</v>
      </c>
      <c r="D26" s="265">
        <v>148.1</v>
      </c>
      <c r="E26" s="265">
        <v>225.67</v>
      </c>
      <c r="F26" s="265">
        <v>161.63</v>
      </c>
      <c r="G26" s="265">
        <v>162.3</v>
      </c>
      <c r="H26" s="265">
        <v>197.06</v>
      </c>
      <c r="I26" s="265">
        <v>195.39</v>
      </c>
      <c r="J26" s="265">
        <v>251.72</v>
      </c>
      <c r="K26" s="265">
        <v>245.07</v>
      </c>
      <c r="L26" s="265">
        <v>184.72</v>
      </c>
      <c r="M26" s="265">
        <v>178.84</v>
      </c>
      <c r="N26" s="265">
        <v>222.27</v>
      </c>
      <c r="O26" s="265">
        <v>190.97</v>
      </c>
      <c r="P26" s="265">
        <v>190.69</v>
      </c>
      <c r="Q26" s="265">
        <v>162.18</v>
      </c>
      <c r="R26" s="265">
        <v>166.43</v>
      </c>
      <c r="S26" s="265">
        <v>180.52</v>
      </c>
      <c r="T26" s="265">
        <v>185.77</v>
      </c>
      <c r="U26" s="265">
        <v>228.64</v>
      </c>
      <c r="V26" s="265">
        <v>190.13</v>
      </c>
    </row>
    <row r="27" ht="12.75" customHeight="1">
      <c r="A27" s="266">
        <v>24.0</v>
      </c>
      <c r="B27" s="267">
        <v>148.53</v>
      </c>
      <c r="C27" s="268">
        <v>138.98</v>
      </c>
      <c r="D27" s="268">
        <v>152.34</v>
      </c>
      <c r="E27" s="268">
        <v>232.93</v>
      </c>
      <c r="F27" s="268">
        <v>166.14</v>
      </c>
      <c r="G27" s="268">
        <v>166.81</v>
      </c>
      <c r="H27" s="268">
        <v>203.14</v>
      </c>
      <c r="I27" s="268">
        <v>201.41</v>
      </c>
      <c r="J27" s="268">
        <v>260.14</v>
      </c>
      <c r="K27" s="268">
        <v>253.32</v>
      </c>
      <c r="L27" s="268">
        <v>190.5</v>
      </c>
      <c r="M27" s="268">
        <v>184.3</v>
      </c>
      <c r="N27" s="268">
        <v>229.46</v>
      </c>
      <c r="O27" s="268">
        <v>196.94</v>
      </c>
      <c r="P27" s="268">
        <v>196.38</v>
      </c>
      <c r="Q27" s="268">
        <v>166.93</v>
      </c>
      <c r="R27" s="268">
        <v>171.28</v>
      </c>
      <c r="S27" s="268">
        <v>185.76</v>
      </c>
      <c r="T27" s="268">
        <v>191.01</v>
      </c>
      <c r="U27" s="268">
        <v>235.94</v>
      </c>
      <c r="V27" s="268">
        <v>195.6</v>
      </c>
    </row>
    <row r="28" ht="12.75" customHeight="1">
      <c r="A28" s="263">
        <v>25.0</v>
      </c>
      <c r="B28" s="264">
        <v>152.9</v>
      </c>
      <c r="C28" s="265">
        <v>143.1</v>
      </c>
      <c r="D28" s="265">
        <v>156.63</v>
      </c>
      <c r="E28" s="265">
        <v>240.18</v>
      </c>
      <c r="F28" s="265">
        <v>170.66</v>
      </c>
      <c r="G28" s="265">
        <v>171.33</v>
      </c>
      <c r="H28" s="265">
        <v>209.21</v>
      </c>
      <c r="I28" s="265">
        <v>207.42</v>
      </c>
      <c r="J28" s="265">
        <v>268.57</v>
      </c>
      <c r="K28" s="265">
        <v>261.52</v>
      </c>
      <c r="L28" s="265">
        <v>196.25</v>
      </c>
      <c r="M28" s="265">
        <v>189.82</v>
      </c>
      <c r="N28" s="265">
        <v>236.66</v>
      </c>
      <c r="O28" s="265">
        <v>202.95</v>
      </c>
      <c r="P28" s="265">
        <v>202.06</v>
      </c>
      <c r="Q28" s="265">
        <v>171.61</v>
      </c>
      <c r="R28" s="265">
        <v>176.13</v>
      </c>
      <c r="S28" s="265">
        <v>191.0</v>
      </c>
      <c r="T28" s="265">
        <v>196.25</v>
      </c>
      <c r="U28" s="265">
        <v>243.31</v>
      </c>
      <c r="V28" s="265">
        <v>198.88</v>
      </c>
    </row>
    <row r="29" ht="12.75" customHeight="1">
      <c r="A29" s="266">
        <v>26.0</v>
      </c>
      <c r="B29" s="267">
        <v>157.34</v>
      </c>
      <c r="C29" s="268">
        <v>147.28</v>
      </c>
      <c r="D29" s="268">
        <v>160.86</v>
      </c>
      <c r="E29" s="268">
        <v>247.43</v>
      </c>
      <c r="F29" s="268">
        <v>175.16</v>
      </c>
      <c r="G29" s="268">
        <v>175.89</v>
      </c>
      <c r="H29" s="268">
        <v>215.29</v>
      </c>
      <c r="I29" s="268">
        <v>213.45</v>
      </c>
      <c r="J29" s="268">
        <v>277.05</v>
      </c>
      <c r="K29" s="268">
        <v>269.78</v>
      </c>
      <c r="L29" s="268">
        <v>202.05</v>
      </c>
      <c r="M29" s="268">
        <v>195.28</v>
      </c>
      <c r="N29" s="268">
        <v>243.85</v>
      </c>
      <c r="O29" s="268">
        <v>208.92</v>
      </c>
      <c r="P29" s="268">
        <v>207.75</v>
      </c>
      <c r="Q29" s="268">
        <v>176.34</v>
      </c>
      <c r="R29" s="268">
        <v>180.97</v>
      </c>
      <c r="S29" s="268">
        <v>196.23</v>
      </c>
      <c r="T29" s="268">
        <v>201.49</v>
      </c>
      <c r="U29" s="268">
        <v>250.67</v>
      </c>
      <c r="V29" s="268">
        <v>202.16</v>
      </c>
    </row>
    <row r="30" ht="12.75" customHeight="1">
      <c r="A30" s="263">
        <v>27.0</v>
      </c>
      <c r="B30" s="264">
        <v>161.71</v>
      </c>
      <c r="C30" s="265">
        <v>151.4</v>
      </c>
      <c r="D30" s="265">
        <v>165.15</v>
      </c>
      <c r="E30" s="265">
        <v>254.67</v>
      </c>
      <c r="F30" s="265">
        <v>179.68</v>
      </c>
      <c r="G30" s="265">
        <v>180.41</v>
      </c>
      <c r="H30" s="265">
        <v>221.37</v>
      </c>
      <c r="I30" s="265">
        <v>219.47</v>
      </c>
      <c r="J30" s="265">
        <v>285.47</v>
      </c>
      <c r="K30" s="265">
        <v>277.98</v>
      </c>
      <c r="L30" s="265">
        <v>207.79</v>
      </c>
      <c r="M30" s="265">
        <v>200.75</v>
      </c>
      <c r="N30" s="265">
        <v>251.05</v>
      </c>
      <c r="O30" s="265">
        <v>214.88</v>
      </c>
      <c r="P30" s="265">
        <v>213.44</v>
      </c>
      <c r="Q30" s="265">
        <v>181.08</v>
      </c>
      <c r="R30" s="265">
        <v>185.82</v>
      </c>
      <c r="S30" s="265">
        <v>201.47</v>
      </c>
      <c r="T30" s="265">
        <v>206.67</v>
      </c>
      <c r="U30" s="265">
        <v>257.98</v>
      </c>
      <c r="V30" s="265">
        <v>206.95</v>
      </c>
    </row>
    <row r="31" ht="12.75" customHeight="1">
      <c r="A31" s="266">
        <v>28.0</v>
      </c>
      <c r="B31" s="267">
        <v>166.09</v>
      </c>
      <c r="C31" s="268">
        <v>155.53</v>
      </c>
      <c r="D31" s="268">
        <v>169.39</v>
      </c>
      <c r="E31" s="268">
        <v>261.93</v>
      </c>
      <c r="F31" s="268">
        <v>184.19</v>
      </c>
      <c r="G31" s="268">
        <v>184.98</v>
      </c>
      <c r="H31" s="268">
        <v>227.39</v>
      </c>
      <c r="I31" s="268">
        <v>225.5</v>
      </c>
      <c r="J31" s="268">
        <v>293.9</v>
      </c>
      <c r="K31" s="268">
        <v>286.18</v>
      </c>
      <c r="L31" s="268">
        <v>213.53</v>
      </c>
      <c r="M31" s="268">
        <v>206.27</v>
      </c>
      <c r="N31" s="268">
        <v>258.18</v>
      </c>
      <c r="O31" s="268">
        <v>220.85</v>
      </c>
      <c r="P31" s="268">
        <v>219.12</v>
      </c>
      <c r="Q31" s="268">
        <v>185.81</v>
      </c>
      <c r="R31" s="268">
        <v>190.67</v>
      </c>
      <c r="S31" s="268">
        <v>206.72</v>
      </c>
      <c r="T31" s="268">
        <v>211.91</v>
      </c>
      <c r="U31" s="268">
        <v>265.33</v>
      </c>
      <c r="V31" s="268">
        <v>211.68</v>
      </c>
    </row>
    <row r="32" ht="12.75" customHeight="1">
      <c r="A32" s="263">
        <v>29.0</v>
      </c>
      <c r="B32" s="264">
        <v>170.47</v>
      </c>
      <c r="C32" s="265">
        <v>159.65</v>
      </c>
      <c r="D32" s="265">
        <v>173.67</v>
      </c>
      <c r="E32" s="265">
        <v>269.18</v>
      </c>
      <c r="F32" s="265">
        <v>188.71</v>
      </c>
      <c r="G32" s="265">
        <v>189.48</v>
      </c>
      <c r="H32" s="265">
        <v>233.47</v>
      </c>
      <c r="I32" s="265">
        <v>231.51</v>
      </c>
      <c r="J32" s="265">
        <v>302.32</v>
      </c>
      <c r="K32" s="265">
        <v>294.44</v>
      </c>
      <c r="L32" s="265">
        <v>219.33</v>
      </c>
      <c r="M32" s="265">
        <v>211.73</v>
      </c>
      <c r="N32" s="265">
        <v>265.38</v>
      </c>
      <c r="O32" s="265">
        <v>226.87</v>
      </c>
      <c r="P32" s="265">
        <v>224.8</v>
      </c>
      <c r="Q32" s="265">
        <v>190.55</v>
      </c>
      <c r="R32" s="265">
        <v>195.52</v>
      </c>
      <c r="S32" s="265">
        <v>211.95</v>
      </c>
      <c r="T32" s="265">
        <v>217.26</v>
      </c>
      <c r="U32" s="265">
        <v>272.64</v>
      </c>
      <c r="V32" s="265">
        <v>216.42</v>
      </c>
    </row>
    <row r="33" ht="12.75" customHeight="1">
      <c r="A33" s="266">
        <v>30.0</v>
      </c>
      <c r="B33" s="267">
        <v>174.84</v>
      </c>
      <c r="C33" s="268">
        <v>163.76</v>
      </c>
      <c r="D33" s="268">
        <v>177.91</v>
      </c>
      <c r="E33" s="268">
        <v>276.43</v>
      </c>
      <c r="F33" s="268">
        <v>193.21</v>
      </c>
      <c r="G33" s="268">
        <v>194.0</v>
      </c>
      <c r="H33" s="268">
        <v>239.54</v>
      </c>
      <c r="I33" s="268">
        <v>237.53</v>
      </c>
      <c r="J33" s="268">
        <v>310.79</v>
      </c>
      <c r="K33" s="268">
        <v>302.64</v>
      </c>
      <c r="L33" s="268">
        <v>225.07</v>
      </c>
      <c r="M33" s="268">
        <v>217.25</v>
      </c>
      <c r="N33" s="268">
        <v>272.57</v>
      </c>
      <c r="O33" s="268">
        <v>232.84</v>
      </c>
      <c r="P33" s="268">
        <v>230.5</v>
      </c>
      <c r="Q33" s="268">
        <v>195.28</v>
      </c>
      <c r="R33" s="268">
        <v>200.37</v>
      </c>
      <c r="S33" s="268">
        <v>217.19</v>
      </c>
      <c r="T33" s="268">
        <v>222.5</v>
      </c>
      <c r="U33" s="268">
        <v>280.0</v>
      </c>
      <c r="V33" s="268">
        <v>221.15</v>
      </c>
    </row>
    <row r="34" ht="12.75" customHeight="1">
      <c r="A34" s="269">
        <v>31.0</v>
      </c>
      <c r="B34" s="264">
        <v>179.21</v>
      </c>
      <c r="C34" s="265">
        <v>167.88</v>
      </c>
      <c r="D34" s="265">
        <v>182.19</v>
      </c>
      <c r="E34" s="265">
        <v>283.68</v>
      </c>
      <c r="F34" s="265">
        <v>197.73</v>
      </c>
      <c r="G34" s="265">
        <v>198.57</v>
      </c>
      <c r="H34" s="265">
        <v>245.63</v>
      </c>
      <c r="I34" s="265">
        <v>243.56</v>
      </c>
      <c r="J34" s="265">
        <v>319.22</v>
      </c>
      <c r="K34" s="265">
        <v>310.84</v>
      </c>
      <c r="L34" s="265">
        <v>230.87</v>
      </c>
      <c r="M34" s="265">
        <v>222.71</v>
      </c>
      <c r="N34" s="265">
        <v>279.77</v>
      </c>
      <c r="O34" s="265">
        <v>238.8</v>
      </c>
      <c r="P34" s="265">
        <v>236.18</v>
      </c>
      <c r="Q34" s="265">
        <v>200.02</v>
      </c>
      <c r="R34" s="265">
        <v>205.21</v>
      </c>
      <c r="S34" s="265">
        <v>222.43</v>
      </c>
      <c r="T34" s="265">
        <v>227.74</v>
      </c>
      <c r="U34" s="265">
        <v>287.37</v>
      </c>
      <c r="V34" s="265">
        <v>225.9</v>
      </c>
    </row>
    <row r="35" ht="12.75" customHeight="1">
      <c r="A35" s="270">
        <v>32.0</v>
      </c>
      <c r="B35" s="267">
        <v>183.64</v>
      </c>
      <c r="C35" s="268">
        <v>172.06</v>
      </c>
      <c r="D35" s="268">
        <v>186.42</v>
      </c>
      <c r="E35" s="268">
        <v>290.94</v>
      </c>
      <c r="F35" s="268">
        <v>202.24</v>
      </c>
      <c r="G35" s="268">
        <v>203.08</v>
      </c>
      <c r="H35" s="268">
        <v>251.7</v>
      </c>
      <c r="I35" s="268">
        <v>249.58</v>
      </c>
      <c r="J35" s="268">
        <v>327.64</v>
      </c>
      <c r="K35" s="268">
        <v>319.1</v>
      </c>
      <c r="L35" s="268">
        <v>236.61</v>
      </c>
      <c r="M35" s="268">
        <v>228.23</v>
      </c>
      <c r="N35" s="268">
        <v>286.96</v>
      </c>
      <c r="O35" s="268">
        <v>244.77</v>
      </c>
      <c r="P35" s="268">
        <v>241.86</v>
      </c>
      <c r="Q35" s="268">
        <v>204.75</v>
      </c>
      <c r="R35" s="268">
        <v>210.06</v>
      </c>
      <c r="S35" s="268">
        <v>227.67</v>
      </c>
      <c r="T35" s="268">
        <v>232.98</v>
      </c>
      <c r="U35" s="268">
        <v>294.68</v>
      </c>
      <c r="V35" s="268">
        <v>230.63</v>
      </c>
    </row>
    <row r="36" ht="12.75" customHeight="1">
      <c r="A36" s="263">
        <v>33.0</v>
      </c>
      <c r="B36" s="264">
        <v>188.03</v>
      </c>
      <c r="C36" s="265">
        <v>176.19</v>
      </c>
      <c r="D36" s="265">
        <v>190.66</v>
      </c>
      <c r="E36" s="265">
        <v>298.18</v>
      </c>
      <c r="F36" s="265">
        <v>206.75</v>
      </c>
      <c r="G36" s="265">
        <v>207.59</v>
      </c>
      <c r="H36" s="265">
        <v>257.78</v>
      </c>
      <c r="I36" s="265">
        <v>255.59</v>
      </c>
      <c r="J36" s="265">
        <v>336.13</v>
      </c>
      <c r="K36" s="265">
        <v>327.3</v>
      </c>
      <c r="L36" s="265">
        <v>242.4</v>
      </c>
      <c r="M36" s="265">
        <v>233.69</v>
      </c>
      <c r="N36" s="265">
        <v>294.16</v>
      </c>
      <c r="O36" s="265">
        <v>250.79</v>
      </c>
      <c r="P36" s="265">
        <v>247.55</v>
      </c>
      <c r="Q36" s="265">
        <v>209.5</v>
      </c>
      <c r="R36" s="265">
        <v>214.91</v>
      </c>
      <c r="S36" s="265">
        <v>232.91</v>
      </c>
      <c r="T36" s="265">
        <v>238.16</v>
      </c>
      <c r="U36" s="265">
        <v>302.04</v>
      </c>
      <c r="V36" s="265">
        <v>235.37</v>
      </c>
    </row>
    <row r="37" ht="12.75" customHeight="1">
      <c r="A37" s="266">
        <v>34.0</v>
      </c>
      <c r="B37" s="267">
        <v>192.4</v>
      </c>
      <c r="C37" s="268">
        <v>180.31</v>
      </c>
      <c r="D37" s="268">
        <v>194.94</v>
      </c>
      <c r="E37" s="268">
        <v>305.43</v>
      </c>
      <c r="F37" s="268">
        <v>211.26</v>
      </c>
      <c r="G37" s="268">
        <v>212.16</v>
      </c>
      <c r="H37" s="268">
        <v>263.85</v>
      </c>
      <c r="I37" s="268">
        <v>261.62</v>
      </c>
      <c r="J37" s="268">
        <v>344.55</v>
      </c>
      <c r="K37" s="268">
        <v>335.55</v>
      </c>
      <c r="L37" s="268">
        <v>248.15</v>
      </c>
      <c r="M37" s="268">
        <v>239.2</v>
      </c>
      <c r="N37" s="268">
        <v>301.3</v>
      </c>
      <c r="O37" s="268">
        <v>256.76</v>
      </c>
      <c r="P37" s="268">
        <v>253.24</v>
      </c>
      <c r="Q37" s="268">
        <v>214.23</v>
      </c>
      <c r="R37" s="268">
        <v>219.76</v>
      </c>
      <c r="S37" s="268">
        <v>238.14</v>
      </c>
      <c r="T37" s="268">
        <v>243.4</v>
      </c>
      <c r="U37" s="268">
        <v>309.4</v>
      </c>
      <c r="V37" s="268">
        <v>240.1</v>
      </c>
    </row>
    <row r="38" ht="12.75" customHeight="1">
      <c r="A38" s="263">
        <v>35.0</v>
      </c>
      <c r="B38" s="264">
        <v>196.77</v>
      </c>
      <c r="C38" s="265">
        <v>184.42</v>
      </c>
      <c r="D38" s="265">
        <v>199.18</v>
      </c>
      <c r="E38" s="265">
        <v>312.68</v>
      </c>
      <c r="F38" s="265">
        <v>215.84</v>
      </c>
      <c r="G38" s="265">
        <v>216.67</v>
      </c>
      <c r="H38" s="265">
        <v>269.94</v>
      </c>
      <c r="I38" s="265">
        <v>267.64</v>
      </c>
      <c r="J38" s="265">
        <v>352.97</v>
      </c>
      <c r="K38" s="265">
        <v>343.75</v>
      </c>
      <c r="L38" s="265">
        <v>253.95</v>
      </c>
      <c r="M38" s="265">
        <v>244.67</v>
      </c>
      <c r="N38" s="265">
        <v>308.49</v>
      </c>
      <c r="O38" s="265">
        <v>262.72</v>
      </c>
      <c r="P38" s="265">
        <v>258.92</v>
      </c>
      <c r="Q38" s="265">
        <v>218.91</v>
      </c>
      <c r="R38" s="265">
        <v>224.6</v>
      </c>
      <c r="S38" s="265">
        <v>243.38</v>
      </c>
      <c r="T38" s="265">
        <v>248.64</v>
      </c>
      <c r="U38" s="265">
        <v>316.7</v>
      </c>
      <c r="V38" s="265">
        <v>244.84</v>
      </c>
    </row>
    <row r="39" ht="12.75" customHeight="1">
      <c r="A39" s="266">
        <v>36.0</v>
      </c>
      <c r="B39" s="267">
        <v>201.14</v>
      </c>
      <c r="C39" s="268">
        <v>188.54</v>
      </c>
      <c r="D39" s="268">
        <v>203.47</v>
      </c>
      <c r="E39" s="268">
        <v>319.94</v>
      </c>
      <c r="F39" s="268">
        <v>220.34</v>
      </c>
      <c r="G39" s="268">
        <v>221.24</v>
      </c>
      <c r="H39" s="268">
        <v>276.01</v>
      </c>
      <c r="I39" s="268">
        <v>273.67</v>
      </c>
      <c r="J39" s="268">
        <v>361.4</v>
      </c>
      <c r="K39" s="268">
        <v>351.95</v>
      </c>
      <c r="L39" s="268">
        <v>259.69</v>
      </c>
      <c r="M39" s="268">
        <v>250.19</v>
      </c>
      <c r="N39" s="268">
        <v>315.69</v>
      </c>
      <c r="O39" s="268">
        <v>268.75</v>
      </c>
      <c r="P39" s="268">
        <v>264.61</v>
      </c>
      <c r="Q39" s="268">
        <v>223.64</v>
      </c>
      <c r="R39" s="268">
        <v>229.45</v>
      </c>
      <c r="S39" s="268">
        <v>248.63</v>
      </c>
      <c r="T39" s="268">
        <v>253.88</v>
      </c>
      <c r="U39" s="268">
        <v>324.07</v>
      </c>
      <c r="V39" s="268">
        <v>249.57</v>
      </c>
    </row>
    <row r="40" ht="12.75" customHeight="1">
      <c r="A40" s="263">
        <v>37.0</v>
      </c>
      <c r="B40" s="264">
        <v>205.52</v>
      </c>
      <c r="C40" s="265">
        <v>192.67</v>
      </c>
      <c r="D40" s="265">
        <v>207.7</v>
      </c>
      <c r="E40" s="265">
        <v>327.19</v>
      </c>
      <c r="F40" s="265">
        <v>224.86</v>
      </c>
      <c r="G40" s="265">
        <v>225.76</v>
      </c>
      <c r="H40" s="265">
        <v>282.03</v>
      </c>
      <c r="I40" s="265">
        <v>279.68</v>
      </c>
      <c r="J40" s="265">
        <v>369.88</v>
      </c>
      <c r="K40" s="265">
        <v>360.21</v>
      </c>
      <c r="L40" s="265">
        <v>265.49</v>
      </c>
      <c r="M40" s="265">
        <v>255.65</v>
      </c>
      <c r="N40" s="265">
        <v>322.88</v>
      </c>
      <c r="O40" s="265">
        <v>274.71</v>
      </c>
      <c r="P40" s="265">
        <v>270.29</v>
      </c>
      <c r="Q40" s="265">
        <v>228.38</v>
      </c>
      <c r="R40" s="265">
        <v>234.3</v>
      </c>
      <c r="S40" s="265">
        <v>253.86</v>
      </c>
      <c r="T40" s="265">
        <v>259.11</v>
      </c>
      <c r="U40" s="265">
        <v>331.37</v>
      </c>
      <c r="V40" s="265">
        <v>254.37</v>
      </c>
    </row>
    <row r="41" ht="12.75" customHeight="1">
      <c r="A41" s="266">
        <v>38.0</v>
      </c>
      <c r="B41" s="267">
        <v>209.96</v>
      </c>
      <c r="C41" s="268">
        <v>196.85</v>
      </c>
      <c r="D41" s="268">
        <v>211.99</v>
      </c>
      <c r="E41" s="268">
        <v>334.43</v>
      </c>
      <c r="F41" s="268">
        <v>229.37</v>
      </c>
      <c r="G41" s="268">
        <v>230.26</v>
      </c>
      <c r="H41" s="268">
        <v>288.1</v>
      </c>
      <c r="I41" s="268">
        <v>285.7</v>
      </c>
      <c r="J41" s="268">
        <v>378.31</v>
      </c>
      <c r="K41" s="268">
        <v>368.41</v>
      </c>
      <c r="L41" s="268">
        <v>271.23</v>
      </c>
      <c r="M41" s="268">
        <v>261.17</v>
      </c>
      <c r="N41" s="268">
        <v>330.08</v>
      </c>
      <c r="O41" s="268">
        <v>280.68</v>
      </c>
      <c r="P41" s="268">
        <v>275.98</v>
      </c>
      <c r="Q41" s="268">
        <v>233.11</v>
      </c>
      <c r="R41" s="268">
        <v>239.15</v>
      </c>
      <c r="S41" s="268">
        <v>259.1</v>
      </c>
      <c r="T41" s="268">
        <v>264.36</v>
      </c>
      <c r="U41" s="268">
        <v>338.74</v>
      </c>
      <c r="V41" s="268">
        <v>259.1</v>
      </c>
    </row>
    <row r="42" ht="12.75" customHeight="1">
      <c r="A42" s="263">
        <v>39.0</v>
      </c>
      <c r="B42" s="264">
        <v>214.33</v>
      </c>
      <c r="C42" s="265">
        <v>200.97</v>
      </c>
      <c r="D42" s="265">
        <v>216.23</v>
      </c>
      <c r="E42" s="265">
        <v>341.68</v>
      </c>
      <c r="F42" s="265">
        <v>233.89</v>
      </c>
      <c r="G42" s="265">
        <v>234.83</v>
      </c>
      <c r="H42" s="265">
        <v>294.18</v>
      </c>
      <c r="I42" s="265">
        <v>291.73</v>
      </c>
      <c r="J42" s="265">
        <v>386.73</v>
      </c>
      <c r="K42" s="265">
        <v>376.67</v>
      </c>
      <c r="L42" s="265">
        <v>277.03</v>
      </c>
      <c r="M42" s="265">
        <v>266.63</v>
      </c>
      <c r="N42" s="265">
        <v>337.21</v>
      </c>
      <c r="O42" s="265">
        <v>286.64</v>
      </c>
      <c r="P42" s="265">
        <v>281.67</v>
      </c>
      <c r="Q42" s="265">
        <v>237.85</v>
      </c>
      <c r="R42" s="265">
        <v>243.99</v>
      </c>
      <c r="S42" s="265">
        <v>264.34</v>
      </c>
      <c r="T42" s="265">
        <v>269.6</v>
      </c>
      <c r="U42" s="265">
        <v>346.1</v>
      </c>
      <c r="V42" s="265">
        <v>263.84</v>
      </c>
    </row>
    <row r="43" ht="12.75" customHeight="1">
      <c r="A43" s="266">
        <v>40.0</v>
      </c>
      <c r="B43" s="267">
        <v>218.7</v>
      </c>
      <c r="C43" s="268">
        <v>205.09</v>
      </c>
      <c r="D43" s="268">
        <v>220.51</v>
      </c>
      <c r="E43" s="268">
        <v>348.94</v>
      </c>
      <c r="F43" s="268">
        <v>238.39</v>
      </c>
      <c r="G43" s="268">
        <v>239.35</v>
      </c>
      <c r="H43" s="268">
        <v>300.26</v>
      </c>
      <c r="I43" s="268">
        <v>297.75</v>
      </c>
      <c r="J43" s="268">
        <v>395.21</v>
      </c>
      <c r="K43" s="268">
        <v>384.87</v>
      </c>
      <c r="L43" s="268">
        <v>282.77</v>
      </c>
      <c r="M43" s="268">
        <v>272.15</v>
      </c>
      <c r="N43" s="268">
        <v>344.41</v>
      </c>
      <c r="O43" s="268">
        <v>292.66</v>
      </c>
      <c r="P43" s="268">
        <v>287.35</v>
      </c>
      <c r="Q43" s="268">
        <v>242.58</v>
      </c>
      <c r="R43" s="268">
        <v>248.84</v>
      </c>
      <c r="S43" s="268">
        <v>269.58</v>
      </c>
      <c r="T43" s="268">
        <v>274.77</v>
      </c>
      <c r="U43" s="268">
        <v>353.41</v>
      </c>
      <c r="V43" s="268">
        <v>268.57</v>
      </c>
    </row>
    <row r="44" ht="12.75" customHeight="1">
      <c r="A44" s="269">
        <v>41.0</v>
      </c>
      <c r="B44" s="264">
        <v>223.07</v>
      </c>
      <c r="C44" s="265">
        <v>209.2</v>
      </c>
      <c r="D44" s="265">
        <v>224.75</v>
      </c>
      <c r="E44" s="265">
        <v>356.19</v>
      </c>
      <c r="F44" s="265">
        <v>242.91</v>
      </c>
      <c r="G44" s="265">
        <v>243.91</v>
      </c>
      <c r="H44" s="265">
        <v>306.34</v>
      </c>
      <c r="I44" s="265">
        <v>303.76</v>
      </c>
      <c r="J44" s="265">
        <v>403.64</v>
      </c>
      <c r="K44" s="265">
        <v>393.07</v>
      </c>
      <c r="L44" s="265">
        <v>288.56</v>
      </c>
      <c r="M44" s="265">
        <v>277.61</v>
      </c>
      <c r="N44" s="265">
        <v>351.6</v>
      </c>
      <c r="O44" s="265">
        <v>298.62</v>
      </c>
      <c r="P44" s="265">
        <v>293.03</v>
      </c>
      <c r="Q44" s="265">
        <v>247.32</v>
      </c>
      <c r="R44" s="265">
        <v>253.69</v>
      </c>
      <c r="S44" s="265">
        <v>274.82</v>
      </c>
      <c r="T44" s="265">
        <v>280.02</v>
      </c>
      <c r="U44" s="265">
        <v>360.77</v>
      </c>
      <c r="V44" s="265">
        <v>273.31</v>
      </c>
    </row>
    <row r="45" ht="12.75" customHeight="1">
      <c r="A45" s="270">
        <v>42.0</v>
      </c>
      <c r="B45" s="267">
        <v>227.46</v>
      </c>
      <c r="C45" s="268">
        <v>213.33</v>
      </c>
      <c r="D45" s="268">
        <v>229.03</v>
      </c>
      <c r="E45" s="268">
        <v>363.44</v>
      </c>
      <c r="F45" s="268">
        <v>247.42</v>
      </c>
      <c r="G45" s="268">
        <v>248.43</v>
      </c>
      <c r="H45" s="268">
        <v>312.41</v>
      </c>
      <c r="I45" s="268">
        <v>309.79</v>
      </c>
      <c r="J45" s="268">
        <v>412.06</v>
      </c>
      <c r="K45" s="268">
        <v>401.33</v>
      </c>
      <c r="L45" s="268">
        <v>294.3</v>
      </c>
      <c r="M45" s="268">
        <v>283.13</v>
      </c>
      <c r="N45" s="268">
        <v>358.8</v>
      </c>
      <c r="O45" s="268">
        <v>304.59</v>
      </c>
      <c r="P45" s="268">
        <v>298.73</v>
      </c>
      <c r="Q45" s="268">
        <v>252.05</v>
      </c>
      <c r="R45" s="268">
        <v>258.54</v>
      </c>
      <c r="S45" s="268">
        <v>280.06</v>
      </c>
      <c r="T45" s="268">
        <v>285.26</v>
      </c>
      <c r="U45" s="268">
        <v>368.07</v>
      </c>
      <c r="V45" s="268">
        <v>278.04</v>
      </c>
    </row>
    <row r="46" ht="12.75" customHeight="1">
      <c r="A46" s="263">
        <v>43.0</v>
      </c>
      <c r="B46" s="264">
        <v>231.83</v>
      </c>
      <c r="C46" s="265">
        <v>217.45</v>
      </c>
      <c r="D46" s="265">
        <v>233.26</v>
      </c>
      <c r="E46" s="265">
        <v>370.68</v>
      </c>
      <c r="F46" s="265">
        <v>251.94</v>
      </c>
      <c r="G46" s="265">
        <v>252.94</v>
      </c>
      <c r="H46" s="265">
        <v>318.49</v>
      </c>
      <c r="I46" s="265">
        <v>315.81</v>
      </c>
      <c r="J46" s="265">
        <v>420.49</v>
      </c>
      <c r="K46" s="265">
        <v>409.53</v>
      </c>
      <c r="L46" s="265">
        <v>300.1</v>
      </c>
      <c r="M46" s="265">
        <v>288.6</v>
      </c>
      <c r="N46" s="265">
        <v>365.99</v>
      </c>
      <c r="O46" s="265">
        <v>310.55</v>
      </c>
      <c r="P46" s="265">
        <v>304.41</v>
      </c>
      <c r="Q46" s="265">
        <v>256.8</v>
      </c>
      <c r="R46" s="265">
        <v>263.38</v>
      </c>
      <c r="S46" s="265">
        <v>285.29</v>
      </c>
      <c r="T46" s="265">
        <v>290.49</v>
      </c>
      <c r="U46" s="265">
        <v>375.44</v>
      </c>
      <c r="V46" s="265">
        <v>282.79</v>
      </c>
    </row>
    <row r="47" ht="12.75" customHeight="1">
      <c r="A47" s="266">
        <v>44.0</v>
      </c>
      <c r="B47" s="267">
        <v>236.26</v>
      </c>
      <c r="C47" s="268">
        <v>221.63</v>
      </c>
      <c r="D47" s="268">
        <v>237.5</v>
      </c>
      <c r="E47" s="268">
        <v>377.94</v>
      </c>
      <c r="F47" s="268">
        <v>256.44</v>
      </c>
      <c r="G47" s="268">
        <v>257.5</v>
      </c>
      <c r="H47" s="268">
        <v>324.56</v>
      </c>
      <c r="I47" s="268">
        <v>321.83</v>
      </c>
      <c r="J47" s="268">
        <v>428.96</v>
      </c>
      <c r="K47" s="268">
        <v>417.78</v>
      </c>
      <c r="L47" s="268">
        <v>305.85</v>
      </c>
      <c r="M47" s="268">
        <v>294.06</v>
      </c>
      <c r="N47" s="268">
        <v>373.19</v>
      </c>
      <c r="O47" s="268">
        <v>316.58</v>
      </c>
      <c r="P47" s="268">
        <v>310.09</v>
      </c>
      <c r="Q47" s="268">
        <v>261.53</v>
      </c>
      <c r="R47" s="268">
        <v>268.23</v>
      </c>
      <c r="S47" s="268">
        <v>290.54</v>
      </c>
      <c r="T47" s="268">
        <v>295.73</v>
      </c>
      <c r="U47" s="268">
        <v>382.8</v>
      </c>
      <c r="V47" s="268">
        <v>287.52</v>
      </c>
    </row>
    <row r="48" ht="12.75" customHeight="1">
      <c r="A48" s="263">
        <v>45.0</v>
      </c>
      <c r="B48" s="264">
        <v>240.63</v>
      </c>
      <c r="C48" s="265">
        <v>225.75</v>
      </c>
      <c r="D48" s="265">
        <v>241.78</v>
      </c>
      <c r="E48" s="265">
        <v>385.19</v>
      </c>
      <c r="F48" s="265">
        <v>260.96</v>
      </c>
      <c r="G48" s="265">
        <v>262.02</v>
      </c>
      <c r="H48" s="265">
        <v>330.65</v>
      </c>
      <c r="I48" s="265">
        <v>327.85</v>
      </c>
      <c r="J48" s="265">
        <v>437.38</v>
      </c>
      <c r="K48" s="265">
        <v>425.98</v>
      </c>
      <c r="L48" s="265">
        <v>311.65</v>
      </c>
      <c r="M48" s="265">
        <v>299.57</v>
      </c>
      <c r="N48" s="265">
        <v>380.33</v>
      </c>
      <c r="O48" s="265">
        <v>322.54</v>
      </c>
      <c r="P48" s="265">
        <v>315.78</v>
      </c>
      <c r="Q48" s="265">
        <v>266.21</v>
      </c>
      <c r="R48" s="265">
        <v>273.08</v>
      </c>
      <c r="S48" s="265">
        <v>295.77</v>
      </c>
      <c r="T48" s="265">
        <v>300.97</v>
      </c>
      <c r="U48" s="271"/>
      <c r="V48" s="265">
        <v>292.26</v>
      </c>
    </row>
    <row r="49" ht="12.75" customHeight="1">
      <c r="A49" s="266">
        <v>46.0</v>
      </c>
      <c r="B49" s="267">
        <v>245.0</v>
      </c>
      <c r="C49" s="268">
        <v>229.87</v>
      </c>
      <c r="D49" s="268">
        <v>246.02</v>
      </c>
      <c r="E49" s="268">
        <v>392.44</v>
      </c>
      <c r="F49" s="268">
        <v>265.47</v>
      </c>
      <c r="G49" s="268">
        <v>266.53</v>
      </c>
      <c r="H49" s="268">
        <v>336.67</v>
      </c>
      <c r="I49" s="268">
        <v>333.87</v>
      </c>
      <c r="J49" s="268">
        <v>445.81</v>
      </c>
      <c r="K49" s="268">
        <v>434.18</v>
      </c>
      <c r="L49" s="268">
        <v>317.39</v>
      </c>
      <c r="M49" s="268">
        <v>305.03</v>
      </c>
      <c r="N49" s="268">
        <v>387.52</v>
      </c>
      <c r="O49" s="268">
        <v>328.51</v>
      </c>
      <c r="P49" s="268">
        <v>321.47</v>
      </c>
      <c r="Q49" s="268">
        <v>270.95</v>
      </c>
      <c r="R49" s="268">
        <v>277.93</v>
      </c>
      <c r="S49" s="268">
        <v>301.01</v>
      </c>
      <c r="T49" s="268">
        <v>306.32</v>
      </c>
      <c r="U49" s="272"/>
      <c r="V49" s="268">
        <v>296.99</v>
      </c>
    </row>
    <row r="50" ht="12.75" customHeight="1">
      <c r="A50" s="263">
        <v>47.0</v>
      </c>
      <c r="B50" s="264">
        <v>249.39</v>
      </c>
      <c r="C50" s="265">
        <v>234.0</v>
      </c>
      <c r="D50" s="265">
        <v>250.31</v>
      </c>
      <c r="E50" s="265">
        <v>399.69</v>
      </c>
      <c r="F50" s="265">
        <v>269.99</v>
      </c>
      <c r="G50" s="265">
        <v>271.1</v>
      </c>
      <c r="H50" s="265">
        <v>342.74</v>
      </c>
      <c r="I50" s="265">
        <v>339.9</v>
      </c>
      <c r="J50" s="265">
        <v>454.29</v>
      </c>
      <c r="K50" s="265">
        <v>442.44</v>
      </c>
      <c r="L50" s="265">
        <v>323.19</v>
      </c>
      <c r="M50" s="265">
        <v>310.55</v>
      </c>
      <c r="N50" s="265">
        <v>394.72</v>
      </c>
      <c r="O50" s="265">
        <v>334.47</v>
      </c>
      <c r="P50" s="265">
        <v>327.15</v>
      </c>
      <c r="Q50" s="265">
        <v>275.68</v>
      </c>
      <c r="R50" s="265">
        <v>282.77</v>
      </c>
      <c r="S50" s="265">
        <v>306.25</v>
      </c>
      <c r="T50" s="265">
        <v>311.56</v>
      </c>
      <c r="U50" s="271"/>
      <c r="V50" s="265">
        <v>301.78</v>
      </c>
    </row>
    <row r="51" ht="12.75" customHeight="1">
      <c r="A51" s="266">
        <v>48.0</v>
      </c>
      <c r="B51" s="267">
        <v>253.76</v>
      </c>
      <c r="C51" s="268">
        <v>238.11</v>
      </c>
      <c r="D51" s="268">
        <v>254.54</v>
      </c>
      <c r="E51" s="268">
        <v>406.95</v>
      </c>
      <c r="F51" s="268">
        <v>274.55</v>
      </c>
      <c r="G51" s="268">
        <v>275.61</v>
      </c>
      <c r="H51" s="268">
        <v>348.83</v>
      </c>
      <c r="I51" s="268">
        <v>345.92</v>
      </c>
      <c r="J51" s="268">
        <v>462.71</v>
      </c>
      <c r="K51" s="268">
        <v>450.64</v>
      </c>
      <c r="L51" s="268">
        <v>328.93</v>
      </c>
      <c r="M51" s="268">
        <v>316.01</v>
      </c>
      <c r="N51" s="268">
        <v>401.91</v>
      </c>
      <c r="O51" s="268">
        <v>340.5</v>
      </c>
      <c r="P51" s="268">
        <v>332.84</v>
      </c>
      <c r="Q51" s="268">
        <v>280.42</v>
      </c>
      <c r="R51" s="268">
        <v>287.62</v>
      </c>
      <c r="S51" s="268">
        <v>311.49</v>
      </c>
      <c r="T51" s="268">
        <v>316.8</v>
      </c>
      <c r="U51" s="272"/>
      <c r="V51" s="268">
        <v>306.52</v>
      </c>
    </row>
    <row r="52" ht="12.75" customHeight="1">
      <c r="A52" s="263">
        <v>49.0</v>
      </c>
      <c r="B52" s="264">
        <v>258.13</v>
      </c>
      <c r="C52" s="265">
        <v>242.23</v>
      </c>
      <c r="D52" s="265">
        <v>258.83</v>
      </c>
      <c r="E52" s="265">
        <v>414.19</v>
      </c>
      <c r="F52" s="265">
        <v>279.06</v>
      </c>
      <c r="G52" s="265">
        <v>280.18</v>
      </c>
      <c r="H52" s="265">
        <v>354.9</v>
      </c>
      <c r="I52" s="265">
        <v>351.93</v>
      </c>
      <c r="J52" s="265">
        <v>471.14</v>
      </c>
      <c r="K52" s="265">
        <v>458.84</v>
      </c>
      <c r="L52" s="265">
        <v>334.72</v>
      </c>
      <c r="M52" s="265">
        <v>321.53</v>
      </c>
      <c r="N52" s="265">
        <v>409.11</v>
      </c>
      <c r="O52" s="265">
        <v>346.46</v>
      </c>
      <c r="P52" s="265">
        <v>338.52</v>
      </c>
      <c r="Q52" s="265">
        <v>285.15</v>
      </c>
      <c r="R52" s="265">
        <v>292.47</v>
      </c>
      <c r="S52" s="265">
        <v>316.73</v>
      </c>
      <c r="T52" s="265">
        <v>322.04</v>
      </c>
      <c r="U52" s="271"/>
      <c r="V52" s="265">
        <v>311.25</v>
      </c>
    </row>
    <row r="53" ht="12.75" customHeight="1">
      <c r="A53" s="266">
        <v>50.0</v>
      </c>
      <c r="B53" s="267">
        <v>262.57</v>
      </c>
      <c r="C53" s="268">
        <v>246.41</v>
      </c>
      <c r="D53" s="268">
        <v>263.07</v>
      </c>
      <c r="E53" s="268">
        <v>421.44</v>
      </c>
      <c r="F53" s="268">
        <v>283.58</v>
      </c>
      <c r="G53" s="268">
        <v>284.69</v>
      </c>
      <c r="H53" s="268">
        <v>360.98</v>
      </c>
      <c r="I53" s="268">
        <v>357.96</v>
      </c>
      <c r="J53" s="268">
        <v>479.56</v>
      </c>
      <c r="K53" s="268">
        <v>467.1</v>
      </c>
      <c r="L53" s="268">
        <v>340.46</v>
      </c>
      <c r="M53" s="268">
        <v>327.0</v>
      </c>
      <c r="N53" s="268">
        <v>416.24</v>
      </c>
      <c r="O53" s="268">
        <v>352.43</v>
      </c>
      <c r="P53" s="268">
        <v>344.21</v>
      </c>
      <c r="Q53" s="268">
        <v>289.89</v>
      </c>
      <c r="R53" s="268">
        <v>297.32</v>
      </c>
      <c r="S53" s="268">
        <v>321.97</v>
      </c>
      <c r="T53" s="268">
        <v>327.27</v>
      </c>
      <c r="U53" s="272"/>
      <c r="V53" s="268">
        <v>315.99</v>
      </c>
    </row>
    <row r="54" ht="12.75" customHeight="1">
      <c r="A54" s="269">
        <v>51.0</v>
      </c>
      <c r="B54" s="264">
        <v>266.94</v>
      </c>
      <c r="C54" s="265">
        <v>250.53</v>
      </c>
      <c r="D54" s="265">
        <v>267.35</v>
      </c>
      <c r="E54" s="265">
        <v>428.64</v>
      </c>
      <c r="F54" s="265">
        <v>288.08</v>
      </c>
      <c r="G54" s="265">
        <v>289.2</v>
      </c>
      <c r="H54" s="265">
        <v>367.05</v>
      </c>
      <c r="I54" s="265">
        <v>363.98</v>
      </c>
      <c r="J54" s="265">
        <v>488.05</v>
      </c>
      <c r="K54" s="265">
        <v>475.3</v>
      </c>
      <c r="L54" s="265">
        <v>346.2</v>
      </c>
      <c r="M54" s="265">
        <v>332.52</v>
      </c>
      <c r="N54" s="265">
        <v>423.44</v>
      </c>
      <c r="O54" s="265">
        <v>358.45</v>
      </c>
      <c r="P54" s="265">
        <v>349.9</v>
      </c>
      <c r="Q54" s="265">
        <v>294.62</v>
      </c>
      <c r="R54" s="265">
        <v>302.17</v>
      </c>
      <c r="S54" s="265">
        <v>327.2</v>
      </c>
      <c r="T54" s="265">
        <v>332.52</v>
      </c>
      <c r="U54" s="271"/>
      <c r="V54" s="265">
        <v>320.72</v>
      </c>
    </row>
    <row r="55" ht="12.75" customHeight="1">
      <c r="A55" s="270">
        <v>52.0</v>
      </c>
      <c r="B55" s="267">
        <v>271.32</v>
      </c>
      <c r="C55" s="268">
        <v>254.66</v>
      </c>
      <c r="D55" s="268">
        <v>271.59</v>
      </c>
      <c r="E55" s="268">
        <v>435.89</v>
      </c>
      <c r="F55" s="268">
        <v>292.6</v>
      </c>
      <c r="G55" s="268">
        <v>293.78</v>
      </c>
      <c r="H55" s="268">
        <v>373.13</v>
      </c>
      <c r="I55" s="268">
        <v>370.0</v>
      </c>
      <c r="J55" s="268">
        <v>496.47</v>
      </c>
      <c r="K55" s="268">
        <v>483.56</v>
      </c>
      <c r="L55" s="268">
        <v>352.0</v>
      </c>
      <c r="M55" s="268">
        <v>337.98</v>
      </c>
      <c r="N55" s="268">
        <v>430.63</v>
      </c>
      <c r="O55" s="268">
        <v>364.42</v>
      </c>
      <c r="P55" s="268">
        <v>355.58</v>
      </c>
      <c r="Q55" s="268">
        <v>299.37</v>
      </c>
      <c r="R55" s="268">
        <v>307.01</v>
      </c>
      <c r="S55" s="268">
        <v>332.45</v>
      </c>
      <c r="T55" s="268">
        <v>337.7</v>
      </c>
      <c r="U55" s="272"/>
      <c r="V55" s="268">
        <v>325.46</v>
      </c>
    </row>
    <row r="56" ht="12.75" customHeight="1">
      <c r="A56" s="263">
        <v>53.0</v>
      </c>
      <c r="B56" s="264">
        <v>275.69</v>
      </c>
      <c r="C56" s="265">
        <v>258.78</v>
      </c>
      <c r="D56" s="265">
        <v>275.87</v>
      </c>
      <c r="E56" s="265">
        <v>443.14</v>
      </c>
      <c r="F56" s="265">
        <v>297.11</v>
      </c>
      <c r="G56" s="265">
        <v>298.28</v>
      </c>
      <c r="H56" s="265">
        <v>379.2</v>
      </c>
      <c r="I56" s="265">
        <v>376.02</v>
      </c>
      <c r="J56" s="265">
        <v>504.89</v>
      </c>
      <c r="K56" s="265">
        <v>491.76</v>
      </c>
      <c r="L56" s="265">
        <v>357.74</v>
      </c>
      <c r="M56" s="265">
        <v>343.5</v>
      </c>
      <c r="N56" s="265">
        <v>437.83</v>
      </c>
      <c r="O56" s="265">
        <v>370.38</v>
      </c>
      <c r="P56" s="265">
        <v>361.26</v>
      </c>
      <c r="Q56" s="265">
        <v>304.1</v>
      </c>
      <c r="R56" s="265">
        <v>311.86</v>
      </c>
      <c r="S56" s="265">
        <v>337.69</v>
      </c>
      <c r="T56" s="265">
        <v>342.93</v>
      </c>
      <c r="U56" s="271"/>
      <c r="V56" s="265">
        <v>330.19</v>
      </c>
    </row>
    <row r="57" ht="12.75" customHeight="1">
      <c r="A57" s="266">
        <v>54.0</v>
      </c>
      <c r="B57" s="267">
        <v>280.06</v>
      </c>
      <c r="C57" s="268">
        <v>262.89</v>
      </c>
      <c r="D57" s="268">
        <v>280.11</v>
      </c>
      <c r="E57" s="268">
        <v>450.39</v>
      </c>
      <c r="F57" s="268">
        <v>301.62</v>
      </c>
      <c r="G57" s="268">
        <v>302.85</v>
      </c>
      <c r="H57" s="268">
        <v>385.23</v>
      </c>
      <c r="I57" s="268">
        <v>382.04</v>
      </c>
      <c r="J57" s="268">
        <v>513.38</v>
      </c>
      <c r="K57" s="268">
        <v>499.96</v>
      </c>
      <c r="L57" s="268">
        <v>363.55</v>
      </c>
      <c r="M57" s="268">
        <v>348.96</v>
      </c>
      <c r="N57" s="268">
        <v>445.02</v>
      </c>
      <c r="O57" s="268">
        <v>376.35</v>
      </c>
      <c r="P57" s="268">
        <v>367.0</v>
      </c>
      <c r="Q57" s="268">
        <v>308.78</v>
      </c>
      <c r="R57" s="268">
        <v>316.71</v>
      </c>
      <c r="S57" s="268">
        <v>342.92</v>
      </c>
      <c r="T57" s="268">
        <v>348.18</v>
      </c>
      <c r="U57" s="272"/>
      <c r="V57" s="268">
        <v>334.93</v>
      </c>
    </row>
    <row r="58" ht="12.75" customHeight="1">
      <c r="A58" s="263">
        <v>55.0</v>
      </c>
      <c r="B58" s="264">
        <v>284.44</v>
      </c>
      <c r="C58" s="265">
        <v>267.01</v>
      </c>
      <c r="D58" s="265">
        <v>284.34</v>
      </c>
      <c r="E58" s="265">
        <v>457.64</v>
      </c>
      <c r="F58" s="265">
        <v>306.13</v>
      </c>
      <c r="G58" s="265">
        <v>307.37</v>
      </c>
      <c r="H58" s="265">
        <v>391.3</v>
      </c>
      <c r="I58" s="265">
        <v>388.06</v>
      </c>
      <c r="J58" s="265">
        <v>521.8</v>
      </c>
      <c r="K58" s="265">
        <v>508.21</v>
      </c>
      <c r="L58" s="265">
        <v>369.29</v>
      </c>
      <c r="M58" s="265">
        <v>354.47</v>
      </c>
      <c r="N58" s="265">
        <v>452.16</v>
      </c>
      <c r="O58" s="265">
        <v>382.36</v>
      </c>
      <c r="P58" s="265">
        <v>372.7</v>
      </c>
      <c r="Q58" s="265">
        <v>313.51</v>
      </c>
      <c r="R58" s="265">
        <v>321.56</v>
      </c>
      <c r="S58" s="265">
        <v>348.16</v>
      </c>
      <c r="T58" s="265">
        <v>353.42</v>
      </c>
      <c r="U58" s="271"/>
      <c r="V58" s="265">
        <v>339.66</v>
      </c>
    </row>
    <row r="59" ht="12.75" customHeight="1">
      <c r="A59" s="266">
        <v>56.0</v>
      </c>
      <c r="B59" s="267">
        <v>288.87</v>
      </c>
      <c r="C59" s="268">
        <v>271.19</v>
      </c>
      <c r="D59" s="268">
        <v>288.62</v>
      </c>
      <c r="E59" s="268">
        <v>464.89</v>
      </c>
      <c r="F59" s="268">
        <v>310.65</v>
      </c>
      <c r="G59" s="268">
        <v>311.87</v>
      </c>
      <c r="H59" s="268">
        <v>397.38</v>
      </c>
      <c r="I59" s="268">
        <v>394.09</v>
      </c>
      <c r="J59" s="268">
        <v>530.23</v>
      </c>
      <c r="K59" s="268">
        <v>516.41</v>
      </c>
      <c r="L59" s="268">
        <v>375.09</v>
      </c>
      <c r="M59" s="268">
        <v>359.93</v>
      </c>
      <c r="N59" s="268">
        <v>459.36</v>
      </c>
      <c r="O59" s="268">
        <v>388.32</v>
      </c>
      <c r="P59" s="268">
        <v>378.38</v>
      </c>
      <c r="Q59" s="268">
        <v>318.25</v>
      </c>
      <c r="R59" s="268">
        <v>326.4</v>
      </c>
      <c r="S59" s="268">
        <v>353.4</v>
      </c>
      <c r="T59" s="268">
        <v>358.65</v>
      </c>
      <c r="U59" s="272"/>
      <c r="V59" s="268">
        <v>344.4</v>
      </c>
    </row>
    <row r="60" ht="12.75" customHeight="1">
      <c r="A60" s="263">
        <v>57.0</v>
      </c>
      <c r="B60" s="264">
        <v>293.25</v>
      </c>
      <c r="C60" s="265">
        <v>275.32</v>
      </c>
      <c r="D60" s="265">
        <v>292.86</v>
      </c>
      <c r="E60" s="265">
        <v>472.14</v>
      </c>
      <c r="F60" s="265">
        <v>315.16</v>
      </c>
      <c r="G60" s="265">
        <v>316.45</v>
      </c>
      <c r="H60" s="265">
        <v>403.45</v>
      </c>
      <c r="I60" s="265">
        <v>400.1</v>
      </c>
      <c r="J60" s="265">
        <v>538.65</v>
      </c>
      <c r="K60" s="265">
        <v>524.67</v>
      </c>
      <c r="L60" s="265">
        <v>380.83</v>
      </c>
      <c r="M60" s="265">
        <v>365.45</v>
      </c>
      <c r="N60" s="265">
        <v>466.55</v>
      </c>
      <c r="O60" s="265">
        <v>394.29</v>
      </c>
      <c r="P60" s="265">
        <v>384.07</v>
      </c>
      <c r="Q60" s="265">
        <v>322.98</v>
      </c>
      <c r="R60" s="265">
        <v>331.25</v>
      </c>
      <c r="S60" s="265">
        <v>358.64</v>
      </c>
      <c r="T60" s="265">
        <v>363.89</v>
      </c>
      <c r="U60" s="271"/>
      <c r="V60" s="265">
        <v>349.19</v>
      </c>
    </row>
    <row r="61" ht="12.75" customHeight="1">
      <c r="A61" s="266">
        <v>58.0</v>
      </c>
      <c r="B61" s="267">
        <v>297.62</v>
      </c>
      <c r="C61" s="268">
        <v>279.44</v>
      </c>
      <c r="D61" s="268">
        <v>297.16</v>
      </c>
      <c r="E61" s="268">
        <v>479.39</v>
      </c>
      <c r="F61" s="268">
        <v>319.67</v>
      </c>
      <c r="G61" s="268">
        <v>320.96</v>
      </c>
      <c r="H61" s="268">
        <v>409.54</v>
      </c>
      <c r="I61" s="268">
        <v>406.13</v>
      </c>
      <c r="J61" s="268">
        <v>547.12</v>
      </c>
      <c r="K61" s="268">
        <v>532.87</v>
      </c>
      <c r="L61" s="268">
        <v>386.62</v>
      </c>
      <c r="M61" s="268">
        <v>370.92</v>
      </c>
      <c r="N61" s="268">
        <v>473.75</v>
      </c>
      <c r="O61" s="268">
        <v>400.25</v>
      </c>
      <c r="P61" s="268">
        <v>389.75</v>
      </c>
      <c r="Q61" s="268">
        <v>327.72</v>
      </c>
      <c r="R61" s="268">
        <v>336.1</v>
      </c>
      <c r="S61" s="268">
        <v>363.88</v>
      </c>
      <c r="T61" s="268">
        <v>369.08</v>
      </c>
      <c r="U61" s="272"/>
      <c r="V61" s="268">
        <v>353.93</v>
      </c>
    </row>
    <row r="62" ht="12.75" customHeight="1">
      <c r="A62" s="263">
        <v>59.0</v>
      </c>
      <c r="B62" s="264">
        <v>302.0</v>
      </c>
      <c r="C62" s="265">
        <v>283.55</v>
      </c>
      <c r="D62" s="265">
        <v>301.38</v>
      </c>
      <c r="E62" s="265">
        <v>486.65</v>
      </c>
      <c r="F62" s="265">
        <v>324.18</v>
      </c>
      <c r="G62" s="265">
        <v>325.52</v>
      </c>
      <c r="H62" s="265">
        <v>415.61</v>
      </c>
      <c r="I62" s="265">
        <v>412.15</v>
      </c>
      <c r="J62" s="265">
        <v>555.55</v>
      </c>
      <c r="K62" s="265">
        <v>541.07</v>
      </c>
      <c r="L62" s="265">
        <v>392.36</v>
      </c>
      <c r="M62" s="265">
        <v>376.44</v>
      </c>
      <c r="N62" s="265">
        <v>480.94</v>
      </c>
      <c r="O62" s="265">
        <v>406.28</v>
      </c>
      <c r="P62" s="265">
        <v>395.44</v>
      </c>
      <c r="Q62" s="265">
        <v>332.45</v>
      </c>
      <c r="R62" s="265">
        <v>340.95</v>
      </c>
      <c r="S62" s="265">
        <v>369.11</v>
      </c>
      <c r="T62" s="265">
        <v>374.31</v>
      </c>
      <c r="U62" s="271"/>
      <c r="V62" s="265">
        <v>358.66</v>
      </c>
    </row>
    <row r="63" ht="12.75" customHeight="1">
      <c r="A63" s="266">
        <v>60.0</v>
      </c>
      <c r="B63" s="267">
        <v>306.37</v>
      </c>
      <c r="C63" s="268">
        <v>287.67</v>
      </c>
      <c r="D63" s="268">
        <v>305.67</v>
      </c>
      <c r="E63" s="268">
        <v>493.9</v>
      </c>
      <c r="F63" s="268">
        <v>328.7</v>
      </c>
      <c r="G63" s="268">
        <v>330.04</v>
      </c>
      <c r="H63" s="268">
        <v>421.69</v>
      </c>
      <c r="I63" s="268">
        <v>418.17</v>
      </c>
      <c r="J63" s="268">
        <v>563.97</v>
      </c>
      <c r="K63" s="268">
        <v>549.33</v>
      </c>
      <c r="L63" s="268">
        <v>398.16</v>
      </c>
      <c r="M63" s="268">
        <v>381.9</v>
      </c>
      <c r="N63" s="268">
        <v>488.14</v>
      </c>
      <c r="O63" s="268">
        <v>412.24</v>
      </c>
      <c r="P63" s="268">
        <v>401.13</v>
      </c>
      <c r="Q63" s="268">
        <v>337.19</v>
      </c>
      <c r="R63" s="268">
        <v>345.79</v>
      </c>
      <c r="S63" s="268">
        <v>374.36</v>
      </c>
      <c r="T63" s="268">
        <v>379.55</v>
      </c>
      <c r="U63" s="272"/>
      <c r="V63" s="268">
        <v>363.41</v>
      </c>
    </row>
    <row r="64" ht="12.75" customHeight="1">
      <c r="A64" s="269">
        <v>61.0</v>
      </c>
      <c r="B64" s="264">
        <v>310.75</v>
      </c>
      <c r="C64" s="265">
        <v>291.8</v>
      </c>
      <c r="D64" s="265">
        <v>309.91</v>
      </c>
      <c r="E64" s="265">
        <v>501.14</v>
      </c>
      <c r="F64" s="265">
        <v>333.2</v>
      </c>
      <c r="G64" s="265">
        <v>334.55</v>
      </c>
      <c r="H64" s="265">
        <v>427.76</v>
      </c>
      <c r="I64" s="265">
        <v>424.19</v>
      </c>
      <c r="J64" s="265">
        <v>572.39</v>
      </c>
      <c r="K64" s="265">
        <v>557.53</v>
      </c>
      <c r="L64" s="265">
        <v>403.9</v>
      </c>
      <c r="M64" s="265">
        <v>387.36</v>
      </c>
      <c r="N64" s="265">
        <v>495.27</v>
      </c>
      <c r="O64" s="265">
        <v>418.21</v>
      </c>
      <c r="P64" s="265">
        <v>406.81</v>
      </c>
      <c r="Q64" s="265">
        <v>341.92</v>
      </c>
      <c r="R64" s="265">
        <v>350.64</v>
      </c>
      <c r="S64" s="265">
        <v>379.6</v>
      </c>
      <c r="T64" s="265">
        <v>384.8</v>
      </c>
      <c r="U64" s="271"/>
      <c r="V64" s="265">
        <v>368.14</v>
      </c>
    </row>
    <row r="65" ht="12.75" customHeight="1">
      <c r="A65" s="270">
        <v>62.0</v>
      </c>
      <c r="B65" s="267">
        <v>315.19</v>
      </c>
      <c r="C65" s="268">
        <v>295.98</v>
      </c>
      <c r="D65" s="268">
        <v>314.19</v>
      </c>
      <c r="E65" s="268">
        <v>508.39</v>
      </c>
      <c r="F65" s="268">
        <v>337.78</v>
      </c>
      <c r="G65" s="268">
        <v>339.12</v>
      </c>
      <c r="H65" s="268">
        <v>433.85</v>
      </c>
      <c r="I65" s="268">
        <v>430.21</v>
      </c>
      <c r="J65" s="268">
        <v>580.88</v>
      </c>
      <c r="K65" s="268">
        <v>565.73</v>
      </c>
      <c r="L65" s="268">
        <v>409.7</v>
      </c>
      <c r="M65" s="268">
        <v>392.88</v>
      </c>
      <c r="N65" s="268">
        <v>502.47</v>
      </c>
      <c r="O65" s="268">
        <v>424.17</v>
      </c>
      <c r="P65" s="268">
        <v>412.49</v>
      </c>
      <c r="Q65" s="268">
        <v>346.66</v>
      </c>
      <c r="R65" s="268">
        <v>355.49</v>
      </c>
      <c r="S65" s="268">
        <v>384.83</v>
      </c>
      <c r="T65" s="268">
        <v>390.14</v>
      </c>
      <c r="U65" s="272"/>
      <c r="V65" s="268">
        <v>372.88</v>
      </c>
    </row>
    <row r="66" ht="12.75" customHeight="1">
      <c r="A66" s="263">
        <v>63.0</v>
      </c>
      <c r="B66" s="264">
        <v>319.56</v>
      </c>
      <c r="C66" s="265">
        <v>300.1</v>
      </c>
      <c r="D66" s="265">
        <v>318.43</v>
      </c>
      <c r="E66" s="265">
        <v>515.65</v>
      </c>
      <c r="F66" s="265">
        <v>342.29</v>
      </c>
      <c r="G66" s="265">
        <v>343.63</v>
      </c>
      <c r="H66" s="265">
        <v>439.87</v>
      </c>
      <c r="I66" s="265">
        <v>436.23</v>
      </c>
      <c r="J66" s="265">
        <v>589.3</v>
      </c>
      <c r="K66" s="265">
        <v>573.99</v>
      </c>
      <c r="L66" s="265">
        <v>415.45</v>
      </c>
      <c r="M66" s="265">
        <v>398.34</v>
      </c>
      <c r="N66" s="265">
        <v>509.66</v>
      </c>
      <c r="O66" s="265">
        <v>430.2</v>
      </c>
      <c r="P66" s="265">
        <v>418.19</v>
      </c>
      <c r="Q66" s="265">
        <v>351.39</v>
      </c>
      <c r="R66" s="265">
        <v>360.34</v>
      </c>
      <c r="S66" s="265">
        <v>390.07</v>
      </c>
      <c r="T66" s="265">
        <v>395.39</v>
      </c>
      <c r="U66" s="271"/>
      <c r="V66" s="265">
        <v>377.61</v>
      </c>
    </row>
    <row r="67" ht="12.75" customHeight="1">
      <c r="A67" s="266">
        <v>64.0</v>
      </c>
      <c r="B67" s="267">
        <v>323.93</v>
      </c>
      <c r="C67" s="268">
        <v>304.22</v>
      </c>
      <c r="D67" s="268">
        <v>322.71</v>
      </c>
      <c r="E67" s="268">
        <v>522.9</v>
      </c>
      <c r="F67" s="268">
        <v>346.81</v>
      </c>
      <c r="G67" s="268">
        <v>348.15</v>
      </c>
      <c r="H67" s="268">
        <v>445.94</v>
      </c>
      <c r="I67" s="268">
        <v>442.26</v>
      </c>
      <c r="J67" s="268">
        <v>597.73</v>
      </c>
      <c r="K67" s="268">
        <v>582.2</v>
      </c>
      <c r="L67" s="268">
        <v>421.25</v>
      </c>
      <c r="M67" s="268">
        <v>403.86</v>
      </c>
      <c r="N67" s="268">
        <v>516.86</v>
      </c>
      <c r="O67" s="268">
        <v>436.16</v>
      </c>
      <c r="P67" s="268">
        <v>423.87</v>
      </c>
      <c r="Q67" s="268">
        <v>356.08</v>
      </c>
      <c r="R67" s="268">
        <v>365.18</v>
      </c>
      <c r="S67" s="268">
        <v>395.31</v>
      </c>
      <c r="T67" s="268">
        <v>400.62</v>
      </c>
      <c r="U67" s="272"/>
      <c r="V67" s="268">
        <v>382.35</v>
      </c>
    </row>
    <row r="68" ht="12.75" customHeight="1">
      <c r="A68" s="263">
        <v>65.0</v>
      </c>
      <c r="B68" s="264">
        <v>328.3</v>
      </c>
      <c r="C68" s="265">
        <v>308.33</v>
      </c>
      <c r="D68" s="265">
        <v>326.95</v>
      </c>
      <c r="E68" s="265">
        <v>530.15</v>
      </c>
      <c r="F68" s="265">
        <v>351.31</v>
      </c>
      <c r="G68" s="265">
        <v>352.71</v>
      </c>
      <c r="H68" s="265">
        <v>452.02</v>
      </c>
      <c r="I68" s="265">
        <v>448.27</v>
      </c>
      <c r="J68" s="265">
        <v>606.21</v>
      </c>
      <c r="K68" s="265">
        <v>590.44</v>
      </c>
      <c r="L68" s="265">
        <v>426.99</v>
      </c>
      <c r="M68" s="265">
        <v>409.33</v>
      </c>
      <c r="N68" s="265">
        <v>524.05</v>
      </c>
      <c r="O68" s="265">
        <v>442.13</v>
      </c>
      <c r="P68" s="265">
        <v>429.55</v>
      </c>
      <c r="Q68" s="265">
        <v>360.82</v>
      </c>
      <c r="R68" s="265">
        <v>370.03</v>
      </c>
      <c r="S68" s="265">
        <v>400.55</v>
      </c>
      <c r="T68" s="265">
        <v>405.8</v>
      </c>
      <c r="U68" s="271"/>
      <c r="V68" s="265">
        <v>387.08</v>
      </c>
    </row>
    <row r="69" ht="12.75" customHeight="1">
      <c r="A69" s="266">
        <v>66.0</v>
      </c>
      <c r="B69" s="267">
        <v>332.68</v>
      </c>
      <c r="C69" s="268">
        <v>312.46</v>
      </c>
      <c r="D69" s="268">
        <v>331.18</v>
      </c>
      <c r="E69" s="268">
        <v>537.39</v>
      </c>
      <c r="F69" s="268">
        <v>355.83</v>
      </c>
      <c r="G69" s="268">
        <v>357.22</v>
      </c>
      <c r="H69" s="268">
        <v>458.1</v>
      </c>
      <c r="I69" s="268">
        <v>454.29</v>
      </c>
      <c r="J69" s="268">
        <v>614.63</v>
      </c>
      <c r="K69" s="268">
        <v>598.64</v>
      </c>
      <c r="L69" s="268">
        <v>432.78</v>
      </c>
      <c r="M69" s="268">
        <v>414.85</v>
      </c>
      <c r="N69" s="268">
        <v>531.19</v>
      </c>
      <c r="O69" s="268">
        <v>448.09</v>
      </c>
      <c r="P69" s="268">
        <v>435.24</v>
      </c>
      <c r="Q69" s="268">
        <v>365.55</v>
      </c>
      <c r="R69" s="268">
        <v>374.88</v>
      </c>
      <c r="S69" s="268">
        <v>405.79</v>
      </c>
      <c r="T69" s="268">
        <v>411.05</v>
      </c>
      <c r="U69" s="272"/>
      <c r="V69" s="268">
        <v>391.82</v>
      </c>
    </row>
    <row r="70" ht="12.75" customHeight="1">
      <c r="A70" s="263">
        <v>67.0</v>
      </c>
      <c r="B70" s="273"/>
      <c r="C70" s="274"/>
      <c r="D70" s="265">
        <v>335.47</v>
      </c>
      <c r="E70" s="265">
        <v>544.65</v>
      </c>
      <c r="F70" s="265">
        <v>360.34</v>
      </c>
      <c r="G70" s="265">
        <v>361.8</v>
      </c>
      <c r="H70" s="265">
        <v>464.18</v>
      </c>
      <c r="I70" s="265">
        <v>460.32</v>
      </c>
      <c r="J70" s="265">
        <v>623.06</v>
      </c>
      <c r="K70" s="265">
        <v>606.84</v>
      </c>
      <c r="L70" s="265">
        <v>438.52</v>
      </c>
      <c r="M70" s="265">
        <v>420.31</v>
      </c>
      <c r="N70" s="271"/>
      <c r="O70" s="271"/>
      <c r="P70" s="271"/>
      <c r="Q70" s="271"/>
      <c r="R70" s="265">
        <v>379.73</v>
      </c>
      <c r="S70" s="271"/>
      <c r="T70" s="271"/>
      <c r="U70" s="271"/>
      <c r="V70" s="271"/>
    </row>
    <row r="71" ht="12.75" customHeight="1">
      <c r="A71" s="266">
        <v>68.0</v>
      </c>
      <c r="B71" s="275"/>
      <c r="C71" s="276"/>
      <c r="D71" s="268">
        <v>339.7</v>
      </c>
      <c r="E71" s="268">
        <v>551.9</v>
      </c>
      <c r="F71" s="268">
        <v>364.86</v>
      </c>
      <c r="G71" s="268">
        <v>366.3</v>
      </c>
      <c r="H71" s="268">
        <v>470.25</v>
      </c>
      <c r="I71" s="268">
        <v>466.34</v>
      </c>
      <c r="J71" s="268">
        <v>631.48</v>
      </c>
      <c r="K71" s="268">
        <v>615.1</v>
      </c>
      <c r="L71" s="268">
        <v>444.32</v>
      </c>
      <c r="M71" s="268">
        <v>425.82</v>
      </c>
      <c r="N71" s="272"/>
      <c r="O71" s="272"/>
      <c r="P71" s="272"/>
      <c r="Q71" s="272"/>
      <c r="R71" s="268">
        <v>384.57</v>
      </c>
      <c r="S71" s="272"/>
      <c r="T71" s="272"/>
      <c r="U71" s="272"/>
      <c r="V71" s="272"/>
    </row>
    <row r="72" ht="12.75" customHeight="1">
      <c r="A72" s="269">
        <v>69.0</v>
      </c>
      <c r="B72" s="273"/>
      <c r="C72" s="274"/>
      <c r="D72" s="265">
        <v>344.0</v>
      </c>
      <c r="E72" s="265">
        <v>559.15</v>
      </c>
      <c r="F72" s="265">
        <v>369.36</v>
      </c>
      <c r="G72" s="265">
        <v>370.82</v>
      </c>
      <c r="H72" s="265">
        <v>476.33</v>
      </c>
      <c r="I72" s="265">
        <v>472.36</v>
      </c>
      <c r="J72" s="265">
        <v>639.96</v>
      </c>
      <c r="K72" s="265">
        <v>623.3</v>
      </c>
      <c r="L72" s="265">
        <v>450.06</v>
      </c>
      <c r="M72" s="265">
        <v>431.28</v>
      </c>
      <c r="N72" s="271"/>
      <c r="O72" s="271"/>
      <c r="P72" s="271"/>
      <c r="Q72" s="271"/>
      <c r="R72" s="265">
        <v>389.42</v>
      </c>
      <c r="S72" s="271"/>
      <c r="T72" s="271"/>
      <c r="U72" s="271"/>
      <c r="V72" s="271"/>
    </row>
    <row r="73" ht="12.75" customHeight="1">
      <c r="A73" s="277">
        <v>70.0</v>
      </c>
      <c r="B73" s="278"/>
      <c r="C73" s="279"/>
      <c r="D73" s="280">
        <v>348.22</v>
      </c>
      <c r="E73" s="280">
        <v>566.4</v>
      </c>
      <c r="F73" s="280">
        <v>373.88</v>
      </c>
      <c r="G73" s="280">
        <v>375.39</v>
      </c>
      <c r="H73" s="280">
        <v>482.4</v>
      </c>
      <c r="I73" s="280">
        <v>478.38</v>
      </c>
      <c r="J73" s="280">
        <v>648.39</v>
      </c>
      <c r="K73" s="280">
        <v>631.56</v>
      </c>
      <c r="L73" s="280">
        <v>455.86</v>
      </c>
      <c r="M73" s="280">
        <v>436.8</v>
      </c>
      <c r="N73" s="281"/>
      <c r="O73" s="281"/>
      <c r="P73" s="281"/>
      <c r="Q73" s="281"/>
      <c r="R73" s="280">
        <v>394.27</v>
      </c>
      <c r="S73" s="281"/>
      <c r="T73" s="281"/>
      <c r="U73" s="281"/>
      <c r="V73" s="281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75"/>
    <col customWidth="1" min="2" max="26" width="8.63"/>
  </cols>
  <sheetData>
    <row r="1" ht="12.75" customHeight="1">
      <c r="A1" s="61" t="s">
        <v>122</v>
      </c>
      <c r="B1" s="61" t="s">
        <v>123</v>
      </c>
    </row>
    <row r="2" ht="12.75" customHeight="1">
      <c r="A2" s="61" t="s">
        <v>124</v>
      </c>
      <c r="B2" s="282">
        <v>0.5</v>
      </c>
    </row>
    <row r="3" ht="12.75" customHeight="1">
      <c r="A3" s="61" t="s">
        <v>125</v>
      </c>
      <c r="B3" s="282">
        <v>0.4</v>
      </c>
    </row>
    <row r="4" ht="12.75" customHeight="1">
      <c r="A4" s="61" t="s">
        <v>126</v>
      </c>
      <c r="B4" s="282">
        <v>0.4</v>
      </c>
    </row>
    <row r="5" ht="12.75" customHeight="1">
      <c r="A5" s="61" t="s">
        <v>127</v>
      </c>
      <c r="B5" s="282">
        <v>0.72</v>
      </c>
    </row>
    <row r="6" ht="12.75" customHeight="1">
      <c r="A6" s="61" t="s">
        <v>128</v>
      </c>
      <c r="B6" s="282">
        <v>0.72</v>
      </c>
    </row>
    <row r="7" ht="12.75" customHeight="1">
      <c r="A7" s="61" t="s">
        <v>129</v>
      </c>
      <c r="B7" s="282">
        <v>0.17</v>
      </c>
    </row>
    <row r="8" ht="12.75" customHeight="1">
      <c r="A8" s="61" t="s">
        <v>130</v>
      </c>
      <c r="B8" s="282">
        <v>0.17</v>
      </c>
    </row>
    <row r="9" ht="12.75" customHeight="1">
      <c r="A9" s="61" t="s">
        <v>131</v>
      </c>
      <c r="B9" s="283">
        <v>0.17</v>
      </c>
    </row>
    <row r="10" ht="12.75" customHeight="1">
      <c r="A10" s="61" t="s">
        <v>132</v>
      </c>
      <c r="B10" s="283">
        <v>0.17</v>
      </c>
    </row>
    <row r="11" ht="12.75" customHeight="1">
      <c r="A11" s="61" t="s">
        <v>133</v>
      </c>
      <c r="B11" s="283">
        <v>0.35</v>
      </c>
    </row>
    <row r="12" ht="12.75" customHeight="1">
      <c r="B12" s="282"/>
    </row>
    <row r="13" ht="12.75" customHeight="1">
      <c r="A13" s="61" t="s">
        <v>134</v>
      </c>
      <c r="B13" s="282">
        <v>0.22</v>
      </c>
    </row>
    <row r="14" ht="12.75" customHeight="1">
      <c r="A14" s="61" t="s">
        <v>135</v>
      </c>
      <c r="B14" s="282">
        <v>0.1575</v>
      </c>
    </row>
    <row r="15" ht="12.75" customHeight="1">
      <c r="B15" s="282"/>
    </row>
    <row r="16" ht="12.75" customHeight="1">
      <c r="A16" s="61" t="s">
        <v>136</v>
      </c>
      <c r="B16" s="282">
        <v>0.1575</v>
      </c>
    </row>
    <row r="17" ht="12.75" customHeight="1">
      <c r="B17" s="282"/>
    </row>
    <row r="18" ht="12.75" customHeight="1">
      <c r="A18" s="61" t="s">
        <v>137</v>
      </c>
      <c r="B18" s="282">
        <v>0.1</v>
      </c>
    </row>
    <row r="19" ht="12.75" customHeight="1">
      <c r="A19" s="61" t="s">
        <v>138</v>
      </c>
      <c r="B19" s="282">
        <v>0.1</v>
      </c>
    </row>
    <row r="20" ht="12.75" customHeight="1">
      <c r="A20" s="61" t="s">
        <v>139</v>
      </c>
      <c r="B20" s="282">
        <v>0.065</v>
      </c>
    </row>
    <row r="21" ht="12.75" customHeight="1">
      <c r="C21" s="61" t="s">
        <v>140</v>
      </c>
    </row>
    <row r="22" ht="12.75" customHeight="1">
      <c r="A22" s="61" t="s">
        <v>141</v>
      </c>
      <c r="B22" s="284">
        <v>5.25</v>
      </c>
      <c r="C22" s="284">
        <f>ROUND(GroundResidentialFee*(1+GroundFuelSurcharge),2)</f>
        <v>6.08</v>
      </c>
    </row>
    <row r="23" ht="12.75" customHeight="1">
      <c r="A23" s="61" t="s">
        <v>142</v>
      </c>
      <c r="B23" s="284">
        <v>5.85</v>
      </c>
      <c r="C23" s="284">
        <f>ROUND(ExpressResidentialFee*(1+ExpressFuelSurcharge),2)</f>
        <v>7.14</v>
      </c>
    </row>
    <row r="24" ht="12.75" customHeight="1"/>
    <row r="25" ht="12.75" customHeight="1"/>
    <row r="26" ht="12.75" customHeight="1"/>
    <row r="27" ht="12.75" customHeight="1"/>
    <row r="28" ht="12.75" customHeight="1">
      <c r="A28" s="61" t="s">
        <v>143</v>
      </c>
      <c r="B28" s="285">
        <v>3.9</v>
      </c>
    </row>
    <row r="29" ht="12.75" customHeight="1">
      <c r="A29" s="61" t="s">
        <v>144</v>
      </c>
      <c r="B29" s="285">
        <v>1.3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330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7.25"/>
    <col customWidth="1" min="2" max="2" width="6.75"/>
    <col customWidth="1" min="3" max="3" width="6.88"/>
    <col customWidth="1" min="4" max="6" width="6.38"/>
    <col customWidth="1" min="7" max="7" width="7.88"/>
    <col customWidth="1" min="8" max="8" width="6.38"/>
    <col customWidth="1" min="9" max="21" width="7.25"/>
    <col customWidth="1" min="22" max="22" width="3.63"/>
    <col customWidth="1" min="23" max="23" width="24.63"/>
    <col customWidth="1" min="24" max="26" width="8.63"/>
  </cols>
  <sheetData>
    <row r="1" ht="12.75" customHeight="1">
      <c r="B1" s="71" t="s">
        <v>10</v>
      </c>
      <c r="I1" s="286" t="s">
        <v>145</v>
      </c>
      <c r="J1" s="287"/>
      <c r="K1" s="287"/>
      <c r="L1" s="287"/>
      <c r="M1" s="287"/>
      <c r="N1" s="287"/>
      <c r="O1" s="287"/>
      <c r="P1" s="134"/>
    </row>
    <row r="2" ht="12.75" customHeight="1">
      <c r="B2" s="288"/>
      <c r="C2" s="289"/>
      <c r="D2" s="289"/>
      <c r="E2" s="289"/>
      <c r="F2" s="290"/>
      <c r="G2" s="291"/>
      <c r="I2" s="286" t="s">
        <v>146</v>
      </c>
      <c r="J2" s="287"/>
      <c r="K2" s="287"/>
      <c r="L2" s="292"/>
      <c r="M2" s="292"/>
      <c r="N2" s="287"/>
      <c r="O2" s="287"/>
      <c r="P2" s="134"/>
    </row>
    <row r="3" ht="12.75" customHeight="1">
      <c r="B3" s="293"/>
      <c r="I3" s="286"/>
      <c r="J3" s="287"/>
      <c r="K3" s="287"/>
      <c r="L3" s="292"/>
      <c r="M3" s="292"/>
      <c r="N3" s="287"/>
      <c r="O3" s="287"/>
      <c r="P3" s="134"/>
    </row>
    <row r="4" ht="12.75" customHeight="1">
      <c r="B4" s="294" t="s">
        <v>147</v>
      </c>
      <c r="F4" s="290"/>
    </row>
    <row r="5" ht="12.75" customHeight="1">
      <c r="B5" s="295" t="s">
        <v>148</v>
      </c>
      <c r="F5" s="290"/>
    </row>
    <row r="6" ht="12.75" customHeight="1">
      <c r="A6" s="296" t="s">
        <v>4</v>
      </c>
      <c r="B6" s="297" t="s">
        <v>0</v>
      </c>
      <c r="C6" s="297" t="s">
        <v>0</v>
      </c>
      <c r="D6" s="297" t="s">
        <v>0</v>
      </c>
      <c r="E6" s="297" t="s">
        <v>0</v>
      </c>
      <c r="F6" s="297" t="s">
        <v>0</v>
      </c>
      <c r="G6" s="297" t="s">
        <v>0</v>
      </c>
      <c r="H6" s="297" t="s">
        <v>0</v>
      </c>
      <c r="I6" s="297" t="s">
        <v>8</v>
      </c>
      <c r="J6" s="297" t="s">
        <v>8</v>
      </c>
      <c r="K6" s="297" t="s">
        <v>8</v>
      </c>
      <c r="L6" s="297" t="s">
        <v>8</v>
      </c>
      <c r="M6" s="297" t="s">
        <v>8</v>
      </c>
      <c r="N6" s="297" t="s">
        <v>8</v>
      </c>
      <c r="O6" s="297" t="s">
        <v>9</v>
      </c>
      <c r="P6" s="297" t="s">
        <v>9</v>
      </c>
      <c r="Q6" s="297" t="s">
        <v>9</v>
      </c>
      <c r="R6" s="297" t="s">
        <v>9</v>
      </c>
      <c r="S6" s="297" t="s">
        <v>9</v>
      </c>
      <c r="T6" s="297" t="s">
        <v>9</v>
      </c>
      <c r="U6" s="297" t="s">
        <v>9</v>
      </c>
    </row>
    <row r="7" ht="12.75" customHeight="1">
      <c r="A7" s="296" t="s">
        <v>149</v>
      </c>
      <c r="B7" s="298">
        <v>2.0</v>
      </c>
      <c r="C7" s="298">
        <v>3.0</v>
      </c>
      <c r="D7" s="298">
        <v>4.0</v>
      </c>
      <c r="E7" s="298">
        <v>5.0</v>
      </c>
      <c r="F7" s="298">
        <v>6.0</v>
      </c>
      <c r="G7" s="298">
        <v>7.0</v>
      </c>
      <c r="H7" s="298">
        <v>8.0</v>
      </c>
      <c r="I7" s="298">
        <v>51.0</v>
      </c>
      <c r="J7" s="298">
        <v>52.0</v>
      </c>
      <c r="K7" s="298">
        <v>53.0</v>
      </c>
      <c r="L7" s="298">
        <v>54.0</v>
      </c>
      <c r="M7" s="298">
        <v>55.0</v>
      </c>
      <c r="N7" s="298">
        <v>56.0</v>
      </c>
      <c r="O7" s="298">
        <v>32.0</v>
      </c>
      <c r="P7" s="298">
        <v>33.0</v>
      </c>
      <c r="Q7" s="298">
        <v>34.0</v>
      </c>
      <c r="R7" s="297" t="s">
        <v>11</v>
      </c>
      <c r="S7" s="297" t="s">
        <v>12</v>
      </c>
      <c r="T7" s="297" t="s">
        <v>13</v>
      </c>
      <c r="U7" s="297" t="s">
        <v>14</v>
      </c>
      <c r="V7" s="4"/>
      <c r="W7" s="4"/>
      <c r="X7" s="4"/>
      <c r="Y7" s="4"/>
      <c r="Z7" s="4"/>
    </row>
    <row r="8" ht="12.75" customHeight="1">
      <c r="A8" s="299" t="s">
        <v>150</v>
      </c>
      <c r="B8" s="300">
        <f>IF(MinBaseGround&gt;ROUND(((1-Ground_Commercial)*'UPS Ground Base'!B3),2),ROUND(MinBaseGround*(1+GroundFuelSurcharge),2),ROUND(((1-Ground_Commercial)*'UPS Ground Base'!B3)*(1+GroundFuelSurcharge),2))</f>
        <v>9.7</v>
      </c>
      <c r="C8" s="300">
        <f>IF(MinBaseGround&gt;ROUND(((1-Ground_Commercial)*'UPS Ground Base'!C3),2),ROUND(MinBaseGround*(1+GroundFuelSurcharge),2),ROUND(((1-Ground_Commercial)*'UPS Ground Base'!C3)*(1+GroundFuelSurcharge),2))</f>
        <v>10.1</v>
      </c>
      <c r="D8" s="300">
        <f>IF(MinBaseGround&gt;ROUND(((1-Ground_Commercial)*'UPS Ground Base'!D3),2),ROUND(MinBaseGround*(1+GroundFuelSurcharge),2),ROUND(((1-Ground_Commercial)*'UPS Ground Base'!D3)*(1+GroundFuelSurcharge),2))</f>
        <v>11.01</v>
      </c>
      <c r="E8" s="300">
        <f>IF(MinBaseGround&gt;ROUND(((1-Ground_Commercial)*'UPS Ground Base'!E3),2),ROUND(MinBaseGround*(1+GroundFuelSurcharge),2),ROUND(((1-Ground_Commercial)*'UPS Ground Base'!E3)*(1+GroundFuelSurcharge),2))</f>
        <v>11.51</v>
      </c>
      <c r="F8" s="300">
        <f>IF(MinBaseGround&gt;ROUND(((1-Ground_Commercial)*'UPS Ground Base'!F3),2),ROUND(MinBaseGround*(1+GroundFuelSurcharge),2),ROUND(((1-Ground_Commercial)*'UPS Ground Base'!F3)*(1+GroundFuelSurcharge),2))</f>
        <v>11.89</v>
      </c>
      <c r="G8" s="300">
        <f>IF(MinBaseGround&gt;ROUND(((1-Ground_Commercial)*'UPS Ground Base'!G3),2),ROUND(MinBaseGround*(1+GroundFuelSurcharge),2),ROUND(((1-Ground_Commercial)*'UPS Ground Base'!G3)*(1+GroundFuelSurcharge),2))</f>
        <v>12.03</v>
      </c>
      <c r="H8" s="300">
        <f>IF(MinBaseGround&gt;ROUND(((1-Ground_Commercial)*'UPS Ground Base'!H3),2),ROUND(MinBaseGround*(1+GroundFuelSurcharge),2),ROUND(((1-Ground_Commercial)*'UPS Ground Base'!H3)*(1+GroundFuelSurcharge),2))</f>
        <v>12.24</v>
      </c>
      <c r="I8" s="300">
        <f>IF(MinBaseGround&gt;ROUND(((1-GroundCandaDiscount)*'UPS Ground Base'!I3),2),ROUND(MinBaseGround*(1+GroundFuelSurcharge),2),ROUND(((1-GroundCandaDiscount)*'UPS Ground Base'!I3)*(1+GroundFuelSurcharge),2))</f>
        <v>23.07</v>
      </c>
      <c r="J8" s="300">
        <f>IF(MinBaseGround&gt;ROUND(((1-GroundCandaDiscount)*'UPS Ground Base'!J3),2),ROUND(MinBaseGround*(1+GroundFuelSurcharge),2),ROUND(((1-GroundCandaDiscount)*'UPS Ground Base'!J3)*(1+GroundFuelSurcharge),2))</f>
        <v>23.12</v>
      </c>
      <c r="K8" s="300">
        <f>IF(MinBaseGround&gt;ROUND(((1-GroundCandaDiscount)*'UPS Ground Base'!K3),2),ROUND(MinBaseGround*(1+GroundFuelSurcharge),2),ROUND(((1-GroundCandaDiscount)*'UPS Ground Base'!K3)*(1+GroundFuelSurcharge),2))</f>
        <v>23.13</v>
      </c>
      <c r="L8" s="300">
        <f>IF(MinBaseGround&gt;ROUND(((1-GroundCandaDiscount)*'UPS Ground Base'!L3),2),ROUND(MinBaseGround*(1+GroundFuelSurcharge),2),ROUND(((1-GroundCandaDiscount)*'UPS Ground Base'!L3)*(1+GroundFuelSurcharge),2))</f>
        <v>36.6</v>
      </c>
      <c r="M8" s="300">
        <f>IF(MinBaseGround&gt;ROUND(((1-GroundCandaDiscount)*'UPS Ground Base'!M3),2),ROUND(MinBaseGround*(1+GroundFuelSurcharge),2),ROUND(((1-GroundCandaDiscount)*'UPS Ground Base'!M3)*(1+GroundFuelSurcharge),2))</f>
        <v>36.83</v>
      </c>
      <c r="N8" s="300">
        <f>IF(MinBaseGround&gt;ROUND(((1-GroundCandaDiscount)*'UPS Ground Base'!N3),2),ROUND(MinBaseGround*(1+GroundFuelSurcharge),2),ROUND(((1-GroundCandaDiscount)*'UPS Ground Base'!N3)*(1+GroundFuelSurcharge),2))</f>
        <v>36.88</v>
      </c>
      <c r="O8" s="300">
        <f>IF(MinBaseGround&gt;ROUND(((1-GroundCandaDiscount)*'UPS Ground Base'!O3),2),ROUND(MinBaseGround*(1+GroundFuelSurcharge),2),ROUND(((1-GroundCandaDiscount)*'UPS Ground Base'!O3)*(1+GroundFuelSurcharge),2))</f>
        <v>57.73</v>
      </c>
      <c r="P8" s="300">
        <f>IF(MinBaseGround&gt;ROUND(((1-GroundCandaDiscount)*'UPS Ground Base'!P3),2),ROUND(MinBaseGround*(1+GroundFuelSurcharge),2),ROUND(((1-GroundCandaDiscount)*'UPS Ground Base'!P3)*(1+GroundFuelSurcharge),2))</f>
        <v>58.17</v>
      </c>
      <c r="Q8" s="300">
        <f>IF(MinBaseGround&gt;ROUND(((1-GroundCandaDiscount)*'UPS Ground Base'!Q3),2),ROUND(MinBaseGround*(1+GroundFuelSurcharge),2),ROUND(((1-GroundCandaDiscount)*'UPS Ground Base'!Q3)*(1+GroundFuelSurcharge),2))</f>
        <v>59.52</v>
      </c>
      <c r="R8" s="300">
        <f>IF(MinBaseGround&gt;ROUND(((1-GroundCandaDiscount)*'UPS Ground Base'!R3),2),ROUND(MinBaseGround*(1+GroundFuelSurcharge),2),ROUND(((1-GroundCandaDiscount)*'UPS Ground Base'!R3)*(1+GroundFuelSurcharge),2))</f>
        <v>60.04</v>
      </c>
      <c r="S8" s="300">
        <f>IF(MinBaseGround&gt;ROUND(((1-GroundCandaDiscount)*'UPS Ground Base'!S3),2),ROUND(MinBaseGround*(1+GroundFuelSurcharge),2),ROUND(((1-GroundCandaDiscount)*'UPS Ground Base'!S3)*(1+GroundFuelSurcharge),2))</f>
        <v>60.54</v>
      </c>
      <c r="T8" s="300">
        <f>IF(MinBaseGround&gt;ROUND(((1-GroundCandaDiscount)*'UPS Ground Base'!T3),2),ROUND(MinBaseGround*(1+GroundFuelSurcharge),2),ROUND(((1-GroundCandaDiscount)*'UPS Ground Base'!T3)*(1+GroundFuelSurcharge),2))</f>
        <v>60.8</v>
      </c>
      <c r="U8" s="300">
        <f>IF(MinBaseGround&gt;ROUND(((1-GroundCandaDiscount)*'UPS Ground Base'!U3),2),ROUND(MinBaseGround*(1+GroundFuelSurcharge),2),ROUND(((1-GroundCandaDiscount)*'UPS Ground Base'!U3)*(1+GroundFuelSurcharge),2))</f>
        <v>60.93</v>
      </c>
      <c r="V8" s="8"/>
      <c r="W8" s="4"/>
      <c r="X8" s="8"/>
      <c r="Y8" s="8"/>
      <c r="Z8" s="8"/>
    </row>
    <row r="9" ht="12.75" customHeight="1">
      <c r="A9" s="299">
        <v>2.0</v>
      </c>
      <c r="B9" s="300">
        <f>IF(MinBaseGround&gt;ROUND(((1-Ground_Commercial)*'UPS Ground Base'!B4),2),ROUND(MinBaseGround*(1+GroundFuelSurcharge),2),ROUND(((1-Ground_Commercial)*'UPS Ground Base'!B4)*(1+GroundFuelSurcharge),2))</f>
        <v>10.47</v>
      </c>
      <c r="C9" s="300">
        <f>IF(MinBaseGround&gt;ROUND(((1-Ground_Commercial)*'UPS Ground Base'!C4),2),ROUND(MinBaseGround*(1+GroundFuelSurcharge),2),ROUND(((1-Ground_Commercial)*'UPS Ground Base'!C4)*(1+GroundFuelSurcharge),2))</f>
        <v>11.54</v>
      </c>
      <c r="D9" s="300">
        <f>IF(MinBaseGround&gt;ROUND(((1-Ground_Commercial)*'UPS Ground Base'!D4),2),ROUND(MinBaseGround*(1+GroundFuelSurcharge),2),ROUND(((1-Ground_Commercial)*'UPS Ground Base'!D4)*(1+GroundFuelSurcharge),2))</f>
        <v>12.6</v>
      </c>
      <c r="E9" s="300">
        <f>IF(MinBaseGround&gt;ROUND(((1-Ground_Commercial)*'UPS Ground Base'!E4),2),ROUND(MinBaseGround*(1+GroundFuelSurcharge),2),ROUND(((1-Ground_Commercial)*'UPS Ground Base'!E4)*(1+GroundFuelSurcharge),2))</f>
        <v>12.87</v>
      </c>
      <c r="F9" s="300">
        <f>IF(MinBaseGround&gt;ROUND(((1-Ground_Commercial)*'UPS Ground Base'!F4),2),ROUND(MinBaseGround*(1+GroundFuelSurcharge),2),ROUND(((1-Ground_Commercial)*'UPS Ground Base'!F4)*(1+GroundFuelSurcharge),2))</f>
        <v>13.43</v>
      </c>
      <c r="G9" s="300">
        <f>IF(MinBaseGround&gt;ROUND(((1-Ground_Commercial)*'UPS Ground Base'!G4),2),ROUND(MinBaseGround*(1+GroundFuelSurcharge),2),ROUND(((1-Ground_Commercial)*'UPS Ground Base'!G4)*(1+GroundFuelSurcharge),2))</f>
        <v>13.93</v>
      </c>
      <c r="H9" s="300">
        <f>IF(MinBaseGround&gt;ROUND(((1-Ground_Commercial)*'UPS Ground Base'!H4),2),ROUND(MinBaseGround*(1+GroundFuelSurcharge),2),ROUND(((1-Ground_Commercial)*'UPS Ground Base'!H4)*(1+GroundFuelSurcharge),2))</f>
        <v>14.17</v>
      </c>
      <c r="I9" s="300">
        <f>IF(MinBaseGround&gt;ROUND(((1-GroundCandaDiscount)*'UPS Ground Base'!I4),2),ROUND(MinBaseGround*(1+GroundFuelSurcharge),2),ROUND(((1-GroundCandaDiscount)*'UPS Ground Base'!I4)*(1+GroundFuelSurcharge),2))</f>
        <v>24.94</v>
      </c>
      <c r="J9" s="300">
        <f>IF(MinBaseGround&gt;ROUND(((1-GroundCandaDiscount)*'UPS Ground Base'!J4),2),ROUND(MinBaseGround*(1+GroundFuelSurcharge),2),ROUND(((1-GroundCandaDiscount)*'UPS Ground Base'!J4)*(1+GroundFuelSurcharge),2))</f>
        <v>24.99</v>
      </c>
      <c r="K9" s="300">
        <f>IF(MinBaseGround&gt;ROUND(((1-GroundCandaDiscount)*'UPS Ground Base'!K4),2),ROUND(MinBaseGround*(1+GroundFuelSurcharge),2),ROUND(((1-GroundCandaDiscount)*'UPS Ground Base'!K4)*(1+GroundFuelSurcharge),2))</f>
        <v>25.02</v>
      </c>
      <c r="L9" s="300">
        <f>IF(MinBaseGround&gt;ROUND(((1-GroundCandaDiscount)*'UPS Ground Base'!L4),2),ROUND(MinBaseGround*(1+GroundFuelSurcharge),2),ROUND(((1-GroundCandaDiscount)*'UPS Ground Base'!L4)*(1+GroundFuelSurcharge),2))</f>
        <v>38.5</v>
      </c>
      <c r="M9" s="300">
        <f>IF(MinBaseGround&gt;ROUND(((1-GroundCandaDiscount)*'UPS Ground Base'!M4),2),ROUND(MinBaseGround*(1+GroundFuelSurcharge),2),ROUND(((1-GroundCandaDiscount)*'UPS Ground Base'!M4)*(1+GroundFuelSurcharge),2))</f>
        <v>38.75</v>
      </c>
      <c r="N9" s="300">
        <f>IF(MinBaseGround&gt;ROUND(((1-GroundCandaDiscount)*'UPS Ground Base'!N4),2),ROUND(MinBaseGround*(1+GroundFuelSurcharge),2),ROUND(((1-GroundCandaDiscount)*'UPS Ground Base'!N4)*(1+GroundFuelSurcharge),2))</f>
        <v>38.79</v>
      </c>
      <c r="O9" s="300">
        <f>IF(MinBaseGround&gt;ROUND(((1-GroundCandaDiscount)*'UPS Ground Base'!O4),2),ROUND(MinBaseGround*(1+GroundFuelSurcharge),2),ROUND(((1-GroundCandaDiscount)*'UPS Ground Base'!O4)*(1+GroundFuelSurcharge),2))</f>
        <v>61.58</v>
      </c>
      <c r="P9" s="300">
        <f>IF(MinBaseGround&gt;ROUND(((1-GroundCandaDiscount)*'UPS Ground Base'!P4),2),ROUND(MinBaseGround*(1+GroundFuelSurcharge),2),ROUND(((1-GroundCandaDiscount)*'UPS Ground Base'!P4)*(1+GroundFuelSurcharge),2))</f>
        <v>62.71</v>
      </c>
      <c r="Q9" s="300">
        <f>IF(MinBaseGround&gt;ROUND(((1-GroundCandaDiscount)*'UPS Ground Base'!Q4),2),ROUND(MinBaseGround*(1+GroundFuelSurcharge),2),ROUND(((1-GroundCandaDiscount)*'UPS Ground Base'!Q4)*(1+GroundFuelSurcharge),2))</f>
        <v>63.23</v>
      </c>
      <c r="R9" s="300">
        <f>IF(MinBaseGround&gt;ROUND(((1-GroundCandaDiscount)*'UPS Ground Base'!R4),2),ROUND(MinBaseGround*(1+GroundFuelSurcharge),2),ROUND(((1-GroundCandaDiscount)*'UPS Ground Base'!R4)*(1+GroundFuelSurcharge),2))</f>
        <v>64.18</v>
      </c>
      <c r="S9" s="300">
        <f>IF(MinBaseGround&gt;ROUND(((1-GroundCandaDiscount)*'UPS Ground Base'!S4),2),ROUND(MinBaseGround*(1+GroundFuelSurcharge),2),ROUND(((1-GroundCandaDiscount)*'UPS Ground Base'!S4)*(1+GroundFuelSurcharge),2))</f>
        <v>64.29</v>
      </c>
      <c r="T9" s="300">
        <f>IF(MinBaseGround&gt;ROUND(((1-GroundCandaDiscount)*'UPS Ground Base'!T4),2),ROUND(MinBaseGround*(1+GroundFuelSurcharge),2),ROUND(((1-GroundCandaDiscount)*'UPS Ground Base'!T4)*(1+GroundFuelSurcharge),2))</f>
        <v>64.72</v>
      </c>
      <c r="U9" s="300">
        <f>IF(MinBaseGround&gt;ROUND(((1-GroundCandaDiscount)*'UPS Ground Base'!U4),2),ROUND(MinBaseGround*(1+GroundFuelSurcharge),2),ROUND(((1-GroundCandaDiscount)*'UPS Ground Base'!U4)*(1+GroundFuelSurcharge),2))</f>
        <v>64.82</v>
      </c>
      <c r="V9" s="12"/>
      <c r="W9" s="4"/>
      <c r="X9" s="301"/>
      <c r="Y9" s="12"/>
      <c r="Z9" s="12"/>
    </row>
    <row r="10" ht="12.75" customHeight="1">
      <c r="A10" s="299">
        <v>3.0</v>
      </c>
      <c r="B10" s="300">
        <f>IF(MinBaseGround&gt;ROUND(((1-Ground_Commercial)*'UPS Ground Base'!B5),2),ROUND(MinBaseGround*(1+GroundFuelSurcharge),2),ROUND(((1-Ground_Commercial)*'UPS Ground Base'!B5)*(1+GroundFuelSurcharge),2))</f>
        <v>10.89</v>
      </c>
      <c r="C10" s="300">
        <f>IF(MinBaseGround&gt;ROUND(((1-Ground_Commercial)*'UPS Ground Base'!C5),2),ROUND(MinBaseGround*(1+GroundFuelSurcharge),2),ROUND(((1-Ground_Commercial)*'UPS Ground Base'!C5)*(1+GroundFuelSurcharge),2))</f>
        <v>12.15</v>
      </c>
      <c r="D10" s="300">
        <f>IF(MinBaseGround&gt;ROUND(((1-Ground_Commercial)*'UPS Ground Base'!D5),2),ROUND(MinBaseGround*(1+GroundFuelSurcharge),2),ROUND(((1-Ground_Commercial)*'UPS Ground Base'!D5)*(1+GroundFuelSurcharge),2))</f>
        <v>13.15</v>
      </c>
      <c r="E10" s="300">
        <f>IF(MinBaseGround&gt;ROUND(((1-Ground_Commercial)*'UPS Ground Base'!E5),2),ROUND(MinBaseGround*(1+GroundFuelSurcharge),2),ROUND(((1-Ground_Commercial)*'UPS Ground Base'!E5)*(1+GroundFuelSurcharge),2))</f>
        <v>13.82</v>
      </c>
      <c r="F10" s="300">
        <f>IF(MinBaseGround&gt;ROUND(((1-Ground_Commercial)*'UPS Ground Base'!F5),2),ROUND(MinBaseGround*(1+GroundFuelSurcharge),2),ROUND(((1-Ground_Commercial)*'UPS Ground Base'!F5)*(1+GroundFuelSurcharge),2))</f>
        <v>14.38</v>
      </c>
      <c r="G10" s="300">
        <f>IF(MinBaseGround&gt;ROUND(((1-Ground_Commercial)*'UPS Ground Base'!G5),2),ROUND(MinBaseGround*(1+GroundFuelSurcharge),2),ROUND(((1-Ground_Commercial)*'UPS Ground Base'!G5)*(1+GroundFuelSurcharge),2))</f>
        <v>14.86</v>
      </c>
      <c r="H10" s="300">
        <f>IF(MinBaseGround&gt;ROUND(((1-Ground_Commercial)*'UPS Ground Base'!H5),2),ROUND(MinBaseGround*(1+GroundFuelSurcharge),2),ROUND(((1-Ground_Commercial)*'UPS Ground Base'!H5)*(1+GroundFuelSurcharge),2))</f>
        <v>15.59</v>
      </c>
      <c r="I10" s="300">
        <f>IF(MinBaseGround&gt;ROUND(((1-GroundCandaDiscount)*'UPS Ground Base'!I5),2),ROUND(MinBaseGround*(1+GroundFuelSurcharge),2),ROUND(((1-GroundCandaDiscount)*'UPS Ground Base'!I5)*(1+GroundFuelSurcharge),2))</f>
        <v>25.73</v>
      </c>
      <c r="J10" s="300">
        <f>IF(MinBaseGround&gt;ROUND(((1-GroundCandaDiscount)*'UPS Ground Base'!J5),2),ROUND(MinBaseGround*(1+GroundFuelSurcharge),2),ROUND(((1-GroundCandaDiscount)*'UPS Ground Base'!J5)*(1+GroundFuelSurcharge),2))</f>
        <v>25.77</v>
      </c>
      <c r="K10" s="300">
        <f>IF(MinBaseGround&gt;ROUND(((1-GroundCandaDiscount)*'UPS Ground Base'!K5),2),ROUND(MinBaseGround*(1+GroundFuelSurcharge),2),ROUND(((1-GroundCandaDiscount)*'UPS Ground Base'!K5)*(1+GroundFuelSurcharge),2))</f>
        <v>25.88</v>
      </c>
      <c r="L10" s="300">
        <f>IF(MinBaseGround&gt;ROUND(((1-GroundCandaDiscount)*'UPS Ground Base'!L5),2),ROUND(MinBaseGround*(1+GroundFuelSurcharge),2),ROUND(((1-GroundCandaDiscount)*'UPS Ground Base'!L5)*(1+GroundFuelSurcharge),2))</f>
        <v>40.35</v>
      </c>
      <c r="M10" s="300">
        <f>IF(MinBaseGround&gt;ROUND(((1-GroundCandaDiscount)*'UPS Ground Base'!M5),2),ROUND(MinBaseGround*(1+GroundFuelSurcharge),2),ROUND(((1-GroundCandaDiscount)*'UPS Ground Base'!M5)*(1+GroundFuelSurcharge),2))</f>
        <v>40.62</v>
      </c>
      <c r="N10" s="300">
        <f>IF(MinBaseGround&gt;ROUND(((1-GroundCandaDiscount)*'UPS Ground Base'!N5),2),ROUND(MinBaseGround*(1+GroundFuelSurcharge),2),ROUND(((1-GroundCandaDiscount)*'UPS Ground Base'!N5)*(1+GroundFuelSurcharge),2))</f>
        <v>40.68</v>
      </c>
      <c r="O10" s="300">
        <f>IF(MinBaseGround&gt;ROUND(((1-GroundCandaDiscount)*'UPS Ground Base'!O5),2),ROUND(MinBaseGround*(1+GroundFuelSurcharge),2),ROUND(((1-GroundCandaDiscount)*'UPS Ground Base'!O5)*(1+GroundFuelSurcharge),2))</f>
        <v>65.99</v>
      </c>
      <c r="P10" s="300">
        <f>IF(MinBaseGround&gt;ROUND(((1-GroundCandaDiscount)*'UPS Ground Base'!P5),2),ROUND(MinBaseGround*(1+GroundFuelSurcharge),2),ROUND(((1-GroundCandaDiscount)*'UPS Ground Base'!P5)*(1+GroundFuelSurcharge),2))</f>
        <v>67.66</v>
      </c>
      <c r="Q10" s="300">
        <f>IF(MinBaseGround&gt;ROUND(((1-GroundCandaDiscount)*'UPS Ground Base'!Q5),2),ROUND(MinBaseGround*(1+GroundFuelSurcharge),2),ROUND(((1-GroundCandaDiscount)*'UPS Ground Base'!Q5)*(1+GroundFuelSurcharge),2))</f>
        <v>68.01</v>
      </c>
      <c r="R10" s="300">
        <f>IF(MinBaseGround&gt;ROUND(((1-GroundCandaDiscount)*'UPS Ground Base'!R5),2),ROUND(MinBaseGround*(1+GroundFuelSurcharge),2),ROUND(((1-GroundCandaDiscount)*'UPS Ground Base'!R5)*(1+GroundFuelSurcharge),2))</f>
        <v>68.43</v>
      </c>
      <c r="S10" s="300">
        <f>IF(MinBaseGround&gt;ROUND(((1-GroundCandaDiscount)*'UPS Ground Base'!S5),2),ROUND(MinBaseGround*(1+GroundFuelSurcharge),2),ROUND(((1-GroundCandaDiscount)*'UPS Ground Base'!S5)*(1+GroundFuelSurcharge),2))</f>
        <v>68.54</v>
      </c>
      <c r="T10" s="300">
        <f>IF(MinBaseGround&gt;ROUND(((1-GroundCandaDiscount)*'UPS Ground Base'!T5),2),ROUND(MinBaseGround*(1+GroundFuelSurcharge),2),ROUND(((1-GroundCandaDiscount)*'UPS Ground Base'!T5)*(1+GroundFuelSurcharge),2))</f>
        <v>69.59</v>
      </c>
      <c r="U10" s="300">
        <f>IF(MinBaseGround&gt;ROUND(((1-GroundCandaDiscount)*'UPS Ground Base'!U5),2),ROUND(MinBaseGround*(1+GroundFuelSurcharge),2),ROUND(((1-GroundCandaDiscount)*'UPS Ground Base'!U5)*(1+GroundFuelSurcharge),2))</f>
        <v>69.66</v>
      </c>
      <c r="V10" s="12"/>
      <c r="W10" s="12"/>
      <c r="X10" s="12"/>
      <c r="Y10" s="12"/>
      <c r="Z10" s="12"/>
    </row>
    <row r="11" ht="12.75" customHeight="1">
      <c r="A11" s="299">
        <v>4.0</v>
      </c>
      <c r="B11" s="300">
        <f>IF(MinBaseGround&gt;ROUND(((1-Ground_Commercial)*'UPS Ground Base'!B6),2),ROUND(MinBaseGround*(1+GroundFuelSurcharge),2),ROUND(((1-Ground_Commercial)*'UPS Ground Base'!B6)*(1+GroundFuelSurcharge),2))</f>
        <v>11.21</v>
      </c>
      <c r="C11" s="300">
        <f>IF(MinBaseGround&gt;ROUND(((1-Ground_Commercial)*'UPS Ground Base'!C6),2),ROUND(MinBaseGround*(1+GroundFuelSurcharge),2),ROUND(((1-Ground_Commercial)*'UPS Ground Base'!C6)*(1+GroundFuelSurcharge),2))</f>
        <v>12.23</v>
      </c>
      <c r="D11" s="300">
        <f>IF(MinBaseGround&gt;ROUND(((1-Ground_Commercial)*'UPS Ground Base'!D6),2),ROUND(MinBaseGround*(1+GroundFuelSurcharge),2),ROUND(((1-Ground_Commercial)*'UPS Ground Base'!D6)*(1+GroundFuelSurcharge),2))</f>
        <v>13.69</v>
      </c>
      <c r="E11" s="300">
        <f>IF(MinBaseGround&gt;ROUND(((1-Ground_Commercial)*'UPS Ground Base'!E6),2),ROUND(MinBaseGround*(1+GroundFuelSurcharge),2),ROUND(((1-Ground_Commercial)*'UPS Ground Base'!E6)*(1+GroundFuelSurcharge),2))</f>
        <v>14.57</v>
      </c>
      <c r="F11" s="300">
        <f>IF(MinBaseGround&gt;ROUND(((1-Ground_Commercial)*'UPS Ground Base'!F6),2),ROUND(MinBaseGround*(1+GroundFuelSurcharge),2),ROUND(((1-Ground_Commercial)*'UPS Ground Base'!F6)*(1+GroundFuelSurcharge),2))</f>
        <v>14.98</v>
      </c>
      <c r="G11" s="300">
        <f>IF(MinBaseGround&gt;ROUND(((1-Ground_Commercial)*'UPS Ground Base'!G6),2),ROUND(MinBaseGround*(1+GroundFuelSurcharge),2),ROUND(((1-Ground_Commercial)*'UPS Ground Base'!G6)*(1+GroundFuelSurcharge),2))</f>
        <v>15.96</v>
      </c>
      <c r="H11" s="300">
        <f>IF(MinBaseGround&gt;ROUND(((1-Ground_Commercial)*'UPS Ground Base'!H6),2),ROUND(MinBaseGround*(1+GroundFuelSurcharge),2),ROUND(((1-Ground_Commercial)*'UPS Ground Base'!H6)*(1+GroundFuelSurcharge),2))</f>
        <v>16.71</v>
      </c>
      <c r="I11" s="300">
        <f>IF(MinBaseGround&gt;ROUND(((1-GroundCandaDiscount)*'UPS Ground Base'!I6),2),ROUND(MinBaseGround*(1+GroundFuelSurcharge),2),ROUND(((1-GroundCandaDiscount)*'UPS Ground Base'!I6)*(1+GroundFuelSurcharge),2))</f>
        <v>27.54</v>
      </c>
      <c r="J11" s="300">
        <f>IF(MinBaseGround&gt;ROUND(((1-GroundCandaDiscount)*'UPS Ground Base'!J6),2),ROUND(MinBaseGround*(1+GroundFuelSurcharge),2),ROUND(((1-GroundCandaDiscount)*'UPS Ground Base'!J6)*(1+GroundFuelSurcharge),2))</f>
        <v>27.61</v>
      </c>
      <c r="K11" s="300">
        <f>IF(MinBaseGround&gt;ROUND(((1-GroundCandaDiscount)*'UPS Ground Base'!K6),2),ROUND(MinBaseGround*(1+GroundFuelSurcharge),2),ROUND(((1-GroundCandaDiscount)*'UPS Ground Base'!K6)*(1+GroundFuelSurcharge),2))</f>
        <v>27.63</v>
      </c>
      <c r="L11" s="300">
        <f>IF(MinBaseGround&gt;ROUND(((1-GroundCandaDiscount)*'UPS Ground Base'!L6),2),ROUND(MinBaseGround*(1+GroundFuelSurcharge),2),ROUND(((1-GroundCandaDiscount)*'UPS Ground Base'!L6)*(1+GroundFuelSurcharge),2))</f>
        <v>42.54</v>
      </c>
      <c r="M11" s="300">
        <f>IF(MinBaseGround&gt;ROUND(((1-GroundCandaDiscount)*'UPS Ground Base'!M6),2),ROUND(MinBaseGround*(1+GroundFuelSurcharge),2),ROUND(((1-GroundCandaDiscount)*'UPS Ground Base'!M6)*(1+GroundFuelSurcharge),2))</f>
        <v>42.81</v>
      </c>
      <c r="N11" s="300">
        <f>IF(MinBaseGround&gt;ROUND(((1-GroundCandaDiscount)*'UPS Ground Base'!N6),2),ROUND(MinBaseGround*(1+GroundFuelSurcharge),2),ROUND(((1-GroundCandaDiscount)*'UPS Ground Base'!N6)*(1+GroundFuelSurcharge),2))</f>
        <v>42.87</v>
      </c>
      <c r="O11" s="300">
        <f>IF(MinBaseGround&gt;ROUND(((1-GroundCandaDiscount)*'UPS Ground Base'!O6),2),ROUND(MinBaseGround*(1+GroundFuelSurcharge),2),ROUND(((1-GroundCandaDiscount)*'UPS Ground Base'!O6)*(1+GroundFuelSurcharge),2))</f>
        <v>69.51</v>
      </c>
      <c r="P11" s="300">
        <f>IF(MinBaseGround&gt;ROUND(((1-GroundCandaDiscount)*'UPS Ground Base'!P6),2),ROUND(MinBaseGround*(1+GroundFuelSurcharge),2),ROUND(((1-GroundCandaDiscount)*'UPS Ground Base'!P6)*(1+GroundFuelSurcharge),2))</f>
        <v>69.84</v>
      </c>
      <c r="Q11" s="300">
        <f>IF(MinBaseGround&gt;ROUND(((1-GroundCandaDiscount)*'UPS Ground Base'!Q6),2),ROUND(MinBaseGround*(1+GroundFuelSurcharge),2),ROUND(((1-GroundCandaDiscount)*'UPS Ground Base'!Q6)*(1+GroundFuelSurcharge),2))</f>
        <v>70.29</v>
      </c>
      <c r="R11" s="300">
        <f>IF(MinBaseGround&gt;ROUND(((1-GroundCandaDiscount)*'UPS Ground Base'!R6),2),ROUND(MinBaseGround*(1+GroundFuelSurcharge),2),ROUND(((1-GroundCandaDiscount)*'UPS Ground Base'!R6)*(1+GroundFuelSurcharge),2))</f>
        <v>70.71</v>
      </c>
      <c r="S11" s="300">
        <f>IF(MinBaseGround&gt;ROUND(((1-GroundCandaDiscount)*'UPS Ground Base'!S6),2),ROUND(MinBaseGround*(1+GroundFuelSurcharge),2),ROUND(((1-GroundCandaDiscount)*'UPS Ground Base'!S6)*(1+GroundFuelSurcharge),2))</f>
        <v>71.03</v>
      </c>
      <c r="T11" s="300">
        <f>IF(MinBaseGround&gt;ROUND(((1-GroundCandaDiscount)*'UPS Ground Base'!T6),2),ROUND(MinBaseGround*(1+GroundFuelSurcharge),2),ROUND(((1-GroundCandaDiscount)*'UPS Ground Base'!T6)*(1+GroundFuelSurcharge),2))</f>
        <v>73.15</v>
      </c>
      <c r="U11" s="300">
        <f>IF(MinBaseGround&gt;ROUND(((1-GroundCandaDiscount)*'UPS Ground Base'!U6),2),ROUND(MinBaseGround*(1+GroundFuelSurcharge),2),ROUND(((1-GroundCandaDiscount)*'UPS Ground Base'!U6)*(1+GroundFuelSurcharge),2))</f>
        <v>73.34</v>
      </c>
      <c r="V11" s="12"/>
      <c r="W11" s="12"/>
      <c r="X11" s="12"/>
      <c r="Y11" s="12"/>
      <c r="Z11" s="12"/>
    </row>
    <row r="12" ht="12.75" customHeight="1">
      <c r="A12" s="299">
        <v>5.0</v>
      </c>
      <c r="B12" s="300">
        <f>IF(MinBaseGround&gt;ROUND(((1-Ground_Commercial)*'UPS Ground Base'!B7),2),ROUND(MinBaseGround*(1+GroundFuelSurcharge),2),ROUND(((1-Ground_Commercial)*'UPS Ground Base'!B7)*(1+GroundFuelSurcharge),2))</f>
        <v>11.51</v>
      </c>
      <c r="C12" s="300">
        <f>IF(MinBaseGround&gt;ROUND(((1-Ground_Commercial)*'UPS Ground Base'!C7),2),ROUND(MinBaseGround*(1+GroundFuelSurcharge),2),ROUND(((1-Ground_Commercial)*'UPS Ground Base'!C7)*(1+GroundFuelSurcharge),2))</f>
        <v>12.79</v>
      </c>
      <c r="D12" s="300">
        <f>IF(MinBaseGround&gt;ROUND(((1-Ground_Commercial)*'UPS Ground Base'!D7),2),ROUND(MinBaseGround*(1+GroundFuelSurcharge),2),ROUND(((1-Ground_Commercial)*'UPS Ground Base'!D7)*(1+GroundFuelSurcharge),2))</f>
        <v>14.03</v>
      </c>
      <c r="E12" s="300">
        <f>IF(MinBaseGround&gt;ROUND(((1-Ground_Commercial)*'UPS Ground Base'!E7),2),ROUND(MinBaseGround*(1+GroundFuelSurcharge),2),ROUND(((1-Ground_Commercial)*'UPS Ground Base'!E7)*(1+GroundFuelSurcharge),2))</f>
        <v>15.23</v>
      </c>
      <c r="F12" s="300">
        <f>IF(MinBaseGround&gt;ROUND(((1-Ground_Commercial)*'UPS Ground Base'!F7),2),ROUND(MinBaseGround*(1+GroundFuelSurcharge),2),ROUND(((1-Ground_Commercial)*'UPS Ground Base'!F7)*(1+GroundFuelSurcharge),2))</f>
        <v>15.84</v>
      </c>
      <c r="G12" s="300">
        <f>IF(MinBaseGround&gt;ROUND(((1-Ground_Commercial)*'UPS Ground Base'!G7),2),ROUND(MinBaseGround*(1+GroundFuelSurcharge),2),ROUND(((1-Ground_Commercial)*'UPS Ground Base'!G7)*(1+GroundFuelSurcharge),2))</f>
        <v>16.7</v>
      </c>
      <c r="H12" s="300">
        <f>IF(MinBaseGround&gt;ROUND(((1-Ground_Commercial)*'UPS Ground Base'!H7),2),ROUND(MinBaseGround*(1+GroundFuelSurcharge),2),ROUND(((1-Ground_Commercial)*'UPS Ground Base'!H7)*(1+GroundFuelSurcharge),2))</f>
        <v>17.7</v>
      </c>
      <c r="I12" s="300">
        <f>IF(MinBaseGround&gt;ROUND(((1-GroundCandaDiscount)*'UPS Ground Base'!I7),2),ROUND(MinBaseGround*(1+GroundFuelSurcharge),2),ROUND(((1-GroundCandaDiscount)*'UPS Ground Base'!I7)*(1+GroundFuelSurcharge),2))</f>
        <v>29.22</v>
      </c>
      <c r="J12" s="300">
        <f>IF(MinBaseGround&gt;ROUND(((1-GroundCandaDiscount)*'UPS Ground Base'!J7),2),ROUND(MinBaseGround*(1+GroundFuelSurcharge),2),ROUND(((1-GroundCandaDiscount)*'UPS Ground Base'!J7)*(1+GroundFuelSurcharge),2))</f>
        <v>29.27</v>
      </c>
      <c r="K12" s="300">
        <f>IF(MinBaseGround&gt;ROUND(((1-GroundCandaDiscount)*'UPS Ground Base'!K7),2),ROUND(MinBaseGround*(1+GroundFuelSurcharge),2),ROUND(((1-GroundCandaDiscount)*'UPS Ground Base'!K7)*(1+GroundFuelSurcharge),2))</f>
        <v>29.3</v>
      </c>
      <c r="L12" s="300">
        <f>IF(MinBaseGround&gt;ROUND(((1-GroundCandaDiscount)*'UPS Ground Base'!L7),2),ROUND(MinBaseGround*(1+GroundFuelSurcharge),2),ROUND(((1-GroundCandaDiscount)*'UPS Ground Base'!L7)*(1+GroundFuelSurcharge),2))</f>
        <v>43.15</v>
      </c>
      <c r="M12" s="300">
        <f>IF(MinBaseGround&gt;ROUND(((1-GroundCandaDiscount)*'UPS Ground Base'!M7),2),ROUND(MinBaseGround*(1+GroundFuelSurcharge),2),ROUND(((1-GroundCandaDiscount)*'UPS Ground Base'!M7)*(1+GroundFuelSurcharge),2))</f>
        <v>43.37</v>
      </c>
      <c r="N12" s="300">
        <f>IF(MinBaseGround&gt;ROUND(((1-GroundCandaDiscount)*'UPS Ground Base'!N7),2),ROUND(MinBaseGround*(1+GroundFuelSurcharge),2),ROUND(((1-GroundCandaDiscount)*'UPS Ground Base'!N7)*(1+GroundFuelSurcharge),2))</f>
        <v>43.49</v>
      </c>
      <c r="O12" s="300">
        <f>IF(MinBaseGround&gt;ROUND(((1-GroundCandaDiscount)*'UPS Ground Base'!O7),2),ROUND(MinBaseGround*(1+GroundFuelSurcharge),2),ROUND(((1-GroundCandaDiscount)*'UPS Ground Base'!O7)*(1+GroundFuelSurcharge),2))</f>
        <v>69.85</v>
      </c>
      <c r="P12" s="300">
        <f>IF(MinBaseGround&gt;ROUND(((1-GroundCandaDiscount)*'UPS Ground Base'!P7),2),ROUND(MinBaseGround*(1+GroundFuelSurcharge),2),ROUND(((1-GroundCandaDiscount)*'UPS Ground Base'!P7)*(1+GroundFuelSurcharge),2))</f>
        <v>71.44</v>
      </c>
      <c r="Q12" s="300">
        <f>IF(MinBaseGround&gt;ROUND(((1-GroundCandaDiscount)*'UPS Ground Base'!Q7),2),ROUND(MinBaseGround*(1+GroundFuelSurcharge),2),ROUND(((1-GroundCandaDiscount)*'UPS Ground Base'!Q7)*(1+GroundFuelSurcharge),2))</f>
        <v>71.91</v>
      </c>
      <c r="R12" s="300">
        <f>IF(MinBaseGround&gt;ROUND(((1-GroundCandaDiscount)*'UPS Ground Base'!R7),2),ROUND(MinBaseGround*(1+GroundFuelSurcharge),2),ROUND(((1-GroundCandaDiscount)*'UPS Ground Base'!R7)*(1+GroundFuelSurcharge),2))</f>
        <v>73.16</v>
      </c>
      <c r="S12" s="300">
        <f>IF(MinBaseGround&gt;ROUND(((1-GroundCandaDiscount)*'UPS Ground Base'!S7),2),ROUND(MinBaseGround*(1+GroundFuelSurcharge),2),ROUND(((1-GroundCandaDiscount)*'UPS Ground Base'!S7)*(1+GroundFuelSurcharge),2))</f>
        <v>74.17</v>
      </c>
      <c r="T12" s="300">
        <f>IF(MinBaseGround&gt;ROUND(((1-GroundCandaDiscount)*'UPS Ground Base'!T7),2),ROUND(MinBaseGround*(1+GroundFuelSurcharge),2),ROUND(((1-GroundCandaDiscount)*'UPS Ground Base'!T7)*(1+GroundFuelSurcharge),2))</f>
        <v>75.74</v>
      </c>
      <c r="U12" s="300">
        <f>IF(MinBaseGround&gt;ROUND(((1-GroundCandaDiscount)*'UPS Ground Base'!U7),2),ROUND(MinBaseGround*(1+GroundFuelSurcharge),2),ROUND(((1-GroundCandaDiscount)*'UPS Ground Base'!U7)*(1+GroundFuelSurcharge),2))</f>
        <v>75.88</v>
      </c>
      <c r="V12" s="12"/>
      <c r="W12" s="12"/>
      <c r="X12" s="12"/>
      <c r="Y12" s="12"/>
      <c r="Z12" s="12"/>
    </row>
    <row r="13" ht="12.75" customHeight="1">
      <c r="A13" s="299">
        <v>6.0</v>
      </c>
      <c r="B13" s="300">
        <f>IF(MinBaseGround&gt;ROUND(((1-Ground_Commercial)*'UPS Ground Base'!B8),2),ROUND(MinBaseGround*(1+GroundFuelSurcharge),2),ROUND(((1-Ground_Commercial)*'UPS Ground Base'!B8)*(1+GroundFuelSurcharge),2))</f>
        <v>11.61</v>
      </c>
      <c r="C13" s="300">
        <f>IF(MinBaseGround&gt;ROUND(((1-Ground_Commercial)*'UPS Ground Base'!C8),2),ROUND(MinBaseGround*(1+GroundFuelSurcharge),2),ROUND(((1-Ground_Commercial)*'UPS Ground Base'!C8)*(1+GroundFuelSurcharge),2))</f>
        <v>12.84</v>
      </c>
      <c r="D13" s="300">
        <f>IF(MinBaseGround&gt;ROUND(((1-Ground_Commercial)*'UPS Ground Base'!D8),2),ROUND(MinBaseGround*(1+GroundFuelSurcharge),2),ROUND(((1-Ground_Commercial)*'UPS Ground Base'!D8)*(1+GroundFuelSurcharge),2))</f>
        <v>14.16</v>
      </c>
      <c r="E13" s="300">
        <f>IF(MinBaseGround&gt;ROUND(((1-Ground_Commercial)*'UPS Ground Base'!E8),2),ROUND(MinBaseGround*(1+GroundFuelSurcharge),2),ROUND(((1-Ground_Commercial)*'UPS Ground Base'!E8)*(1+GroundFuelSurcharge),2))</f>
        <v>15.29</v>
      </c>
      <c r="F13" s="300">
        <f>IF(MinBaseGround&gt;ROUND(((1-Ground_Commercial)*'UPS Ground Base'!F8),2),ROUND(MinBaseGround*(1+GroundFuelSurcharge),2),ROUND(((1-Ground_Commercial)*'UPS Ground Base'!F8)*(1+GroundFuelSurcharge),2))</f>
        <v>15.85</v>
      </c>
      <c r="G13" s="300">
        <f>IF(MinBaseGround&gt;ROUND(((1-Ground_Commercial)*'UPS Ground Base'!G8),2),ROUND(MinBaseGround*(1+GroundFuelSurcharge),2),ROUND(((1-Ground_Commercial)*'UPS Ground Base'!G8)*(1+GroundFuelSurcharge),2))</f>
        <v>16.71</v>
      </c>
      <c r="H13" s="300">
        <f>IF(MinBaseGround&gt;ROUND(((1-Ground_Commercial)*'UPS Ground Base'!H8),2),ROUND(MinBaseGround*(1+GroundFuelSurcharge),2),ROUND(((1-Ground_Commercial)*'UPS Ground Base'!H8)*(1+GroundFuelSurcharge),2))</f>
        <v>17.71</v>
      </c>
      <c r="I13" s="300">
        <f>IF(MinBaseGround&gt;ROUND(((1-GroundCandaDiscount)*'UPS Ground Base'!I8),2),ROUND(MinBaseGround*(1+GroundFuelSurcharge),2),ROUND(((1-GroundCandaDiscount)*'UPS Ground Base'!I8)*(1+GroundFuelSurcharge),2))</f>
        <v>30.7</v>
      </c>
      <c r="J13" s="300">
        <f>IF(MinBaseGround&gt;ROUND(((1-GroundCandaDiscount)*'UPS Ground Base'!J8),2),ROUND(MinBaseGround*(1+GroundFuelSurcharge),2),ROUND(((1-GroundCandaDiscount)*'UPS Ground Base'!J8)*(1+GroundFuelSurcharge),2))</f>
        <v>30.92</v>
      </c>
      <c r="K13" s="300">
        <f>IF(MinBaseGround&gt;ROUND(((1-GroundCandaDiscount)*'UPS Ground Base'!K8),2),ROUND(MinBaseGround*(1+GroundFuelSurcharge),2),ROUND(((1-GroundCandaDiscount)*'UPS Ground Base'!K8)*(1+GroundFuelSurcharge),2))</f>
        <v>31.01</v>
      </c>
      <c r="L13" s="300">
        <f>IF(MinBaseGround&gt;ROUND(((1-GroundCandaDiscount)*'UPS Ground Base'!L8),2),ROUND(MinBaseGround*(1+GroundFuelSurcharge),2),ROUND(((1-GroundCandaDiscount)*'UPS Ground Base'!L8)*(1+GroundFuelSurcharge),2))</f>
        <v>45.18</v>
      </c>
      <c r="M13" s="300">
        <f>IF(MinBaseGround&gt;ROUND(((1-GroundCandaDiscount)*'UPS Ground Base'!M8),2),ROUND(MinBaseGround*(1+GroundFuelSurcharge),2),ROUND(((1-GroundCandaDiscount)*'UPS Ground Base'!M8)*(1+GroundFuelSurcharge),2))</f>
        <v>45.82</v>
      </c>
      <c r="N13" s="300">
        <f>IF(MinBaseGround&gt;ROUND(((1-GroundCandaDiscount)*'UPS Ground Base'!N8),2),ROUND(MinBaseGround*(1+GroundFuelSurcharge),2),ROUND(((1-GroundCandaDiscount)*'UPS Ground Base'!N8)*(1+GroundFuelSurcharge),2))</f>
        <v>45.88</v>
      </c>
      <c r="O13" s="300">
        <f>IF(MinBaseGround&gt;ROUND(((1-GroundCandaDiscount)*'UPS Ground Base'!O8),2),ROUND(MinBaseGround*(1+GroundFuelSurcharge),2),ROUND(((1-GroundCandaDiscount)*'UPS Ground Base'!O8)*(1+GroundFuelSurcharge),2))</f>
        <v>74.18</v>
      </c>
      <c r="P13" s="300">
        <f>IF(MinBaseGround&gt;ROUND(((1-GroundCandaDiscount)*'UPS Ground Base'!P8),2),ROUND(MinBaseGround*(1+GroundFuelSurcharge),2),ROUND(((1-GroundCandaDiscount)*'UPS Ground Base'!P8)*(1+GroundFuelSurcharge),2))</f>
        <v>74.39</v>
      </c>
      <c r="Q13" s="300">
        <f>IF(MinBaseGround&gt;ROUND(((1-GroundCandaDiscount)*'UPS Ground Base'!Q8),2),ROUND(MinBaseGround*(1+GroundFuelSurcharge),2),ROUND(((1-GroundCandaDiscount)*'UPS Ground Base'!Q8)*(1+GroundFuelSurcharge),2))</f>
        <v>74.8</v>
      </c>
      <c r="R13" s="300">
        <f>IF(MinBaseGround&gt;ROUND(((1-GroundCandaDiscount)*'UPS Ground Base'!R8),2),ROUND(MinBaseGround*(1+GroundFuelSurcharge),2),ROUND(((1-GroundCandaDiscount)*'UPS Ground Base'!R8)*(1+GroundFuelSurcharge),2))</f>
        <v>76.18</v>
      </c>
      <c r="S13" s="300">
        <f>IF(MinBaseGround&gt;ROUND(((1-GroundCandaDiscount)*'UPS Ground Base'!S8),2),ROUND(MinBaseGround*(1+GroundFuelSurcharge),2),ROUND(((1-GroundCandaDiscount)*'UPS Ground Base'!S8)*(1+GroundFuelSurcharge),2))</f>
        <v>78.77</v>
      </c>
      <c r="T13" s="300">
        <f>IF(MinBaseGround&gt;ROUND(((1-GroundCandaDiscount)*'UPS Ground Base'!T8),2),ROUND(MinBaseGround*(1+GroundFuelSurcharge),2),ROUND(((1-GroundCandaDiscount)*'UPS Ground Base'!T8)*(1+GroundFuelSurcharge),2))</f>
        <v>78.78</v>
      </c>
      <c r="U13" s="300">
        <f>IF(MinBaseGround&gt;ROUND(((1-GroundCandaDiscount)*'UPS Ground Base'!U8),2),ROUND(MinBaseGround*(1+GroundFuelSurcharge),2),ROUND(((1-GroundCandaDiscount)*'UPS Ground Base'!U8)*(1+GroundFuelSurcharge),2))</f>
        <v>78.8</v>
      </c>
      <c r="V13" s="12"/>
      <c r="W13" s="12"/>
      <c r="X13" s="12"/>
      <c r="Y13" s="12"/>
      <c r="Z13" s="12"/>
    </row>
    <row r="14" ht="12.75" customHeight="1">
      <c r="A14" s="299">
        <v>7.0</v>
      </c>
      <c r="B14" s="300">
        <f>IF(MinBaseGround&gt;ROUND(((1-Ground_Commercial)*'UPS Ground Base'!B9),2),ROUND(MinBaseGround*(1+GroundFuelSurcharge),2),ROUND(((1-Ground_Commercial)*'UPS Ground Base'!B9)*(1+GroundFuelSurcharge),2))</f>
        <v>12.26</v>
      </c>
      <c r="C14" s="300">
        <f>IF(MinBaseGround&gt;ROUND(((1-Ground_Commercial)*'UPS Ground Base'!C9),2),ROUND(MinBaseGround*(1+GroundFuelSurcharge),2),ROUND(((1-Ground_Commercial)*'UPS Ground Base'!C9)*(1+GroundFuelSurcharge),2))</f>
        <v>13.12</v>
      </c>
      <c r="D14" s="300">
        <f>IF(MinBaseGround&gt;ROUND(((1-Ground_Commercial)*'UPS Ground Base'!D9),2),ROUND(MinBaseGround*(1+GroundFuelSurcharge),2),ROUND(((1-Ground_Commercial)*'UPS Ground Base'!D9)*(1+GroundFuelSurcharge),2))</f>
        <v>14.54</v>
      </c>
      <c r="E14" s="300">
        <f>IF(MinBaseGround&gt;ROUND(((1-Ground_Commercial)*'UPS Ground Base'!E9),2),ROUND(MinBaseGround*(1+GroundFuelSurcharge),2),ROUND(((1-Ground_Commercial)*'UPS Ground Base'!E9)*(1+GroundFuelSurcharge),2))</f>
        <v>15.78</v>
      </c>
      <c r="F14" s="300">
        <f>IF(MinBaseGround&gt;ROUND(((1-Ground_Commercial)*'UPS Ground Base'!F9),2),ROUND(MinBaseGround*(1+GroundFuelSurcharge),2),ROUND(((1-Ground_Commercial)*'UPS Ground Base'!F9)*(1+GroundFuelSurcharge),2))</f>
        <v>16.14</v>
      </c>
      <c r="G14" s="300">
        <f>IF(MinBaseGround&gt;ROUND(((1-Ground_Commercial)*'UPS Ground Base'!G9),2),ROUND(MinBaseGround*(1+GroundFuelSurcharge),2),ROUND(((1-Ground_Commercial)*'UPS Ground Base'!G9)*(1+GroundFuelSurcharge),2))</f>
        <v>17.16</v>
      </c>
      <c r="H14" s="300">
        <f>IF(MinBaseGround&gt;ROUND(((1-Ground_Commercial)*'UPS Ground Base'!H9),2),ROUND(MinBaseGround*(1+GroundFuelSurcharge),2),ROUND(((1-Ground_Commercial)*'UPS Ground Base'!H9)*(1+GroundFuelSurcharge),2))</f>
        <v>18.37</v>
      </c>
      <c r="I14" s="300">
        <f>IF(MinBaseGround&gt;ROUND(((1-GroundCandaDiscount)*'UPS Ground Base'!I9),2),ROUND(MinBaseGround*(1+GroundFuelSurcharge),2),ROUND(((1-GroundCandaDiscount)*'UPS Ground Base'!I9)*(1+GroundFuelSurcharge),2))</f>
        <v>32.12</v>
      </c>
      <c r="J14" s="300">
        <f>IF(MinBaseGround&gt;ROUND(((1-GroundCandaDiscount)*'UPS Ground Base'!J9),2),ROUND(MinBaseGround*(1+GroundFuelSurcharge),2),ROUND(((1-GroundCandaDiscount)*'UPS Ground Base'!J9)*(1+GroundFuelSurcharge),2))</f>
        <v>32.34</v>
      </c>
      <c r="K14" s="300">
        <f>IF(MinBaseGround&gt;ROUND(((1-GroundCandaDiscount)*'UPS Ground Base'!K9),2),ROUND(MinBaseGround*(1+GroundFuelSurcharge),2),ROUND(((1-GroundCandaDiscount)*'UPS Ground Base'!K9)*(1+GroundFuelSurcharge),2))</f>
        <v>32.43</v>
      </c>
      <c r="L14" s="300">
        <f>IF(MinBaseGround&gt;ROUND(((1-GroundCandaDiscount)*'UPS Ground Base'!L9),2),ROUND(MinBaseGround*(1+GroundFuelSurcharge),2),ROUND(((1-GroundCandaDiscount)*'UPS Ground Base'!L9)*(1+GroundFuelSurcharge),2))</f>
        <v>45.9</v>
      </c>
      <c r="M14" s="300">
        <f>IF(MinBaseGround&gt;ROUND(((1-GroundCandaDiscount)*'UPS Ground Base'!M9),2),ROUND(MinBaseGround*(1+GroundFuelSurcharge),2),ROUND(((1-GroundCandaDiscount)*'UPS Ground Base'!M9)*(1+GroundFuelSurcharge),2))</f>
        <v>46.55</v>
      </c>
      <c r="N14" s="300">
        <f>IF(MinBaseGround&gt;ROUND(((1-GroundCandaDiscount)*'UPS Ground Base'!N9),2),ROUND(MinBaseGround*(1+GroundFuelSurcharge),2),ROUND(((1-GroundCandaDiscount)*'UPS Ground Base'!N9)*(1+GroundFuelSurcharge),2))</f>
        <v>46.6</v>
      </c>
      <c r="O14" s="300">
        <f>IF(MinBaseGround&gt;ROUND(((1-GroundCandaDiscount)*'UPS Ground Base'!O9),2),ROUND(MinBaseGround*(1+GroundFuelSurcharge),2),ROUND(((1-GroundCandaDiscount)*'UPS Ground Base'!O9)*(1+GroundFuelSurcharge),2))</f>
        <v>75.78</v>
      </c>
      <c r="P14" s="300">
        <f>IF(MinBaseGround&gt;ROUND(((1-GroundCandaDiscount)*'UPS Ground Base'!P9),2),ROUND(MinBaseGround*(1+GroundFuelSurcharge),2),ROUND(((1-GroundCandaDiscount)*'UPS Ground Base'!P9)*(1+GroundFuelSurcharge),2))</f>
        <v>76.04</v>
      </c>
      <c r="Q14" s="300">
        <f>IF(MinBaseGround&gt;ROUND(((1-GroundCandaDiscount)*'UPS Ground Base'!Q9),2),ROUND(MinBaseGround*(1+GroundFuelSurcharge),2),ROUND(((1-GroundCandaDiscount)*'UPS Ground Base'!Q9)*(1+GroundFuelSurcharge),2))</f>
        <v>76.53</v>
      </c>
      <c r="R14" s="300">
        <f>IF(MinBaseGround&gt;ROUND(((1-GroundCandaDiscount)*'UPS Ground Base'!R9),2),ROUND(MinBaseGround*(1+GroundFuelSurcharge),2),ROUND(((1-GroundCandaDiscount)*'UPS Ground Base'!R9)*(1+GroundFuelSurcharge),2))</f>
        <v>77.83</v>
      </c>
      <c r="S14" s="300">
        <f>IF(MinBaseGround&gt;ROUND(((1-GroundCandaDiscount)*'UPS Ground Base'!S9),2),ROUND(MinBaseGround*(1+GroundFuelSurcharge),2),ROUND(((1-GroundCandaDiscount)*'UPS Ground Base'!S9)*(1+GroundFuelSurcharge),2))</f>
        <v>78.84</v>
      </c>
      <c r="T14" s="300">
        <f>IF(MinBaseGround&gt;ROUND(((1-GroundCandaDiscount)*'UPS Ground Base'!T9),2),ROUND(MinBaseGround*(1+GroundFuelSurcharge),2),ROUND(((1-GroundCandaDiscount)*'UPS Ground Base'!T9)*(1+GroundFuelSurcharge),2))</f>
        <v>80.84</v>
      </c>
      <c r="U14" s="300">
        <f>IF(MinBaseGround&gt;ROUND(((1-GroundCandaDiscount)*'UPS Ground Base'!U9),2),ROUND(MinBaseGround*(1+GroundFuelSurcharge),2),ROUND(((1-GroundCandaDiscount)*'UPS Ground Base'!U9)*(1+GroundFuelSurcharge),2))</f>
        <v>81.08</v>
      </c>
      <c r="V14" s="12"/>
      <c r="W14" s="12"/>
      <c r="X14" s="12"/>
      <c r="Y14" s="12"/>
      <c r="Z14" s="12"/>
    </row>
    <row r="15" ht="12.75" customHeight="1">
      <c r="A15" s="299">
        <v>8.0</v>
      </c>
      <c r="B15" s="300">
        <f>IF(MinBaseGround&gt;ROUND(((1-Ground_Commercial)*'UPS Ground Base'!B10),2),ROUND(MinBaseGround*(1+GroundFuelSurcharge),2),ROUND(((1-Ground_Commercial)*'UPS Ground Base'!B10)*(1+GroundFuelSurcharge),2))</f>
        <v>12.61</v>
      </c>
      <c r="C15" s="300">
        <f>IF(MinBaseGround&gt;ROUND(((1-Ground_Commercial)*'UPS Ground Base'!C10),2),ROUND(MinBaseGround*(1+GroundFuelSurcharge),2),ROUND(((1-Ground_Commercial)*'UPS Ground Base'!C10)*(1+GroundFuelSurcharge),2))</f>
        <v>13.6</v>
      </c>
      <c r="D15" s="300">
        <f>IF(MinBaseGround&gt;ROUND(((1-Ground_Commercial)*'UPS Ground Base'!D10),2),ROUND(MinBaseGround*(1+GroundFuelSurcharge),2),ROUND(((1-Ground_Commercial)*'UPS Ground Base'!D10)*(1+GroundFuelSurcharge),2))</f>
        <v>15.04</v>
      </c>
      <c r="E15" s="300">
        <f>IF(MinBaseGround&gt;ROUND(((1-Ground_Commercial)*'UPS Ground Base'!E10),2),ROUND(MinBaseGround*(1+GroundFuelSurcharge),2),ROUND(((1-Ground_Commercial)*'UPS Ground Base'!E10)*(1+GroundFuelSurcharge),2))</f>
        <v>16.23</v>
      </c>
      <c r="F15" s="300">
        <f>IF(MinBaseGround&gt;ROUND(((1-Ground_Commercial)*'UPS Ground Base'!F10),2),ROUND(MinBaseGround*(1+GroundFuelSurcharge),2),ROUND(((1-Ground_Commercial)*'UPS Ground Base'!F10)*(1+GroundFuelSurcharge),2))</f>
        <v>16.79</v>
      </c>
      <c r="G15" s="300">
        <f>IF(MinBaseGround&gt;ROUND(((1-Ground_Commercial)*'UPS Ground Base'!G10),2),ROUND(MinBaseGround*(1+GroundFuelSurcharge),2),ROUND(((1-Ground_Commercial)*'UPS Ground Base'!G10)*(1+GroundFuelSurcharge),2))</f>
        <v>17.85</v>
      </c>
      <c r="H15" s="300">
        <f>IF(MinBaseGround&gt;ROUND(((1-Ground_Commercial)*'UPS Ground Base'!H10),2),ROUND(MinBaseGround*(1+GroundFuelSurcharge),2),ROUND(((1-Ground_Commercial)*'UPS Ground Base'!H10)*(1+GroundFuelSurcharge),2))</f>
        <v>19.17</v>
      </c>
      <c r="I15" s="300">
        <f>IF(MinBaseGround&gt;ROUND(((1-GroundCandaDiscount)*'UPS Ground Base'!I10),2),ROUND(MinBaseGround*(1+GroundFuelSurcharge),2),ROUND(((1-GroundCandaDiscount)*'UPS Ground Base'!I10)*(1+GroundFuelSurcharge),2))</f>
        <v>33.59</v>
      </c>
      <c r="J15" s="300">
        <f>IF(MinBaseGround&gt;ROUND(((1-GroundCandaDiscount)*'UPS Ground Base'!J10),2),ROUND(MinBaseGround*(1+GroundFuelSurcharge),2),ROUND(((1-GroundCandaDiscount)*'UPS Ground Base'!J10)*(1+GroundFuelSurcharge),2))</f>
        <v>33.81</v>
      </c>
      <c r="K15" s="300">
        <f>IF(MinBaseGround&gt;ROUND(((1-GroundCandaDiscount)*'UPS Ground Base'!K10),2),ROUND(MinBaseGround*(1+GroundFuelSurcharge),2),ROUND(((1-GroundCandaDiscount)*'UPS Ground Base'!K10)*(1+GroundFuelSurcharge),2))</f>
        <v>33.92</v>
      </c>
      <c r="L15" s="300">
        <f>IF(MinBaseGround&gt;ROUND(((1-GroundCandaDiscount)*'UPS Ground Base'!L10),2),ROUND(MinBaseGround*(1+GroundFuelSurcharge),2),ROUND(((1-GroundCandaDiscount)*'UPS Ground Base'!L10)*(1+GroundFuelSurcharge),2))</f>
        <v>47.55</v>
      </c>
      <c r="M15" s="300">
        <f>IF(MinBaseGround&gt;ROUND(((1-GroundCandaDiscount)*'UPS Ground Base'!M10),2),ROUND(MinBaseGround*(1+GroundFuelSurcharge),2),ROUND(((1-GroundCandaDiscount)*'UPS Ground Base'!M10)*(1+GroundFuelSurcharge),2))</f>
        <v>48.21</v>
      </c>
      <c r="N15" s="300">
        <f>IF(MinBaseGround&gt;ROUND(((1-GroundCandaDiscount)*'UPS Ground Base'!N10),2),ROUND(MinBaseGround*(1+GroundFuelSurcharge),2),ROUND(((1-GroundCandaDiscount)*'UPS Ground Base'!N10)*(1+GroundFuelSurcharge),2))</f>
        <v>48.29</v>
      </c>
      <c r="O15" s="300">
        <f>IF(MinBaseGround&gt;ROUND(((1-GroundCandaDiscount)*'UPS Ground Base'!O10),2),ROUND(MinBaseGround*(1+GroundFuelSurcharge),2),ROUND(((1-GroundCandaDiscount)*'UPS Ground Base'!O10)*(1+GroundFuelSurcharge),2))</f>
        <v>75.98</v>
      </c>
      <c r="P15" s="300">
        <f>IF(MinBaseGround&gt;ROUND(((1-GroundCandaDiscount)*'UPS Ground Base'!P10),2),ROUND(MinBaseGround*(1+GroundFuelSurcharge),2),ROUND(((1-GroundCandaDiscount)*'UPS Ground Base'!P10)*(1+GroundFuelSurcharge),2))</f>
        <v>77.6</v>
      </c>
      <c r="Q15" s="300">
        <f>IF(MinBaseGround&gt;ROUND(((1-GroundCandaDiscount)*'UPS Ground Base'!Q10),2),ROUND(MinBaseGround*(1+GroundFuelSurcharge),2),ROUND(((1-GroundCandaDiscount)*'UPS Ground Base'!Q10)*(1+GroundFuelSurcharge),2))</f>
        <v>77.87</v>
      </c>
      <c r="R15" s="300">
        <f>IF(MinBaseGround&gt;ROUND(((1-GroundCandaDiscount)*'UPS Ground Base'!R10),2),ROUND(MinBaseGround*(1+GroundFuelSurcharge),2),ROUND(((1-GroundCandaDiscount)*'UPS Ground Base'!R10)*(1+GroundFuelSurcharge),2))</f>
        <v>79.39</v>
      </c>
      <c r="S15" s="300">
        <f>IF(MinBaseGround&gt;ROUND(((1-GroundCandaDiscount)*'UPS Ground Base'!S10),2),ROUND(MinBaseGround*(1+GroundFuelSurcharge),2),ROUND(((1-GroundCandaDiscount)*'UPS Ground Base'!S10)*(1+GroundFuelSurcharge),2))</f>
        <v>80.51</v>
      </c>
      <c r="T15" s="300">
        <f>IF(MinBaseGround&gt;ROUND(((1-GroundCandaDiscount)*'UPS Ground Base'!T10),2),ROUND(MinBaseGround*(1+GroundFuelSurcharge),2),ROUND(((1-GroundCandaDiscount)*'UPS Ground Base'!T10)*(1+GroundFuelSurcharge),2))</f>
        <v>85.42</v>
      </c>
      <c r="U15" s="300">
        <f>IF(MinBaseGround&gt;ROUND(((1-GroundCandaDiscount)*'UPS Ground Base'!U10),2),ROUND(MinBaseGround*(1+GroundFuelSurcharge),2),ROUND(((1-GroundCandaDiscount)*'UPS Ground Base'!U10)*(1+GroundFuelSurcharge),2))</f>
        <v>85.78</v>
      </c>
      <c r="V15" s="12"/>
      <c r="W15" s="12"/>
      <c r="X15" s="12"/>
      <c r="Y15" s="12"/>
      <c r="Z15" s="12"/>
    </row>
    <row r="16" ht="12.75" customHeight="1">
      <c r="A16" s="299">
        <v>9.0</v>
      </c>
      <c r="B16" s="300">
        <f>IF(MinBaseGround&gt;ROUND(((1-Ground_Commercial)*'UPS Ground Base'!B11),2),ROUND(MinBaseGround*(1+GroundFuelSurcharge),2),ROUND(((1-Ground_Commercial)*'UPS Ground Base'!B11)*(1+GroundFuelSurcharge),2))</f>
        <v>12.81</v>
      </c>
      <c r="C16" s="300">
        <f>IF(MinBaseGround&gt;ROUND(((1-Ground_Commercial)*'UPS Ground Base'!C11),2),ROUND(MinBaseGround*(1+GroundFuelSurcharge),2),ROUND(((1-Ground_Commercial)*'UPS Ground Base'!C11)*(1+GroundFuelSurcharge),2))</f>
        <v>13.8</v>
      </c>
      <c r="D16" s="300">
        <f>IF(MinBaseGround&gt;ROUND(((1-Ground_Commercial)*'UPS Ground Base'!D11),2),ROUND(MinBaseGround*(1+GroundFuelSurcharge),2),ROUND(((1-Ground_Commercial)*'UPS Ground Base'!D11)*(1+GroundFuelSurcharge),2))</f>
        <v>15.1</v>
      </c>
      <c r="E16" s="300">
        <f>IF(MinBaseGround&gt;ROUND(((1-Ground_Commercial)*'UPS Ground Base'!E11),2),ROUND(MinBaseGround*(1+GroundFuelSurcharge),2),ROUND(((1-Ground_Commercial)*'UPS Ground Base'!E11)*(1+GroundFuelSurcharge),2))</f>
        <v>16.37</v>
      </c>
      <c r="F16" s="300">
        <f>IF(MinBaseGround&gt;ROUND(((1-Ground_Commercial)*'UPS Ground Base'!F11),2),ROUND(MinBaseGround*(1+GroundFuelSurcharge),2),ROUND(((1-Ground_Commercial)*'UPS Ground Base'!F11)*(1+GroundFuelSurcharge),2))</f>
        <v>17.15</v>
      </c>
      <c r="G16" s="300">
        <f>IF(MinBaseGround&gt;ROUND(((1-Ground_Commercial)*'UPS Ground Base'!G11),2),ROUND(MinBaseGround*(1+GroundFuelSurcharge),2),ROUND(((1-Ground_Commercial)*'UPS Ground Base'!G11)*(1+GroundFuelSurcharge),2))</f>
        <v>18.59</v>
      </c>
      <c r="H16" s="300">
        <f>IF(MinBaseGround&gt;ROUND(((1-Ground_Commercial)*'UPS Ground Base'!H11),2),ROUND(MinBaseGround*(1+GroundFuelSurcharge),2),ROUND(((1-Ground_Commercial)*'UPS Ground Base'!H11)*(1+GroundFuelSurcharge),2))</f>
        <v>20.19</v>
      </c>
      <c r="I16" s="300">
        <f>IF(MinBaseGround&gt;ROUND(((1-GroundCandaDiscount)*'UPS Ground Base'!I11),2),ROUND(MinBaseGround*(1+GroundFuelSurcharge),2),ROUND(((1-GroundCandaDiscount)*'UPS Ground Base'!I11)*(1+GroundFuelSurcharge),2))</f>
        <v>34.97</v>
      </c>
      <c r="J16" s="300">
        <f>IF(MinBaseGround&gt;ROUND(((1-GroundCandaDiscount)*'UPS Ground Base'!J11),2),ROUND(MinBaseGround*(1+GroundFuelSurcharge),2),ROUND(((1-GroundCandaDiscount)*'UPS Ground Base'!J11)*(1+GroundFuelSurcharge),2))</f>
        <v>35.21</v>
      </c>
      <c r="K16" s="300">
        <f>IF(MinBaseGround&gt;ROUND(((1-GroundCandaDiscount)*'UPS Ground Base'!K11),2),ROUND(MinBaseGround*(1+GroundFuelSurcharge),2),ROUND(((1-GroundCandaDiscount)*'UPS Ground Base'!K11)*(1+GroundFuelSurcharge),2))</f>
        <v>35.32</v>
      </c>
      <c r="L16" s="300">
        <f>IF(MinBaseGround&gt;ROUND(((1-GroundCandaDiscount)*'UPS Ground Base'!L11),2),ROUND(MinBaseGround*(1+GroundFuelSurcharge),2),ROUND(((1-GroundCandaDiscount)*'UPS Ground Base'!L11)*(1+GroundFuelSurcharge),2))</f>
        <v>48.18</v>
      </c>
      <c r="M16" s="300">
        <f>IF(MinBaseGround&gt;ROUND(((1-GroundCandaDiscount)*'UPS Ground Base'!M11),2),ROUND(MinBaseGround*(1+GroundFuelSurcharge),2),ROUND(((1-GroundCandaDiscount)*'UPS Ground Base'!M11)*(1+GroundFuelSurcharge),2))</f>
        <v>48.85</v>
      </c>
      <c r="N16" s="300">
        <f>IF(MinBaseGround&gt;ROUND(((1-GroundCandaDiscount)*'UPS Ground Base'!N11),2),ROUND(MinBaseGround*(1+GroundFuelSurcharge),2),ROUND(((1-GroundCandaDiscount)*'UPS Ground Base'!N11)*(1+GroundFuelSurcharge),2))</f>
        <v>48.91</v>
      </c>
      <c r="O16" s="300">
        <f>IF(MinBaseGround&gt;ROUND(((1-GroundCandaDiscount)*'UPS Ground Base'!O11),2),ROUND(MinBaseGround*(1+GroundFuelSurcharge),2),ROUND(((1-GroundCandaDiscount)*'UPS Ground Base'!O11)*(1+GroundFuelSurcharge),2))</f>
        <v>78.74</v>
      </c>
      <c r="P16" s="300">
        <f>IF(MinBaseGround&gt;ROUND(((1-GroundCandaDiscount)*'UPS Ground Base'!P11),2),ROUND(MinBaseGround*(1+GroundFuelSurcharge),2),ROUND(((1-GroundCandaDiscount)*'UPS Ground Base'!P11)*(1+GroundFuelSurcharge),2))</f>
        <v>80.52</v>
      </c>
      <c r="Q16" s="300">
        <f>IF(MinBaseGround&gt;ROUND(((1-GroundCandaDiscount)*'UPS Ground Base'!Q11),2),ROUND(MinBaseGround*(1+GroundFuelSurcharge),2),ROUND(((1-GroundCandaDiscount)*'UPS Ground Base'!Q11)*(1+GroundFuelSurcharge),2))</f>
        <v>80.61</v>
      </c>
      <c r="R16" s="300">
        <f>IF(MinBaseGround&gt;ROUND(((1-GroundCandaDiscount)*'UPS Ground Base'!R11),2),ROUND(MinBaseGround*(1+GroundFuelSurcharge),2),ROUND(((1-GroundCandaDiscount)*'UPS Ground Base'!R11)*(1+GroundFuelSurcharge),2))</f>
        <v>81.1</v>
      </c>
      <c r="S16" s="300">
        <f>IF(MinBaseGround&gt;ROUND(((1-GroundCandaDiscount)*'UPS Ground Base'!S11),2),ROUND(MinBaseGround*(1+GroundFuelSurcharge),2),ROUND(((1-GroundCandaDiscount)*'UPS Ground Base'!S11)*(1+GroundFuelSurcharge),2))</f>
        <v>83.2</v>
      </c>
      <c r="T16" s="300">
        <f>IF(MinBaseGround&gt;ROUND(((1-GroundCandaDiscount)*'UPS Ground Base'!T11),2),ROUND(MinBaseGround*(1+GroundFuelSurcharge),2),ROUND(((1-GroundCandaDiscount)*'UPS Ground Base'!T11)*(1+GroundFuelSurcharge),2))</f>
        <v>86.6</v>
      </c>
      <c r="U16" s="300">
        <f>IF(MinBaseGround&gt;ROUND(((1-GroundCandaDiscount)*'UPS Ground Base'!U11),2),ROUND(MinBaseGround*(1+GroundFuelSurcharge),2),ROUND(((1-GroundCandaDiscount)*'UPS Ground Base'!U11)*(1+GroundFuelSurcharge),2))</f>
        <v>88.92</v>
      </c>
      <c r="V16" s="12"/>
      <c r="W16" s="12"/>
      <c r="X16" s="12"/>
      <c r="Y16" s="12"/>
      <c r="Z16" s="12"/>
    </row>
    <row r="17" ht="12.75" customHeight="1">
      <c r="A17" s="299">
        <v>10.0</v>
      </c>
      <c r="B17" s="300">
        <f>IF(MinBaseGround&gt;ROUND(((1-Ground_Commercial)*'UPS Ground Base'!B12),2),ROUND(MinBaseGround*(1+GroundFuelSurcharge),2),ROUND(((1-Ground_Commercial)*'UPS Ground Base'!B12)*(1+GroundFuelSurcharge),2))</f>
        <v>12.98</v>
      </c>
      <c r="C17" s="300">
        <f>IF(MinBaseGround&gt;ROUND(((1-Ground_Commercial)*'UPS Ground Base'!C12),2),ROUND(MinBaseGround*(1+GroundFuelSurcharge),2),ROUND(((1-Ground_Commercial)*'UPS Ground Base'!C12)*(1+GroundFuelSurcharge),2))</f>
        <v>13.94</v>
      </c>
      <c r="D17" s="300">
        <f>IF(MinBaseGround&gt;ROUND(((1-Ground_Commercial)*'UPS Ground Base'!D12),2),ROUND(MinBaseGround*(1+GroundFuelSurcharge),2),ROUND(((1-Ground_Commercial)*'UPS Ground Base'!D12)*(1+GroundFuelSurcharge),2))</f>
        <v>15.26</v>
      </c>
      <c r="E17" s="300">
        <f>IF(MinBaseGround&gt;ROUND(((1-Ground_Commercial)*'UPS Ground Base'!E12),2),ROUND(MinBaseGround*(1+GroundFuelSurcharge),2),ROUND(((1-Ground_Commercial)*'UPS Ground Base'!E12)*(1+GroundFuelSurcharge),2))</f>
        <v>16.76</v>
      </c>
      <c r="F17" s="300">
        <f>IF(MinBaseGround&gt;ROUND(((1-Ground_Commercial)*'UPS Ground Base'!F12),2),ROUND(MinBaseGround*(1+GroundFuelSurcharge),2),ROUND(((1-Ground_Commercial)*'UPS Ground Base'!F12)*(1+GroundFuelSurcharge),2))</f>
        <v>17.35</v>
      </c>
      <c r="G17" s="300">
        <f>IF(MinBaseGround&gt;ROUND(((1-Ground_Commercial)*'UPS Ground Base'!G12),2),ROUND(MinBaseGround*(1+GroundFuelSurcharge),2),ROUND(((1-Ground_Commercial)*'UPS Ground Base'!G12)*(1+GroundFuelSurcharge),2))</f>
        <v>19.47</v>
      </c>
      <c r="H17" s="300">
        <f>IF(MinBaseGround&gt;ROUND(((1-Ground_Commercial)*'UPS Ground Base'!H12),2),ROUND(MinBaseGround*(1+GroundFuelSurcharge),2),ROUND(((1-Ground_Commercial)*'UPS Ground Base'!H12)*(1+GroundFuelSurcharge),2))</f>
        <v>21.52</v>
      </c>
      <c r="I17" s="300">
        <f>IF(MinBaseGround&gt;ROUND(((1-GroundCandaDiscount)*'UPS Ground Base'!I12),2),ROUND(MinBaseGround*(1+GroundFuelSurcharge),2),ROUND(((1-GroundCandaDiscount)*'UPS Ground Base'!I12)*(1+GroundFuelSurcharge),2))</f>
        <v>36.43</v>
      </c>
      <c r="J17" s="300">
        <f>IF(MinBaseGround&gt;ROUND(((1-GroundCandaDiscount)*'UPS Ground Base'!J12),2),ROUND(MinBaseGround*(1+GroundFuelSurcharge),2),ROUND(((1-GroundCandaDiscount)*'UPS Ground Base'!J12)*(1+GroundFuelSurcharge),2))</f>
        <v>36.68</v>
      </c>
      <c r="K17" s="300">
        <f>IF(MinBaseGround&gt;ROUND(((1-GroundCandaDiscount)*'UPS Ground Base'!K12),2),ROUND(MinBaseGround*(1+GroundFuelSurcharge),2),ROUND(((1-GroundCandaDiscount)*'UPS Ground Base'!K12)*(1+GroundFuelSurcharge),2))</f>
        <v>36.8</v>
      </c>
      <c r="L17" s="300">
        <f>IF(MinBaseGround&gt;ROUND(((1-GroundCandaDiscount)*'UPS Ground Base'!L12),2),ROUND(MinBaseGround*(1+GroundFuelSurcharge),2),ROUND(((1-GroundCandaDiscount)*'UPS Ground Base'!L12)*(1+GroundFuelSurcharge),2))</f>
        <v>49.74</v>
      </c>
      <c r="M17" s="300">
        <f>IF(MinBaseGround&gt;ROUND(((1-GroundCandaDiscount)*'UPS Ground Base'!M12),2),ROUND(MinBaseGround*(1+GroundFuelSurcharge),2),ROUND(((1-GroundCandaDiscount)*'UPS Ground Base'!M12)*(1+GroundFuelSurcharge),2))</f>
        <v>50.44</v>
      </c>
      <c r="N17" s="300">
        <f>IF(MinBaseGround&gt;ROUND(((1-GroundCandaDiscount)*'UPS Ground Base'!N12),2),ROUND(MinBaseGround*(1+GroundFuelSurcharge),2),ROUND(((1-GroundCandaDiscount)*'UPS Ground Base'!N12)*(1+GroundFuelSurcharge),2))</f>
        <v>50.51</v>
      </c>
      <c r="O17" s="300">
        <f>IF(MinBaseGround&gt;ROUND(((1-GroundCandaDiscount)*'UPS Ground Base'!O12),2),ROUND(MinBaseGround*(1+GroundFuelSurcharge),2),ROUND(((1-GroundCandaDiscount)*'UPS Ground Base'!O12)*(1+GroundFuelSurcharge),2))</f>
        <v>80.84</v>
      </c>
      <c r="P17" s="300">
        <f>IF(MinBaseGround&gt;ROUND(((1-GroundCandaDiscount)*'UPS Ground Base'!P12),2),ROUND(MinBaseGround*(1+GroundFuelSurcharge),2),ROUND(((1-GroundCandaDiscount)*'UPS Ground Base'!P12)*(1+GroundFuelSurcharge),2))</f>
        <v>82.56</v>
      </c>
      <c r="Q17" s="300">
        <f>IF(MinBaseGround&gt;ROUND(((1-GroundCandaDiscount)*'UPS Ground Base'!Q12),2),ROUND(MinBaseGround*(1+GroundFuelSurcharge),2),ROUND(((1-GroundCandaDiscount)*'UPS Ground Base'!Q12)*(1+GroundFuelSurcharge),2))</f>
        <v>82.69</v>
      </c>
      <c r="R17" s="300">
        <f>IF(MinBaseGround&gt;ROUND(((1-GroundCandaDiscount)*'UPS Ground Base'!R12),2),ROUND(MinBaseGround*(1+GroundFuelSurcharge),2),ROUND(((1-GroundCandaDiscount)*'UPS Ground Base'!R12)*(1+GroundFuelSurcharge),2))</f>
        <v>83.19</v>
      </c>
      <c r="S17" s="300">
        <f>IF(MinBaseGround&gt;ROUND(((1-GroundCandaDiscount)*'UPS Ground Base'!S12),2),ROUND(MinBaseGround*(1+GroundFuelSurcharge),2),ROUND(((1-GroundCandaDiscount)*'UPS Ground Base'!S12)*(1+GroundFuelSurcharge),2))</f>
        <v>85.22</v>
      </c>
      <c r="T17" s="300">
        <f>IF(MinBaseGround&gt;ROUND(((1-GroundCandaDiscount)*'UPS Ground Base'!T12),2),ROUND(MinBaseGround*(1+GroundFuelSurcharge),2),ROUND(((1-GroundCandaDiscount)*'UPS Ground Base'!T12)*(1+GroundFuelSurcharge),2))</f>
        <v>88.56</v>
      </c>
      <c r="U17" s="300">
        <f>IF(MinBaseGround&gt;ROUND(((1-GroundCandaDiscount)*'UPS Ground Base'!U12),2),ROUND(MinBaseGround*(1+GroundFuelSurcharge),2),ROUND(((1-GroundCandaDiscount)*'UPS Ground Base'!U12)*(1+GroundFuelSurcharge),2))</f>
        <v>90.92</v>
      </c>
      <c r="V17" s="12"/>
      <c r="W17" s="12"/>
      <c r="X17" s="12"/>
      <c r="Y17" s="12"/>
      <c r="Z17" s="12"/>
    </row>
    <row r="18" ht="12.75" customHeight="1">
      <c r="A18" s="299">
        <v>11.0</v>
      </c>
      <c r="B18" s="300">
        <f>IF(MinBaseGround&gt;ROUND(((1-Ground_Commercial)*'UPS Ground Base'!B13),2),ROUND(MinBaseGround*(1+GroundFuelSurcharge),2),ROUND(((1-Ground_Commercial)*'UPS Ground Base'!B13)*(1+GroundFuelSurcharge),2))</f>
        <v>13.55</v>
      </c>
      <c r="C18" s="300">
        <f>IF(MinBaseGround&gt;ROUND(((1-Ground_Commercial)*'UPS Ground Base'!C13),2),ROUND(MinBaseGround*(1+GroundFuelSurcharge),2),ROUND(((1-Ground_Commercial)*'UPS Ground Base'!C13)*(1+GroundFuelSurcharge),2))</f>
        <v>14.1</v>
      </c>
      <c r="D18" s="300">
        <f>IF(MinBaseGround&gt;ROUND(((1-Ground_Commercial)*'UPS Ground Base'!D13),2),ROUND(MinBaseGround*(1+GroundFuelSurcharge),2),ROUND(((1-Ground_Commercial)*'UPS Ground Base'!D13)*(1+GroundFuelSurcharge),2))</f>
        <v>15.46</v>
      </c>
      <c r="E18" s="300">
        <f>IF(MinBaseGround&gt;ROUND(((1-Ground_Commercial)*'UPS Ground Base'!E13),2),ROUND(MinBaseGround*(1+GroundFuelSurcharge),2),ROUND(((1-Ground_Commercial)*'UPS Ground Base'!E13)*(1+GroundFuelSurcharge),2))</f>
        <v>16.81</v>
      </c>
      <c r="F18" s="300">
        <f>IF(MinBaseGround&gt;ROUND(((1-Ground_Commercial)*'UPS Ground Base'!F13),2),ROUND(MinBaseGround*(1+GroundFuelSurcharge),2),ROUND(((1-Ground_Commercial)*'UPS Ground Base'!F13)*(1+GroundFuelSurcharge),2))</f>
        <v>17.78</v>
      </c>
      <c r="G18" s="300">
        <f>IF(MinBaseGround&gt;ROUND(((1-Ground_Commercial)*'UPS Ground Base'!G13),2),ROUND(MinBaseGround*(1+GroundFuelSurcharge),2),ROUND(((1-Ground_Commercial)*'UPS Ground Base'!G13)*(1+GroundFuelSurcharge),2))</f>
        <v>20.93</v>
      </c>
      <c r="H18" s="300">
        <f>IF(MinBaseGround&gt;ROUND(((1-Ground_Commercial)*'UPS Ground Base'!H13),2),ROUND(MinBaseGround*(1+GroundFuelSurcharge),2),ROUND(((1-Ground_Commercial)*'UPS Ground Base'!H13)*(1+GroundFuelSurcharge),2))</f>
        <v>22.75</v>
      </c>
      <c r="I18" s="300">
        <f>IF(MinBaseGround&gt;ROUND(((1-GroundCandaDiscount)*'UPS Ground Base'!I13),2),ROUND(MinBaseGround*(1+GroundFuelSurcharge),2),ROUND(((1-GroundCandaDiscount)*'UPS Ground Base'!I13)*(1+GroundFuelSurcharge),2))</f>
        <v>38.64</v>
      </c>
      <c r="J18" s="300">
        <f>IF(MinBaseGround&gt;ROUND(((1-GroundCandaDiscount)*'UPS Ground Base'!J13),2),ROUND(MinBaseGround*(1+GroundFuelSurcharge),2),ROUND(((1-GroundCandaDiscount)*'UPS Ground Base'!J13)*(1+GroundFuelSurcharge),2))</f>
        <v>39.06</v>
      </c>
      <c r="K18" s="300">
        <f>IF(MinBaseGround&gt;ROUND(((1-GroundCandaDiscount)*'UPS Ground Base'!K13),2),ROUND(MinBaseGround*(1+GroundFuelSurcharge),2),ROUND(((1-GroundCandaDiscount)*'UPS Ground Base'!K13)*(1+GroundFuelSurcharge),2))</f>
        <v>39.75</v>
      </c>
      <c r="L18" s="300">
        <f>IF(MinBaseGround&gt;ROUND(((1-GroundCandaDiscount)*'UPS Ground Base'!L13),2),ROUND(MinBaseGround*(1+GroundFuelSurcharge),2),ROUND(((1-GroundCandaDiscount)*'UPS Ground Base'!L13)*(1+GroundFuelSurcharge),2))</f>
        <v>53.78</v>
      </c>
      <c r="M18" s="300">
        <f>IF(MinBaseGround&gt;ROUND(((1-GroundCandaDiscount)*'UPS Ground Base'!M13),2),ROUND(MinBaseGround*(1+GroundFuelSurcharge),2),ROUND(((1-GroundCandaDiscount)*'UPS Ground Base'!M13)*(1+GroundFuelSurcharge),2))</f>
        <v>54.66</v>
      </c>
      <c r="N18" s="300">
        <f>IF(MinBaseGround&gt;ROUND(((1-GroundCandaDiscount)*'UPS Ground Base'!N13),2),ROUND(MinBaseGround*(1+GroundFuelSurcharge),2),ROUND(((1-GroundCandaDiscount)*'UPS Ground Base'!N13)*(1+GroundFuelSurcharge),2))</f>
        <v>54.72</v>
      </c>
      <c r="O18" s="300">
        <f>IF(MinBaseGround&gt;ROUND(((1-GroundCandaDiscount)*'UPS Ground Base'!O13),2),ROUND(MinBaseGround*(1+GroundFuelSurcharge),2),ROUND(((1-GroundCandaDiscount)*'UPS Ground Base'!O13)*(1+GroundFuelSurcharge),2))</f>
        <v>84.65</v>
      </c>
      <c r="P18" s="300">
        <f>IF(MinBaseGround&gt;ROUND(((1-GroundCandaDiscount)*'UPS Ground Base'!P13),2),ROUND(MinBaseGround*(1+GroundFuelSurcharge),2),ROUND(((1-GroundCandaDiscount)*'UPS Ground Base'!P13)*(1+GroundFuelSurcharge),2))</f>
        <v>84.82</v>
      </c>
      <c r="Q18" s="300">
        <f>IF(MinBaseGround&gt;ROUND(((1-GroundCandaDiscount)*'UPS Ground Base'!Q13),2),ROUND(MinBaseGround*(1+GroundFuelSurcharge),2),ROUND(((1-GroundCandaDiscount)*'UPS Ground Base'!Q13)*(1+GroundFuelSurcharge),2))</f>
        <v>85.06</v>
      </c>
      <c r="R18" s="300">
        <f>IF(MinBaseGround&gt;ROUND(((1-GroundCandaDiscount)*'UPS Ground Base'!R13),2),ROUND(MinBaseGround*(1+GroundFuelSurcharge),2),ROUND(((1-GroundCandaDiscount)*'UPS Ground Base'!R13)*(1+GroundFuelSurcharge),2))</f>
        <v>86.8</v>
      </c>
      <c r="S18" s="300">
        <f>IF(MinBaseGround&gt;ROUND(((1-GroundCandaDiscount)*'UPS Ground Base'!S13),2),ROUND(MinBaseGround*(1+GroundFuelSurcharge),2),ROUND(((1-GroundCandaDiscount)*'UPS Ground Base'!S13)*(1+GroundFuelSurcharge),2))</f>
        <v>89.23</v>
      </c>
      <c r="T18" s="300">
        <f>IF(MinBaseGround&gt;ROUND(((1-GroundCandaDiscount)*'UPS Ground Base'!T13),2),ROUND(MinBaseGround*(1+GroundFuelSurcharge),2),ROUND(((1-GroundCandaDiscount)*'UPS Ground Base'!T13)*(1+GroundFuelSurcharge),2))</f>
        <v>92.7</v>
      </c>
      <c r="U18" s="300">
        <f>IF(MinBaseGround&gt;ROUND(((1-GroundCandaDiscount)*'UPS Ground Base'!U13),2),ROUND(MinBaseGround*(1+GroundFuelSurcharge),2),ROUND(((1-GroundCandaDiscount)*'UPS Ground Base'!U13)*(1+GroundFuelSurcharge),2))</f>
        <v>95.01</v>
      </c>
      <c r="V18" s="12"/>
      <c r="W18" s="12"/>
      <c r="X18" s="12"/>
      <c r="Y18" s="12"/>
      <c r="Z18" s="12"/>
    </row>
    <row r="19" ht="12.75" customHeight="1">
      <c r="A19" s="299">
        <v>12.0</v>
      </c>
      <c r="B19" s="300">
        <f>IF(MinBaseGround&gt;ROUND(((1-Ground_Commercial)*'UPS Ground Base'!B14),2),ROUND(MinBaseGround*(1+GroundFuelSurcharge),2),ROUND(((1-Ground_Commercial)*'UPS Ground Base'!B14)*(1+GroundFuelSurcharge),2))</f>
        <v>13.78</v>
      </c>
      <c r="C19" s="300">
        <f>IF(MinBaseGround&gt;ROUND(((1-Ground_Commercial)*'UPS Ground Base'!C14),2),ROUND(MinBaseGround*(1+GroundFuelSurcharge),2),ROUND(((1-Ground_Commercial)*'UPS Ground Base'!C14)*(1+GroundFuelSurcharge),2))</f>
        <v>14.71</v>
      </c>
      <c r="D19" s="300">
        <f>IF(MinBaseGround&gt;ROUND(((1-Ground_Commercial)*'UPS Ground Base'!D14),2),ROUND(MinBaseGround*(1+GroundFuelSurcharge),2),ROUND(((1-Ground_Commercial)*'UPS Ground Base'!D14)*(1+GroundFuelSurcharge),2))</f>
        <v>15.61</v>
      </c>
      <c r="E19" s="300">
        <f>IF(MinBaseGround&gt;ROUND(((1-Ground_Commercial)*'UPS Ground Base'!E14),2),ROUND(MinBaseGround*(1+GroundFuelSurcharge),2),ROUND(((1-Ground_Commercial)*'UPS Ground Base'!E14)*(1+GroundFuelSurcharge),2))</f>
        <v>17</v>
      </c>
      <c r="F19" s="300">
        <f>IF(MinBaseGround&gt;ROUND(((1-Ground_Commercial)*'UPS Ground Base'!F14),2),ROUND(MinBaseGround*(1+GroundFuelSurcharge),2),ROUND(((1-Ground_Commercial)*'UPS Ground Base'!F14)*(1+GroundFuelSurcharge),2))</f>
        <v>18.41</v>
      </c>
      <c r="G19" s="300">
        <f>IF(MinBaseGround&gt;ROUND(((1-Ground_Commercial)*'UPS Ground Base'!G14),2),ROUND(MinBaseGround*(1+GroundFuelSurcharge),2),ROUND(((1-Ground_Commercial)*'UPS Ground Base'!G14)*(1+GroundFuelSurcharge),2))</f>
        <v>21.77</v>
      </c>
      <c r="H19" s="300">
        <f>IF(MinBaseGround&gt;ROUND(((1-Ground_Commercial)*'UPS Ground Base'!H14),2),ROUND(MinBaseGround*(1+GroundFuelSurcharge),2),ROUND(((1-Ground_Commercial)*'UPS Ground Base'!H14)*(1+GroundFuelSurcharge),2))</f>
        <v>23.81</v>
      </c>
      <c r="I19" s="300">
        <f>IF(MinBaseGround&gt;ROUND(((1-GroundCandaDiscount)*'UPS Ground Base'!I14),2),ROUND(MinBaseGround*(1+GroundFuelSurcharge),2),ROUND(((1-GroundCandaDiscount)*'UPS Ground Base'!I14)*(1+GroundFuelSurcharge),2))</f>
        <v>39.93</v>
      </c>
      <c r="J19" s="300">
        <f>IF(MinBaseGround&gt;ROUND(((1-GroundCandaDiscount)*'UPS Ground Base'!J14),2),ROUND(MinBaseGround*(1+GroundFuelSurcharge),2),ROUND(((1-GroundCandaDiscount)*'UPS Ground Base'!J14)*(1+GroundFuelSurcharge),2))</f>
        <v>40.4</v>
      </c>
      <c r="K19" s="300">
        <f>IF(MinBaseGround&gt;ROUND(((1-GroundCandaDiscount)*'UPS Ground Base'!K14),2),ROUND(MinBaseGround*(1+GroundFuelSurcharge),2),ROUND(((1-GroundCandaDiscount)*'UPS Ground Base'!K14)*(1+GroundFuelSurcharge),2))</f>
        <v>41.11</v>
      </c>
      <c r="L19" s="300">
        <f>IF(MinBaseGround&gt;ROUND(((1-GroundCandaDiscount)*'UPS Ground Base'!L14),2),ROUND(MinBaseGround*(1+GroundFuelSurcharge),2),ROUND(((1-GroundCandaDiscount)*'UPS Ground Base'!L14)*(1+GroundFuelSurcharge),2))</f>
        <v>55.27</v>
      </c>
      <c r="M19" s="300">
        <f>IF(MinBaseGround&gt;ROUND(((1-GroundCandaDiscount)*'UPS Ground Base'!M14),2),ROUND(MinBaseGround*(1+GroundFuelSurcharge),2),ROUND(((1-GroundCandaDiscount)*'UPS Ground Base'!M14)*(1+GroundFuelSurcharge),2))</f>
        <v>56.14</v>
      </c>
      <c r="N19" s="300">
        <f>IF(MinBaseGround&gt;ROUND(((1-GroundCandaDiscount)*'UPS Ground Base'!N14),2),ROUND(MinBaseGround*(1+GroundFuelSurcharge),2),ROUND(((1-GroundCandaDiscount)*'UPS Ground Base'!N14)*(1+GroundFuelSurcharge),2))</f>
        <v>56.23</v>
      </c>
      <c r="O19" s="300">
        <f>IF(MinBaseGround&gt;ROUND(((1-GroundCandaDiscount)*'UPS Ground Base'!O14),2),ROUND(MinBaseGround*(1+GroundFuelSurcharge),2),ROUND(((1-GroundCandaDiscount)*'UPS Ground Base'!O14)*(1+GroundFuelSurcharge),2))</f>
        <v>85.49</v>
      </c>
      <c r="P19" s="300">
        <f>IF(MinBaseGround&gt;ROUND(((1-GroundCandaDiscount)*'UPS Ground Base'!P14),2),ROUND(MinBaseGround*(1+GroundFuelSurcharge),2),ROUND(((1-GroundCandaDiscount)*'UPS Ground Base'!P14)*(1+GroundFuelSurcharge),2))</f>
        <v>87.34</v>
      </c>
      <c r="Q19" s="300">
        <f>IF(MinBaseGround&gt;ROUND(((1-GroundCandaDiscount)*'UPS Ground Base'!Q14),2),ROUND(MinBaseGround*(1+GroundFuelSurcharge),2),ROUND(((1-GroundCandaDiscount)*'UPS Ground Base'!Q14)*(1+GroundFuelSurcharge),2))</f>
        <v>87.49</v>
      </c>
      <c r="R19" s="300">
        <f>IF(MinBaseGround&gt;ROUND(((1-GroundCandaDiscount)*'UPS Ground Base'!R14),2),ROUND(MinBaseGround*(1+GroundFuelSurcharge),2),ROUND(((1-GroundCandaDiscount)*'UPS Ground Base'!R14)*(1+GroundFuelSurcharge),2))</f>
        <v>87.92</v>
      </c>
      <c r="S19" s="300">
        <f>IF(MinBaseGround&gt;ROUND(((1-GroundCandaDiscount)*'UPS Ground Base'!S14),2),ROUND(MinBaseGround*(1+GroundFuelSurcharge),2),ROUND(((1-GroundCandaDiscount)*'UPS Ground Base'!S14)*(1+GroundFuelSurcharge),2))</f>
        <v>89.92</v>
      </c>
      <c r="T19" s="300">
        <f>IF(MinBaseGround&gt;ROUND(((1-GroundCandaDiscount)*'UPS Ground Base'!T14),2),ROUND(MinBaseGround*(1+GroundFuelSurcharge),2),ROUND(((1-GroundCandaDiscount)*'UPS Ground Base'!T14)*(1+GroundFuelSurcharge),2))</f>
        <v>93.13</v>
      </c>
      <c r="U19" s="300">
        <f>IF(MinBaseGround&gt;ROUND(((1-GroundCandaDiscount)*'UPS Ground Base'!U14),2),ROUND(MinBaseGround*(1+GroundFuelSurcharge),2),ROUND(((1-GroundCandaDiscount)*'UPS Ground Base'!U14)*(1+GroundFuelSurcharge),2))</f>
        <v>95.54</v>
      </c>
      <c r="V19" s="12"/>
      <c r="W19" s="12"/>
      <c r="X19" s="12"/>
      <c r="Y19" s="12"/>
      <c r="Z19" s="12"/>
    </row>
    <row r="20" ht="12.75" customHeight="1">
      <c r="A20" s="299">
        <v>13.0</v>
      </c>
      <c r="B20" s="300">
        <f>IF(MinBaseGround&gt;ROUND(((1-Ground_Commercial)*'UPS Ground Base'!B15),2),ROUND(MinBaseGround*(1+GroundFuelSurcharge),2),ROUND(((1-Ground_Commercial)*'UPS Ground Base'!B15)*(1+GroundFuelSurcharge),2))</f>
        <v>13.83</v>
      </c>
      <c r="C20" s="300">
        <f>IF(MinBaseGround&gt;ROUND(((1-Ground_Commercial)*'UPS Ground Base'!C15),2),ROUND(MinBaseGround*(1+GroundFuelSurcharge),2),ROUND(((1-Ground_Commercial)*'UPS Ground Base'!C15)*(1+GroundFuelSurcharge),2))</f>
        <v>14.77</v>
      </c>
      <c r="D20" s="300">
        <f>IF(MinBaseGround&gt;ROUND(((1-Ground_Commercial)*'UPS Ground Base'!D15),2),ROUND(MinBaseGround*(1+GroundFuelSurcharge),2),ROUND(((1-Ground_Commercial)*'UPS Ground Base'!D15)*(1+GroundFuelSurcharge),2))</f>
        <v>15.79</v>
      </c>
      <c r="E20" s="300">
        <f>IF(MinBaseGround&gt;ROUND(((1-Ground_Commercial)*'UPS Ground Base'!E15),2),ROUND(MinBaseGround*(1+GroundFuelSurcharge),2),ROUND(((1-Ground_Commercial)*'UPS Ground Base'!E15)*(1+GroundFuelSurcharge),2))</f>
        <v>17.33</v>
      </c>
      <c r="F20" s="300">
        <f>IF(MinBaseGround&gt;ROUND(((1-Ground_Commercial)*'UPS Ground Base'!F15),2),ROUND(MinBaseGround*(1+GroundFuelSurcharge),2),ROUND(((1-Ground_Commercial)*'UPS Ground Base'!F15)*(1+GroundFuelSurcharge),2))</f>
        <v>18.98</v>
      </c>
      <c r="G20" s="300">
        <f>IF(MinBaseGround&gt;ROUND(((1-Ground_Commercial)*'UPS Ground Base'!G15),2),ROUND(MinBaseGround*(1+GroundFuelSurcharge),2),ROUND(((1-Ground_Commercial)*'UPS Ground Base'!G15)*(1+GroundFuelSurcharge),2))</f>
        <v>23.18</v>
      </c>
      <c r="H20" s="300">
        <f>IF(MinBaseGround&gt;ROUND(((1-Ground_Commercial)*'UPS Ground Base'!H15),2),ROUND(MinBaseGround*(1+GroundFuelSurcharge),2),ROUND(((1-Ground_Commercial)*'UPS Ground Base'!H15)*(1+GroundFuelSurcharge),2))</f>
        <v>24.97</v>
      </c>
      <c r="I20" s="300">
        <f>IF(MinBaseGround&gt;ROUND(((1-GroundCandaDiscount)*'UPS Ground Base'!I15),2),ROUND(MinBaseGround*(1+GroundFuelSurcharge),2),ROUND(((1-GroundCandaDiscount)*'UPS Ground Base'!I15)*(1+GroundFuelSurcharge),2))</f>
        <v>41.52</v>
      </c>
      <c r="J20" s="300">
        <f>IF(MinBaseGround&gt;ROUND(((1-GroundCandaDiscount)*'UPS Ground Base'!J15),2),ROUND(MinBaseGround*(1+GroundFuelSurcharge),2),ROUND(((1-GroundCandaDiscount)*'UPS Ground Base'!J15)*(1+GroundFuelSurcharge),2))</f>
        <v>42.02</v>
      </c>
      <c r="K20" s="300">
        <f>IF(MinBaseGround&gt;ROUND(((1-GroundCandaDiscount)*'UPS Ground Base'!K15),2),ROUND(MinBaseGround*(1+GroundFuelSurcharge),2),ROUND(((1-GroundCandaDiscount)*'UPS Ground Base'!K15)*(1+GroundFuelSurcharge),2))</f>
        <v>42.75</v>
      </c>
      <c r="L20" s="300">
        <f>IF(MinBaseGround&gt;ROUND(((1-GroundCandaDiscount)*'UPS Ground Base'!L15),2),ROUND(MinBaseGround*(1+GroundFuelSurcharge),2),ROUND(((1-GroundCandaDiscount)*'UPS Ground Base'!L15)*(1+GroundFuelSurcharge),2))</f>
        <v>56.64</v>
      </c>
      <c r="M20" s="300">
        <f>IF(MinBaseGround&gt;ROUND(((1-GroundCandaDiscount)*'UPS Ground Base'!M15),2),ROUND(MinBaseGround*(1+GroundFuelSurcharge),2),ROUND(((1-GroundCandaDiscount)*'UPS Ground Base'!M15)*(1+GroundFuelSurcharge),2))</f>
        <v>57.94</v>
      </c>
      <c r="N20" s="300">
        <f>IF(MinBaseGround&gt;ROUND(((1-GroundCandaDiscount)*'UPS Ground Base'!N15),2),ROUND(MinBaseGround*(1+GroundFuelSurcharge),2),ROUND(((1-GroundCandaDiscount)*'UPS Ground Base'!N15)*(1+GroundFuelSurcharge),2))</f>
        <v>58.04</v>
      </c>
      <c r="O20" s="300">
        <f>IF(MinBaseGround&gt;ROUND(((1-GroundCandaDiscount)*'UPS Ground Base'!O15),2),ROUND(MinBaseGround*(1+GroundFuelSurcharge),2),ROUND(((1-GroundCandaDiscount)*'UPS Ground Base'!O15)*(1+GroundFuelSurcharge),2))</f>
        <v>87.78</v>
      </c>
      <c r="P20" s="300">
        <f>IF(MinBaseGround&gt;ROUND(((1-GroundCandaDiscount)*'UPS Ground Base'!P15),2),ROUND(MinBaseGround*(1+GroundFuelSurcharge),2),ROUND(((1-GroundCandaDiscount)*'UPS Ground Base'!P15)*(1+GroundFuelSurcharge),2))</f>
        <v>89.63</v>
      </c>
      <c r="Q20" s="300">
        <f>IF(MinBaseGround&gt;ROUND(((1-GroundCandaDiscount)*'UPS Ground Base'!Q15),2),ROUND(MinBaseGround*(1+GroundFuelSurcharge),2),ROUND(((1-GroundCandaDiscount)*'UPS Ground Base'!Q15)*(1+GroundFuelSurcharge),2))</f>
        <v>89.85</v>
      </c>
      <c r="R20" s="300">
        <f>IF(MinBaseGround&gt;ROUND(((1-GroundCandaDiscount)*'UPS Ground Base'!R15),2),ROUND(MinBaseGround*(1+GroundFuelSurcharge),2),ROUND(((1-GroundCandaDiscount)*'UPS Ground Base'!R15)*(1+GroundFuelSurcharge),2))</f>
        <v>90.29</v>
      </c>
      <c r="S20" s="300">
        <f>IF(MinBaseGround&gt;ROUND(((1-GroundCandaDiscount)*'UPS Ground Base'!S15),2),ROUND(MinBaseGround*(1+GroundFuelSurcharge),2),ROUND(((1-GroundCandaDiscount)*'UPS Ground Base'!S15)*(1+GroundFuelSurcharge),2))</f>
        <v>92.27</v>
      </c>
      <c r="T20" s="300">
        <f>IF(MinBaseGround&gt;ROUND(((1-GroundCandaDiscount)*'UPS Ground Base'!T15),2),ROUND(MinBaseGround*(1+GroundFuelSurcharge),2),ROUND(((1-GroundCandaDiscount)*'UPS Ground Base'!T15)*(1+GroundFuelSurcharge),2))</f>
        <v>95.45</v>
      </c>
      <c r="U20" s="300">
        <f>IF(MinBaseGround&gt;ROUND(((1-GroundCandaDiscount)*'UPS Ground Base'!U15),2),ROUND(MinBaseGround*(1+GroundFuelSurcharge),2),ROUND(((1-GroundCandaDiscount)*'UPS Ground Base'!U15)*(1+GroundFuelSurcharge),2))</f>
        <v>97.89</v>
      </c>
      <c r="V20" s="12"/>
      <c r="W20" s="12"/>
      <c r="X20" s="12"/>
      <c r="Y20" s="12"/>
      <c r="Z20" s="12"/>
    </row>
    <row r="21" ht="12.75" customHeight="1">
      <c r="A21" s="299">
        <v>14.0</v>
      </c>
      <c r="B21" s="300">
        <f>IF(MinBaseGround&gt;ROUND(((1-Ground_Commercial)*'UPS Ground Base'!B16),2),ROUND(MinBaseGround*(1+GroundFuelSurcharge),2),ROUND(((1-Ground_Commercial)*'UPS Ground Base'!B16)*(1+GroundFuelSurcharge),2))</f>
        <v>14.34</v>
      </c>
      <c r="C21" s="300">
        <f>IF(MinBaseGround&gt;ROUND(((1-Ground_Commercial)*'UPS Ground Base'!C16),2),ROUND(MinBaseGround*(1+GroundFuelSurcharge),2),ROUND(((1-Ground_Commercial)*'UPS Ground Base'!C16)*(1+GroundFuelSurcharge),2))</f>
        <v>15.17</v>
      </c>
      <c r="D21" s="300">
        <f>IF(MinBaseGround&gt;ROUND(((1-Ground_Commercial)*'UPS Ground Base'!D16),2),ROUND(MinBaseGround*(1+GroundFuelSurcharge),2),ROUND(((1-Ground_Commercial)*'UPS Ground Base'!D16)*(1+GroundFuelSurcharge),2))</f>
        <v>15.95</v>
      </c>
      <c r="E21" s="300">
        <f>IF(MinBaseGround&gt;ROUND(((1-Ground_Commercial)*'UPS Ground Base'!E16),2),ROUND(MinBaseGround*(1+GroundFuelSurcharge),2),ROUND(((1-Ground_Commercial)*'UPS Ground Base'!E16)*(1+GroundFuelSurcharge),2))</f>
        <v>17.75</v>
      </c>
      <c r="F21" s="300">
        <f>IF(MinBaseGround&gt;ROUND(((1-Ground_Commercial)*'UPS Ground Base'!F16),2),ROUND(MinBaseGround*(1+GroundFuelSurcharge),2),ROUND(((1-Ground_Commercial)*'UPS Ground Base'!F16)*(1+GroundFuelSurcharge),2))</f>
        <v>20.09</v>
      </c>
      <c r="G21" s="300">
        <f>IF(MinBaseGround&gt;ROUND(((1-Ground_Commercial)*'UPS Ground Base'!G16),2),ROUND(MinBaseGround*(1+GroundFuelSurcharge),2),ROUND(((1-Ground_Commercial)*'UPS Ground Base'!G16)*(1+GroundFuelSurcharge),2))</f>
        <v>24.75</v>
      </c>
      <c r="H21" s="300">
        <f>IF(MinBaseGround&gt;ROUND(((1-Ground_Commercial)*'UPS Ground Base'!H16),2),ROUND(MinBaseGround*(1+GroundFuelSurcharge),2),ROUND(((1-Ground_Commercial)*'UPS Ground Base'!H16)*(1+GroundFuelSurcharge),2))</f>
        <v>27.01</v>
      </c>
      <c r="I21" s="300">
        <f>IF(MinBaseGround&gt;ROUND(((1-GroundCandaDiscount)*'UPS Ground Base'!I16),2),ROUND(MinBaseGround*(1+GroundFuelSurcharge),2),ROUND(((1-GroundCandaDiscount)*'UPS Ground Base'!I16)*(1+GroundFuelSurcharge),2))</f>
        <v>42.13</v>
      </c>
      <c r="J21" s="300">
        <f>IF(MinBaseGround&gt;ROUND(((1-GroundCandaDiscount)*'UPS Ground Base'!J16),2),ROUND(MinBaseGround*(1+GroundFuelSurcharge),2),ROUND(((1-GroundCandaDiscount)*'UPS Ground Base'!J16)*(1+GroundFuelSurcharge),2))</f>
        <v>42.63</v>
      </c>
      <c r="K21" s="300">
        <f>IF(MinBaseGround&gt;ROUND(((1-GroundCandaDiscount)*'UPS Ground Base'!K16),2),ROUND(MinBaseGround*(1+GroundFuelSurcharge),2),ROUND(((1-GroundCandaDiscount)*'UPS Ground Base'!K16)*(1+GroundFuelSurcharge),2))</f>
        <v>43.37</v>
      </c>
      <c r="L21" s="300">
        <f>IF(MinBaseGround&gt;ROUND(((1-GroundCandaDiscount)*'UPS Ground Base'!L16),2),ROUND(MinBaseGround*(1+GroundFuelSurcharge),2),ROUND(((1-GroundCandaDiscount)*'UPS Ground Base'!L16)*(1+GroundFuelSurcharge),2))</f>
        <v>57.31</v>
      </c>
      <c r="M21" s="300">
        <f>IF(MinBaseGround&gt;ROUND(((1-GroundCandaDiscount)*'UPS Ground Base'!M16),2),ROUND(MinBaseGround*(1+GroundFuelSurcharge),2),ROUND(((1-GroundCandaDiscount)*'UPS Ground Base'!M16)*(1+GroundFuelSurcharge),2))</f>
        <v>58.6</v>
      </c>
      <c r="N21" s="300">
        <f>IF(MinBaseGround&gt;ROUND(((1-GroundCandaDiscount)*'UPS Ground Base'!N16),2),ROUND(MinBaseGround*(1+GroundFuelSurcharge),2),ROUND(((1-GroundCandaDiscount)*'UPS Ground Base'!N16)*(1+GroundFuelSurcharge),2))</f>
        <v>58.68</v>
      </c>
      <c r="O21" s="300">
        <f>IF(MinBaseGround&gt;ROUND(((1-GroundCandaDiscount)*'UPS Ground Base'!O16),2),ROUND(MinBaseGround*(1+GroundFuelSurcharge),2),ROUND(((1-GroundCandaDiscount)*'UPS Ground Base'!O16)*(1+GroundFuelSurcharge),2))</f>
        <v>91.74</v>
      </c>
      <c r="P21" s="300">
        <f>IF(MinBaseGround&gt;ROUND(((1-GroundCandaDiscount)*'UPS Ground Base'!P16),2),ROUND(MinBaseGround*(1+GroundFuelSurcharge),2),ROUND(((1-GroundCandaDiscount)*'UPS Ground Base'!P16)*(1+GroundFuelSurcharge),2))</f>
        <v>91.98</v>
      </c>
      <c r="Q21" s="300">
        <f>IF(MinBaseGround&gt;ROUND(((1-GroundCandaDiscount)*'UPS Ground Base'!Q16),2),ROUND(MinBaseGround*(1+GroundFuelSurcharge),2),ROUND(((1-GroundCandaDiscount)*'UPS Ground Base'!Q16)*(1+GroundFuelSurcharge),2))</f>
        <v>92.27</v>
      </c>
      <c r="R21" s="300">
        <f>IF(MinBaseGround&gt;ROUND(((1-GroundCandaDiscount)*'UPS Ground Base'!R16),2),ROUND(MinBaseGround*(1+GroundFuelSurcharge),2),ROUND(((1-GroundCandaDiscount)*'UPS Ground Base'!R16)*(1+GroundFuelSurcharge),2))</f>
        <v>92.56</v>
      </c>
      <c r="S21" s="300">
        <f>IF(MinBaseGround&gt;ROUND(((1-GroundCandaDiscount)*'UPS Ground Base'!S16),2),ROUND(MinBaseGround*(1+GroundFuelSurcharge),2),ROUND(((1-GroundCandaDiscount)*'UPS Ground Base'!S16)*(1+GroundFuelSurcharge),2))</f>
        <v>94.47</v>
      </c>
      <c r="T21" s="300">
        <f>IF(MinBaseGround&gt;ROUND(((1-GroundCandaDiscount)*'UPS Ground Base'!T16),2),ROUND(MinBaseGround*(1+GroundFuelSurcharge),2),ROUND(((1-GroundCandaDiscount)*'UPS Ground Base'!T16)*(1+GroundFuelSurcharge),2))</f>
        <v>99.68</v>
      </c>
      <c r="U21" s="300">
        <f>IF(MinBaseGround&gt;ROUND(((1-GroundCandaDiscount)*'UPS Ground Base'!U16),2),ROUND(MinBaseGround*(1+GroundFuelSurcharge),2),ROUND(((1-GroundCandaDiscount)*'UPS Ground Base'!U16)*(1+GroundFuelSurcharge),2))</f>
        <v>100.5</v>
      </c>
      <c r="V21" s="12"/>
      <c r="W21" s="12"/>
      <c r="X21" s="12"/>
      <c r="Y21" s="12"/>
      <c r="Z21" s="12"/>
    </row>
    <row r="22" ht="12.75" customHeight="1">
      <c r="A22" s="299">
        <v>15.0</v>
      </c>
      <c r="B22" s="300">
        <f>IF(MinBaseGround&gt;ROUND(((1-Ground_Commercial)*'UPS Ground Base'!B17),2),ROUND(MinBaseGround*(1+GroundFuelSurcharge),2),ROUND(((1-Ground_Commercial)*'UPS Ground Base'!B17)*(1+GroundFuelSurcharge),2))</f>
        <v>14.35</v>
      </c>
      <c r="C22" s="300">
        <f>IF(MinBaseGround&gt;ROUND(((1-Ground_Commercial)*'UPS Ground Base'!C17),2),ROUND(MinBaseGround*(1+GroundFuelSurcharge),2),ROUND(((1-Ground_Commercial)*'UPS Ground Base'!C17)*(1+GroundFuelSurcharge),2))</f>
        <v>15.5</v>
      </c>
      <c r="D22" s="300">
        <f>IF(MinBaseGround&gt;ROUND(((1-Ground_Commercial)*'UPS Ground Base'!D17),2),ROUND(MinBaseGround*(1+GroundFuelSurcharge),2),ROUND(((1-Ground_Commercial)*'UPS Ground Base'!D17)*(1+GroundFuelSurcharge),2))</f>
        <v>16.18</v>
      </c>
      <c r="E22" s="300">
        <f>IF(MinBaseGround&gt;ROUND(((1-Ground_Commercial)*'UPS Ground Base'!E17),2),ROUND(MinBaseGround*(1+GroundFuelSurcharge),2),ROUND(((1-Ground_Commercial)*'UPS Ground Base'!E17)*(1+GroundFuelSurcharge),2))</f>
        <v>18.39</v>
      </c>
      <c r="F22" s="300">
        <f>IF(MinBaseGround&gt;ROUND(((1-Ground_Commercial)*'UPS Ground Base'!F17),2),ROUND(MinBaseGround*(1+GroundFuelSurcharge),2),ROUND(((1-Ground_Commercial)*'UPS Ground Base'!F17)*(1+GroundFuelSurcharge),2))</f>
        <v>21.2</v>
      </c>
      <c r="G22" s="300">
        <f>IF(MinBaseGround&gt;ROUND(((1-Ground_Commercial)*'UPS Ground Base'!G17),2),ROUND(MinBaseGround*(1+GroundFuelSurcharge),2),ROUND(((1-Ground_Commercial)*'UPS Ground Base'!G17)*(1+GroundFuelSurcharge),2))</f>
        <v>25.53</v>
      </c>
      <c r="H22" s="300">
        <f>IF(MinBaseGround&gt;ROUND(((1-Ground_Commercial)*'UPS Ground Base'!H17),2),ROUND(MinBaseGround*(1+GroundFuelSurcharge),2),ROUND(((1-Ground_Commercial)*'UPS Ground Base'!H17)*(1+GroundFuelSurcharge),2))</f>
        <v>28.26</v>
      </c>
      <c r="I22" s="300">
        <f>IF(MinBaseGround&gt;ROUND(((1-GroundCandaDiscount)*'UPS Ground Base'!I17),2),ROUND(MinBaseGround*(1+GroundFuelSurcharge),2),ROUND(((1-GroundCandaDiscount)*'UPS Ground Base'!I17)*(1+GroundFuelSurcharge),2))</f>
        <v>42.72</v>
      </c>
      <c r="J22" s="300">
        <f>IF(MinBaseGround&gt;ROUND(((1-GroundCandaDiscount)*'UPS Ground Base'!J17),2),ROUND(MinBaseGround*(1+GroundFuelSurcharge),2),ROUND(((1-GroundCandaDiscount)*'UPS Ground Base'!J17)*(1+GroundFuelSurcharge),2))</f>
        <v>43.23</v>
      </c>
      <c r="K22" s="300">
        <f>IF(MinBaseGround&gt;ROUND(((1-GroundCandaDiscount)*'UPS Ground Base'!K17),2),ROUND(MinBaseGround*(1+GroundFuelSurcharge),2),ROUND(((1-GroundCandaDiscount)*'UPS Ground Base'!K17)*(1+GroundFuelSurcharge),2))</f>
        <v>44.15</v>
      </c>
      <c r="L22" s="300">
        <f>IF(MinBaseGround&gt;ROUND(((1-GroundCandaDiscount)*'UPS Ground Base'!L17),2),ROUND(MinBaseGround*(1+GroundFuelSurcharge),2),ROUND(((1-GroundCandaDiscount)*'UPS Ground Base'!L17)*(1+GroundFuelSurcharge),2))</f>
        <v>58.11</v>
      </c>
      <c r="M22" s="300">
        <f>IF(MinBaseGround&gt;ROUND(((1-GroundCandaDiscount)*'UPS Ground Base'!M17),2),ROUND(MinBaseGround*(1+GroundFuelSurcharge),2),ROUND(((1-GroundCandaDiscount)*'UPS Ground Base'!M17)*(1+GroundFuelSurcharge),2))</f>
        <v>59.19</v>
      </c>
      <c r="N22" s="300">
        <f>IF(MinBaseGround&gt;ROUND(((1-GroundCandaDiscount)*'UPS Ground Base'!N17),2),ROUND(MinBaseGround*(1+GroundFuelSurcharge),2),ROUND(((1-GroundCandaDiscount)*'UPS Ground Base'!N17)*(1+GroundFuelSurcharge),2))</f>
        <v>59.26</v>
      </c>
      <c r="O22" s="300">
        <f>IF(MinBaseGround&gt;ROUND(((1-GroundCandaDiscount)*'UPS Ground Base'!O17),2),ROUND(MinBaseGround*(1+GroundFuelSurcharge),2),ROUND(((1-GroundCandaDiscount)*'UPS Ground Base'!O17)*(1+GroundFuelSurcharge),2))</f>
        <v>92.31</v>
      </c>
      <c r="P22" s="300">
        <f>IF(MinBaseGround&gt;ROUND(((1-GroundCandaDiscount)*'UPS Ground Base'!P17),2),ROUND(MinBaseGround*(1+GroundFuelSurcharge),2),ROUND(((1-GroundCandaDiscount)*'UPS Ground Base'!P17)*(1+GroundFuelSurcharge),2))</f>
        <v>94.45</v>
      </c>
      <c r="Q22" s="300">
        <f>IF(MinBaseGround&gt;ROUND(((1-GroundCandaDiscount)*'UPS Ground Base'!Q17),2),ROUND(MinBaseGround*(1+GroundFuelSurcharge),2),ROUND(((1-GroundCandaDiscount)*'UPS Ground Base'!Q17)*(1+GroundFuelSurcharge),2))</f>
        <v>94.69</v>
      </c>
      <c r="R22" s="300">
        <f>IF(MinBaseGround&gt;ROUND(((1-GroundCandaDiscount)*'UPS Ground Base'!R17),2),ROUND(MinBaseGround*(1+GroundFuelSurcharge),2),ROUND(((1-GroundCandaDiscount)*'UPS Ground Base'!R17)*(1+GroundFuelSurcharge),2))</f>
        <v>96.21</v>
      </c>
      <c r="S22" s="300">
        <f>IF(MinBaseGround&gt;ROUND(((1-GroundCandaDiscount)*'UPS Ground Base'!S17),2),ROUND(MinBaseGround*(1+GroundFuelSurcharge),2),ROUND(((1-GroundCandaDiscount)*'UPS Ground Base'!S17)*(1+GroundFuelSurcharge),2))</f>
        <v>97.38</v>
      </c>
      <c r="T22" s="300">
        <f>IF(MinBaseGround&gt;ROUND(((1-GroundCandaDiscount)*'UPS Ground Base'!T17),2),ROUND(MinBaseGround*(1+GroundFuelSurcharge),2),ROUND(((1-GroundCandaDiscount)*'UPS Ground Base'!T17)*(1+GroundFuelSurcharge),2))</f>
        <v>100.81</v>
      </c>
      <c r="U22" s="300">
        <f>IF(MinBaseGround&gt;ROUND(((1-GroundCandaDiscount)*'UPS Ground Base'!U17),2),ROUND(MinBaseGround*(1+GroundFuelSurcharge),2),ROUND(((1-GroundCandaDiscount)*'UPS Ground Base'!U17)*(1+GroundFuelSurcharge),2))</f>
        <v>103.81</v>
      </c>
      <c r="V22" s="12"/>
      <c r="W22" s="12"/>
      <c r="X22" s="12"/>
      <c r="Y22" s="12"/>
      <c r="Z22" s="12"/>
    </row>
    <row r="23" ht="12.75" customHeight="1">
      <c r="A23" s="299">
        <v>16.0</v>
      </c>
      <c r="B23" s="300">
        <f>IF(MinBaseGround&gt;ROUND(((1-Ground_Commercial)*'UPS Ground Base'!B18),2),ROUND(MinBaseGround*(1+GroundFuelSurcharge),2),ROUND(((1-Ground_Commercial)*'UPS Ground Base'!B18)*(1+GroundFuelSurcharge),2))</f>
        <v>14.72</v>
      </c>
      <c r="C23" s="300">
        <f>IF(MinBaseGround&gt;ROUND(((1-Ground_Commercial)*'UPS Ground Base'!C18),2),ROUND(MinBaseGround*(1+GroundFuelSurcharge),2),ROUND(((1-Ground_Commercial)*'UPS Ground Base'!C18)*(1+GroundFuelSurcharge),2))</f>
        <v>15.94</v>
      </c>
      <c r="D23" s="300">
        <f>IF(MinBaseGround&gt;ROUND(((1-Ground_Commercial)*'UPS Ground Base'!D18),2),ROUND(MinBaseGround*(1+GroundFuelSurcharge),2),ROUND(((1-Ground_Commercial)*'UPS Ground Base'!D18)*(1+GroundFuelSurcharge),2))</f>
        <v>16.47</v>
      </c>
      <c r="E23" s="300">
        <f>IF(MinBaseGround&gt;ROUND(((1-Ground_Commercial)*'UPS Ground Base'!E18),2),ROUND(MinBaseGround*(1+GroundFuelSurcharge),2),ROUND(((1-Ground_Commercial)*'UPS Ground Base'!E18)*(1+GroundFuelSurcharge),2))</f>
        <v>18.71</v>
      </c>
      <c r="F23" s="300">
        <f>IF(MinBaseGround&gt;ROUND(((1-Ground_Commercial)*'UPS Ground Base'!F18),2),ROUND(MinBaseGround*(1+GroundFuelSurcharge),2),ROUND(((1-Ground_Commercial)*'UPS Ground Base'!F18)*(1+GroundFuelSurcharge),2))</f>
        <v>21.89</v>
      </c>
      <c r="G23" s="300">
        <f>IF(MinBaseGround&gt;ROUND(((1-Ground_Commercial)*'UPS Ground Base'!G18),2),ROUND(MinBaseGround*(1+GroundFuelSurcharge),2),ROUND(((1-Ground_Commercial)*'UPS Ground Base'!G18)*(1+GroundFuelSurcharge),2))</f>
        <v>26.86</v>
      </c>
      <c r="H23" s="300">
        <f>IF(MinBaseGround&gt;ROUND(((1-Ground_Commercial)*'UPS Ground Base'!H18),2),ROUND(MinBaseGround*(1+GroundFuelSurcharge),2),ROUND(((1-Ground_Commercial)*'UPS Ground Base'!H18)*(1+GroundFuelSurcharge),2))</f>
        <v>29.5</v>
      </c>
      <c r="I23" s="300">
        <f>IF(MinBaseGround&gt;ROUND(((1-GroundCandaDiscount)*'UPS Ground Base'!I18),2),ROUND(MinBaseGround*(1+GroundFuelSurcharge),2),ROUND(((1-GroundCandaDiscount)*'UPS Ground Base'!I18)*(1+GroundFuelSurcharge),2))</f>
        <v>44.15</v>
      </c>
      <c r="J23" s="300">
        <f>IF(MinBaseGround&gt;ROUND(((1-GroundCandaDiscount)*'UPS Ground Base'!J18),2),ROUND(MinBaseGround*(1+GroundFuelSurcharge),2),ROUND(((1-GroundCandaDiscount)*'UPS Ground Base'!J18)*(1+GroundFuelSurcharge),2))</f>
        <v>44.67</v>
      </c>
      <c r="K23" s="300">
        <f>IF(MinBaseGround&gt;ROUND(((1-GroundCandaDiscount)*'UPS Ground Base'!K18),2),ROUND(MinBaseGround*(1+GroundFuelSurcharge),2),ROUND(((1-GroundCandaDiscount)*'UPS Ground Base'!K18)*(1+GroundFuelSurcharge),2))</f>
        <v>44.78</v>
      </c>
      <c r="L23" s="300">
        <f>IF(MinBaseGround&gt;ROUND(((1-GroundCandaDiscount)*'UPS Ground Base'!L18),2),ROUND(MinBaseGround*(1+GroundFuelSurcharge),2),ROUND(((1-GroundCandaDiscount)*'UPS Ground Base'!L18)*(1+GroundFuelSurcharge),2))</f>
        <v>60.11</v>
      </c>
      <c r="M23" s="300">
        <f>IF(MinBaseGround&gt;ROUND(((1-GroundCandaDiscount)*'UPS Ground Base'!M18),2),ROUND(MinBaseGround*(1+GroundFuelSurcharge),2),ROUND(((1-GroundCandaDiscount)*'UPS Ground Base'!M18)*(1+GroundFuelSurcharge),2))</f>
        <v>61.07</v>
      </c>
      <c r="N23" s="300">
        <f>IF(MinBaseGround&gt;ROUND(((1-GroundCandaDiscount)*'UPS Ground Base'!N18),2),ROUND(MinBaseGround*(1+GroundFuelSurcharge),2),ROUND(((1-GroundCandaDiscount)*'UPS Ground Base'!N18)*(1+GroundFuelSurcharge),2))</f>
        <v>61.45</v>
      </c>
      <c r="O23" s="300">
        <f>IF(MinBaseGround&gt;ROUND(((1-GroundCandaDiscount)*'UPS Ground Base'!O18),2),ROUND(MinBaseGround*(1+GroundFuelSurcharge),2),ROUND(((1-GroundCandaDiscount)*'UPS Ground Base'!O18)*(1+GroundFuelSurcharge),2))</f>
        <v>92.84</v>
      </c>
      <c r="P23" s="300">
        <f>IF(MinBaseGround&gt;ROUND(((1-GroundCandaDiscount)*'UPS Ground Base'!P18),2),ROUND(MinBaseGround*(1+GroundFuelSurcharge),2),ROUND(((1-GroundCandaDiscount)*'UPS Ground Base'!P18)*(1+GroundFuelSurcharge),2))</f>
        <v>95.09</v>
      </c>
      <c r="Q23" s="300">
        <f>IF(MinBaseGround&gt;ROUND(((1-GroundCandaDiscount)*'UPS Ground Base'!Q18),2),ROUND(MinBaseGround*(1+GroundFuelSurcharge),2),ROUND(((1-GroundCandaDiscount)*'UPS Ground Base'!Q18)*(1+GroundFuelSurcharge),2))</f>
        <v>95.5</v>
      </c>
      <c r="R23" s="300">
        <f>IF(MinBaseGround&gt;ROUND(((1-GroundCandaDiscount)*'UPS Ground Base'!R18),2),ROUND(MinBaseGround*(1+GroundFuelSurcharge),2),ROUND(((1-GroundCandaDiscount)*'UPS Ground Base'!R18)*(1+GroundFuelSurcharge),2))</f>
        <v>96.84</v>
      </c>
      <c r="S23" s="300">
        <f>IF(MinBaseGround&gt;ROUND(((1-GroundCandaDiscount)*'UPS Ground Base'!S18),2),ROUND(MinBaseGround*(1+GroundFuelSurcharge),2),ROUND(((1-GroundCandaDiscount)*'UPS Ground Base'!S18)*(1+GroundFuelSurcharge),2))</f>
        <v>98.46</v>
      </c>
      <c r="T23" s="300">
        <f>IF(MinBaseGround&gt;ROUND(((1-GroundCandaDiscount)*'UPS Ground Base'!T18),2),ROUND(MinBaseGround*(1+GroundFuelSurcharge),2),ROUND(((1-GroundCandaDiscount)*'UPS Ground Base'!T18)*(1+GroundFuelSurcharge),2))</f>
        <v>104.06</v>
      </c>
      <c r="U23" s="300">
        <f>IF(MinBaseGround&gt;ROUND(((1-GroundCandaDiscount)*'UPS Ground Base'!U18),2),ROUND(MinBaseGround*(1+GroundFuelSurcharge),2),ROUND(((1-GroundCandaDiscount)*'UPS Ground Base'!U18)*(1+GroundFuelSurcharge),2))</f>
        <v>105.22</v>
      </c>
      <c r="V23" s="12"/>
      <c r="W23" s="12"/>
      <c r="X23" s="12"/>
      <c r="Y23" s="12"/>
      <c r="Z23" s="12"/>
    </row>
    <row r="24" ht="12.75" customHeight="1">
      <c r="A24" s="299">
        <v>17.0</v>
      </c>
      <c r="B24" s="300">
        <f>IF(MinBaseGround&gt;ROUND(((1-Ground_Commercial)*'UPS Ground Base'!B19),2),ROUND(MinBaseGround*(1+GroundFuelSurcharge),2),ROUND(((1-Ground_Commercial)*'UPS Ground Base'!B19)*(1+GroundFuelSurcharge),2))</f>
        <v>14.82</v>
      </c>
      <c r="C24" s="300">
        <f>IF(MinBaseGround&gt;ROUND(((1-Ground_Commercial)*'UPS Ground Base'!C19),2),ROUND(MinBaseGround*(1+GroundFuelSurcharge),2),ROUND(((1-Ground_Commercial)*'UPS Ground Base'!C19)*(1+GroundFuelSurcharge),2))</f>
        <v>16.27</v>
      </c>
      <c r="D24" s="300">
        <f>IF(MinBaseGround&gt;ROUND(((1-Ground_Commercial)*'UPS Ground Base'!D19),2),ROUND(MinBaseGround*(1+GroundFuelSurcharge),2),ROUND(((1-Ground_Commercial)*'UPS Ground Base'!D19)*(1+GroundFuelSurcharge),2))</f>
        <v>16.65</v>
      </c>
      <c r="E24" s="300">
        <f>IF(MinBaseGround&gt;ROUND(((1-Ground_Commercial)*'UPS Ground Base'!E19),2),ROUND(MinBaseGround*(1+GroundFuelSurcharge),2),ROUND(((1-Ground_Commercial)*'UPS Ground Base'!E19)*(1+GroundFuelSurcharge),2))</f>
        <v>19.22</v>
      </c>
      <c r="F24" s="300">
        <f>IF(MinBaseGround&gt;ROUND(((1-Ground_Commercial)*'UPS Ground Base'!F19),2),ROUND(MinBaseGround*(1+GroundFuelSurcharge),2),ROUND(((1-Ground_Commercial)*'UPS Ground Base'!F19)*(1+GroundFuelSurcharge),2))</f>
        <v>22.81</v>
      </c>
      <c r="G24" s="300">
        <f>IF(MinBaseGround&gt;ROUND(((1-Ground_Commercial)*'UPS Ground Base'!G19),2),ROUND(MinBaseGround*(1+GroundFuelSurcharge),2),ROUND(((1-Ground_Commercial)*'UPS Ground Base'!G19)*(1+GroundFuelSurcharge),2))</f>
        <v>28.24</v>
      </c>
      <c r="H24" s="300">
        <f>IF(MinBaseGround&gt;ROUND(((1-Ground_Commercial)*'UPS Ground Base'!H19),2),ROUND(MinBaseGround*(1+GroundFuelSurcharge),2),ROUND(((1-Ground_Commercial)*'UPS Ground Base'!H19)*(1+GroundFuelSurcharge),2))</f>
        <v>29.68</v>
      </c>
      <c r="I24" s="300">
        <f>IF(MinBaseGround&gt;ROUND(((1-GroundCandaDiscount)*'UPS Ground Base'!I19),2),ROUND(MinBaseGround*(1+GroundFuelSurcharge),2),ROUND(((1-GroundCandaDiscount)*'UPS Ground Base'!I19)*(1+GroundFuelSurcharge),2))</f>
        <v>45.31</v>
      </c>
      <c r="J24" s="300">
        <f>IF(MinBaseGround&gt;ROUND(((1-GroundCandaDiscount)*'UPS Ground Base'!J19),2),ROUND(MinBaseGround*(1+GroundFuelSurcharge),2),ROUND(((1-GroundCandaDiscount)*'UPS Ground Base'!J19)*(1+GroundFuelSurcharge),2))</f>
        <v>45.85</v>
      </c>
      <c r="K24" s="300">
        <f>IF(MinBaseGround&gt;ROUND(((1-GroundCandaDiscount)*'UPS Ground Base'!K19),2),ROUND(MinBaseGround*(1+GroundFuelSurcharge),2),ROUND(((1-GroundCandaDiscount)*'UPS Ground Base'!K19)*(1+GroundFuelSurcharge),2))</f>
        <v>45.88</v>
      </c>
      <c r="L24" s="300">
        <f>IF(MinBaseGround&gt;ROUND(((1-GroundCandaDiscount)*'UPS Ground Base'!L19),2),ROUND(MinBaseGround*(1+GroundFuelSurcharge),2),ROUND(((1-GroundCandaDiscount)*'UPS Ground Base'!L19)*(1+GroundFuelSurcharge),2))</f>
        <v>61.81</v>
      </c>
      <c r="M24" s="300">
        <f>IF(MinBaseGround&gt;ROUND(((1-GroundCandaDiscount)*'UPS Ground Base'!M19),2),ROUND(MinBaseGround*(1+GroundFuelSurcharge),2),ROUND(((1-GroundCandaDiscount)*'UPS Ground Base'!M19)*(1+GroundFuelSurcharge),2))</f>
        <v>62.79</v>
      </c>
      <c r="N24" s="300">
        <f>IF(MinBaseGround&gt;ROUND(((1-GroundCandaDiscount)*'UPS Ground Base'!N19),2),ROUND(MinBaseGround*(1+GroundFuelSurcharge),2),ROUND(((1-GroundCandaDiscount)*'UPS Ground Base'!N19)*(1+GroundFuelSurcharge),2))</f>
        <v>63.28</v>
      </c>
      <c r="O24" s="300">
        <f>IF(MinBaseGround&gt;ROUND(((1-GroundCandaDiscount)*'UPS Ground Base'!O19),2),ROUND(MinBaseGround*(1+GroundFuelSurcharge),2),ROUND(((1-GroundCandaDiscount)*'UPS Ground Base'!O19)*(1+GroundFuelSurcharge),2))</f>
        <v>95.1</v>
      </c>
      <c r="P24" s="300">
        <f>IF(MinBaseGround&gt;ROUND(((1-GroundCandaDiscount)*'UPS Ground Base'!P19),2),ROUND(MinBaseGround*(1+GroundFuelSurcharge),2),ROUND(((1-GroundCandaDiscount)*'UPS Ground Base'!P19)*(1+GroundFuelSurcharge),2))</f>
        <v>97.53</v>
      </c>
      <c r="Q24" s="300">
        <f>IF(MinBaseGround&gt;ROUND(((1-GroundCandaDiscount)*'UPS Ground Base'!Q19),2),ROUND(MinBaseGround*(1+GroundFuelSurcharge),2),ROUND(((1-GroundCandaDiscount)*'UPS Ground Base'!Q19)*(1+GroundFuelSurcharge),2))</f>
        <v>97.83</v>
      </c>
      <c r="R24" s="300">
        <f>IF(MinBaseGround&gt;ROUND(((1-GroundCandaDiscount)*'UPS Ground Base'!R19),2),ROUND(MinBaseGround*(1+GroundFuelSurcharge),2),ROUND(((1-GroundCandaDiscount)*'UPS Ground Base'!R19)*(1+GroundFuelSurcharge),2))</f>
        <v>99.44</v>
      </c>
      <c r="S24" s="300">
        <f>IF(MinBaseGround&gt;ROUND(((1-GroundCandaDiscount)*'UPS Ground Base'!S19),2),ROUND(MinBaseGround*(1+GroundFuelSurcharge),2),ROUND(((1-GroundCandaDiscount)*'UPS Ground Base'!S19)*(1+GroundFuelSurcharge),2))</f>
        <v>101.52</v>
      </c>
      <c r="T24" s="300">
        <f>IF(MinBaseGround&gt;ROUND(((1-GroundCandaDiscount)*'UPS Ground Base'!T19),2),ROUND(MinBaseGround*(1+GroundFuelSurcharge),2),ROUND(((1-GroundCandaDiscount)*'UPS Ground Base'!T19)*(1+GroundFuelSurcharge),2))</f>
        <v>106.37</v>
      </c>
      <c r="U24" s="300">
        <f>IF(MinBaseGround&gt;ROUND(((1-GroundCandaDiscount)*'UPS Ground Base'!U19),2),ROUND(MinBaseGround*(1+GroundFuelSurcharge),2),ROUND(((1-GroundCandaDiscount)*'UPS Ground Base'!U19)*(1+GroundFuelSurcharge),2))</f>
        <v>108.49</v>
      </c>
      <c r="V24" s="12"/>
      <c r="W24" s="12"/>
      <c r="X24" s="12"/>
      <c r="Y24" s="12"/>
      <c r="Z24" s="12"/>
    </row>
    <row r="25" ht="12.75" customHeight="1">
      <c r="A25" s="299">
        <v>18.0</v>
      </c>
      <c r="B25" s="300">
        <f>IF(MinBaseGround&gt;ROUND(((1-Ground_Commercial)*'UPS Ground Base'!B20),2),ROUND(MinBaseGround*(1+GroundFuelSurcharge),2),ROUND(((1-Ground_Commercial)*'UPS Ground Base'!B20)*(1+GroundFuelSurcharge),2))</f>
        <v>14.98</v>
      </c>
      <c r="C25" s="300">
        <f>IF(MinBaseGround&gt;ROUND(((1-Ground_Commercial)*'UPS Ground Base'!C20),2),ROUND(MinBaseGround*(1+GroundFuelSurcharge),2),ROUND(((1-Ground_Commercial)*'UPS Ground Base'!C20)*(1+GroundFuelSurcharge),2))</f>
        <v>16.51</v>
      </c>
      <c r="D25" s="300">
        <f>IF(MinBaseGround&gt;ROUND(((1-Ground_Commercial)*'UPS Ground Base'!D20),2),ROUND(MinBaseGround*(1+GroundFuelSurcharge),2),ROUND(((1-Ground_Commercial)*'UPS Ground Base'!D20)*(1+GroundFuelSurcharge),2))</f>
        <v>16.82</v>
      </c>
      <c r="E25" s="300">
        <f>IF(MinBaseGround&gt;ROUND(((1-Ground_Commercial)*'UPS Ground Base'!E20),2),ROUND(MinBaseGround*(1+GroundFuelSurcharge),2),ROUND(((1-Ground_Commercial)*'UPS Ground Base'!E20)*(1+GroundFuelSurcharge),2))</f>
        <v>20.15</v>
      </c>
      <c r="F25" s="300">
        <f>IF(MinBaseGround&gt;ROUND(((1-Ground_Commercial)*'UPS Ground Base'!F20),2),ROUND(MinBaseGround*(1+GroundFuelSurcharge),2),ROUND(((1-Ground_Commercial)*'UPS Ground Base'!F20)*(1+GroundFuelSurcharge),2))</f>
        <v>24.01</v>
      </c>
      <c r="G25" s="300">
        <f>IF(MinBaseGround&gt;ROUND(((1-Ground_Commercial)*'UPS Ground Base'!G20),2),ROUND(MinBaseGround*(1+GroundFuelSurcharge),2),ROUND(((1-Ground_Commercial)*'UPS Ground Base'!G20)*(1+GroundFuelSurcharge),2))</f>
        <v>29.08</v>
      </c>
      <c r="H25" s="300">
        <f>IF(MinBaseGround&gt;ROUND(((1-Ground_Commercial)*'UPS Ground Base'!H20),2),ROUND(MinBaseGround*(1+GroundFuelSurcharge),2),ROUND(((1-Ground_Commercial)*'UPS Ground Base'!H20)*(1+GroundFuelSurcharge),2))</f>
        <v>31.99</v>
      </c>
      <c r="I25" s="300">
        <f>IF(MinBaseGround&gt;ROUND(((1-GroundCandaDiscount)*'UPS Ground Base'!I20),2),ROUND(MinBaseGround*(1+GroundFuelSurcharge),2),ROUND(((1-GroundCandaDiscount)*'UPS Ground Base'!I20)*(1+GroundFuelSurcharge),2))</f>
        <v>46.94</v>
      </c>
      <c r="J25" s="300">
        <f>IF(MinBaseGround&gt;ROUND(((1-GroundCandaDiscount)*'UPS Ground Base'!J20),2),ROUND(MinBaseGround*(1+GroundFuelSurcharge),2),ROUND(((1-GroundCandaDiscount)*'UPS Ground Base'!J20)*(1+GroundFuelSurcharge),2))</f>
        <v>47.49</v>
      </c>
      <c r="K25" s="300">
        <f>IF(MinBaseGround&gt;ROUND(((1-GroundCandaDiscount)*'UPS Ground Base'!K20),2),ROUND(MinBaseGround*(1+GroundFuelSurcharge),2),ROUND(((1-GroundCandaDiscount)*'UPS Ground Base'!K20)*(1+GroundFuelSurcharge),2))</f>
        <v>47.59</v>
      </c>
      <c r="L25" s="300">
        <f>IF(MinBaseGround&gt;ROUND(((1-GroundCandaDiscount)*'UPS Ground Base'!L20),2),ROUND(MinBaseGround*(1+GroundFuelSurcharge),2),ROUND(((1-GroundCandaDiscount)*'UPS Ground Base'!L20)*(1+GroundFuelSurcharge),2))</f>
        <v>63.65</v>
      </c>
      <c r="M25" s="300">
        <f>IF(MinBaseGround&gt;ROUND(((1-GroundCandaDiscount)*'UPS Ground Base'!M20),2),ROUND(MinBaseGround*(1+GroundFuelSurcharge),2),ROUND(((1-GroundCandaDiscount)*'UPS Ground Base'!M20)*(1+GroundFuelSurcharge),2))</f>
        <v>64.68</v>
      </c>
      <c r="N25" s="300">
        <f>IF(MinBaseGround&gt;ROUND(((1-GroundCandaDiscount)*'UPS Ground Base'!N20),2),ROUND(MinBaseGround*(1+GroundFuelSurcharge),2),ROUND(((1-GroundCandaDiscount)*'UPS Ground Base'!N20)*(1+GroundFuelSurcharge),2))</f>
        <v>65</v>
      </c>
      <c r="O25" s="300">
        <f>IF(MinBaseGround&gt;ROUND(((1-GroundCandaDiscount)*'UPS Ground Base'!O20),2),ROUND(MinBaseGround*(1+GroundFuelSurcharge),2),ROUND(((1-GroundCandaDiscount)*'UPS Ground Base'!O20)*(1+GroundFuelSurcharge),2))</f>
        <v>96.03</v>
      </c>
      <c r="P25" s="300">
        <f>IF(MinBaseGround&gt;ROUND(((1-GroundCandaDiscount)*'UPS Ground Base'!P20),2),ROUND(MinBaseGround*(1+GroundFuelSurcharge),2),ROUND(((1-GroundCandaDiscount)*'UPS Ground Base'!P20)*(1+GroundFuelSurcharge),2))</f>
        <v>98.87</v>
      </c>
      <c r="Q25" s="300">
        <f>IF(MinBaseGround&gt;ROUND(((1-GroundCandaDiscount)*'UPS Ground Base'!Q20),2),ROUND(MinBaseGround*(1+GroundFuelSurcharge),2),ROUND(((1-GroundCandaDiscount)*'UPS Ground Base'!Q20)*(1+GroundFuelSurcharge),2))</f>
        <v>99.13</v>
      </c>
      <c r="R25" s="300">
        <f>IF(MinBaseGround&gt;ROUND(((1-GroundCandaDiscount)*'UPS Ground Base'!R20),2),ROUND(MinBaseGround*(1+GroundFuelSurcharge),2),ROUND(((1-GroundCandaDiscount)*'UPS Ground Base'!R20)*(1+GroundFuelSurcharge),2))</f>
        <v>99.97</v>
      </c>
      <c r="S25" s="300">
        <f>IF(MinBaseGround&gt;ROUND(((1-GroundCandaDiscount)*'UPS Ground Base'!S20),2),ROUND(MinBaseGround*(1+GroundFuelSurcharge),2),ROUND(((1-GroundCandaDiscount)*'UPS Ground Base'!S20)*(1+GroundFuelSurcharge),2))</f>
        <v>103.14</v>
      </c>
      <c r="T25" s="300">
        <f>IF(MinBaseGround&gt;ROUND(((1-GroundCandaDiscount)*'UPS Ground Base'!T20),2),ROUND(MinBaseGround*(1+GroundFuelSurcharge),2),ROUND(((1-GroundCandaDiscount)*'UPS Ground Base'!T20)*(1+GroundFuelSurcharge),2))</f>
        <v>106.99</v>
      </c>
      <c r="U25" s="300">
        <f>IF(MinBaseGround&gt;ROUND(((1-GroundCandaDiscount)*'UPS Ground Base'!U20),2),ROUND(MinBaseGround*(1+GroundFuelSurcharge),2),ROUND(((1-GroundCandaDiscount)*'UPS Ground Base'!U20)*(1+GroundFuelSurcharge),2))</f>
        <v>110.52</v>
      </c>
      <c r="V25" s="12"/>
      <c r="W25" s="12"/>
      <c r="X25" s="12"/>
      <c r="Y25" s="12"/>
      <c r="Z25" s="12"/>
    </row>
    <row r="26" ht="12.75" customHeight="1">
      <c r="A26" s="299">
        <v>19.0</v>
      </c>
      <c r="B26" s="300">
        <f>IF(MinBaseGround&gt;ROUND(((1-Ground_Commercial)*'UPS Ground Base'!B21),2),ROUND(MinBaseGround*(1+GroundFuelSurcharge),2),ROUND(((1-Ground_Commercial)*'UPS Ground Base'!B21)*(1+GroundFuelSurcharge),2))</f>
        <v>15.35</v>
      </c>
      <c r="C26" s="300">
        <f>IF(MinBaseGround&gt;ROUND(((1-Ground_Commercial)*'UPS Ground Base'!C21),2),ROUND(MinBaseGround*(1+GroundFuelSurcharge),2),ROUND(((1-Ground_Commercial)*'UPS Ground Base'!C21)*(1+GroundFuelSurcharge),2))</f>
        <v>17.25</v>
      </c>
      <c r="D26" s="300">
        <f>IF(MinBaseGround&gt;ROUND(((1-Ground_Commercial)*'UPS Ground Base'!D21),2),ROUND(MinBaseGround*(1+GroundFuelSurcharge),2),ROUND(((1-Ground_Commercial)*'UPS Ground Base'!D21)*(1+GroundFuelSurcharge),2))</f>
        <v>17.68</v>
      </c>
      <c r="E26" s="300">
        <f>IF(MinBaseGround&gt;ROUND(((1-Ground_Commercial)*'UPS Ground Base'!E21),2),ROUND(MinBaseGround*(1+GroundFuelSurcharge),2),ROUND(((1-Ground_Commercial)*'UPS Ground Base'!E21)*(1+GroundFuelSurcharge),2))</f>
        <v>21.03</v>
      </c>
      <c r="F26" s="300">
        <f>IF(MinBaseGround&gt;ROUND(((1-Ground_Commercial)*'UPS Ground Base'!F21),2),ROUND(MinBaseGround*(1+GroundFuelSurcharge),2),ROUND(((1-Ground_Commercial)*'UPS Ground Base'!F21)*(1+GroundFuelSurcharge),2))</f>
        <v>24.62</v>
      </c>
      <c r="G26" s="300">
        <f>IF(MinBaseGround&gt;ROUND(((1-Ground_Commercial)*'UPS Ground Base'!G21),2),ROUND(MinBaseGround*(1+GroundFuelSurcharge),2),ROUND(((1-Ground_Commercial)*'UPS Ground Base'!G21)*(1+GroundFuelSurcharge),2))</f>
        <v>29.88</v>
      </c>
      <c r="H26" s="300">
        <f>IF(MinBaseGround&gt;ROUND(((1-Ground_Commercial)*'UPS Ground Base'!H21),2),ROUND(MinBaseGround*(1+GroundFuelSurcharge),2),ROUND(((1-Ground_Commercial)*'UPS Ground Base'!H21)*(1+GroundFuelSurcharge),2))</f>
        <v>33.3</v>
      </c>
      <c r="I26" s="300">
        <f>IF(MinBaseGround&gt;ROUND(((1-GroundCandaDiscount)*'UPS Ground Base'!I21),2),ROUND(MinBaseGround*(1+GroundFuelSurcharge),2),ROUND(((1-GroundCandaDiscount)*'UPS Ground Base'!I21)*(1+GroundFuelSurcharge),2))</f>
        <v>48.41</v>
      </c>
      <c r="J26" s="300">
        <f>IF(MinBaseGround&gt;ROUND(((1-GroundCandaDiscount)*'UPS Ground Base'!J21),2),ROUND(MinBaseGround*(1+GroundFuelSurcharge),2),ROUND(((1-GroundCandaDiscount)*'UPS Ground Base'!J21)*(1+GroundFuelSurcharge),2))</f>
        <v>48.98</v>
      </c>
      <c r="K26" s="300">
        <f>IF(MinBaseGround&gt;ROUND(((1-GroundCandaDiscount)*'UPS Ground Base'!K21),2),ROUND(MinBaseGround*(1+GroundFuelSurcharge),2),ROUND(((1-GroundCandaDiscount)*'UPS Ground Base'!K21)*(1+GroundFuelSurcharge),2))</f>
        <v>49.08</v>
      </c>
      <c r="L26" s="300">
        <f>IF(MinBaseGround&gt;ROUND(((1-GroundCandaDiscount)*'UPS Ground Base'!L21),2),ROUND(MinBaseGround*(1+GroundFuelSurcharge),2),ROUND(((1-GroundCandaDiscount)*'UPS Ground Base'!L21)*(1+GroundFuelSurcharge),2))</f>
        <v>65.5</v>
      </c>
      <c r="M26" s="300">
        <f>IF(MinBaseGround&gt;ROUND(((1-GroundCandaDiscount)*'UPS Ground Base'!M21),2),ROUND(MinBaseGround*(1+GroundFuelSurcharge),2),ROUND(((1-GroundCandaDiscount)*'UPS Ground Base'!M21)*(1+GroundFuelSurcharge),2))</f>
        <v>66.54</v>
      </c>
      <c r="N26" s="300">
        <f>IF(MinBaseGround&gt;ROUND(((1-GroundCandaDiscount)*'UPS Ground Base'!N21),2),ROUND(MinBaseGround*(1+GroundFuelSurcharge),2),ROUND(((1-GroundCandaDiscount)*'UPS Ground Base'!N21)*(1+GroundFuelSurcharge),2))</f>
        <v>66.98</v>
      </c>
      <c r="O26" s="300">
        <f>IF(MinBaseGround&gt;ROUND(((1-GroundCandaDiscount)*'UPS Ground Base'!O21),2),ROUND(MinBaseGround*(1+GroundFuelSurcharge),2),ROUND(((1-GroundCandaDiscount)*'UPS Ground Base'!O21)*(1+GroundFuelSurcharge),2))</f>
        <v>96.25</v>
      </c>
      <c r="P26" s="300">
        <f>IF(MinBaseGround&gt;ROUND(((1-GroundCandaDiscount)*'UPS Ground Base'!P21),2),ROUND(MinBaseGround*(1+GroundFuelSurcharge),2),ROUND(((1-GroundCandaDiscount)*'UPS Ground Base'!P21)*(1+GroundFuelSurcharge),2))</f>
        <v>99.19</v>
      </c>
      <c r="Q26" s="300">
        <f>IF(MinBaseGround&gt;ROUND(((1-GroundCandaDiscount)*'UPS Ground Base'!Q21),2),ROUND(MinBaseGround*(1+GroundFuelSurcharge),2),ROUND(((1-GroundCandaDiscount)*'UPS Ground Base'!Q21)*(1+GroundFuelSurcharge),2))</f>
        <v>99.63</v>
      </c>
      <c r="R26" s="300">
        <f>IF(MinBaseGround&gt;ROUND(((1-GroundCandaDiscount)*'UPS Ground Base'!R21),2),ROUND(MinBaseGround*(1+GroundFuelSurcharge),2),ROUND(((1-GroundCandaDiscount)*'UPS Ground Base'!R21)*(1+GroundFuelSurcharge),2))</f>
        <v>100.48</v>
      </c>
      <c r="S26" s="300">
        <f>IF(MinBaseGround&gt;ROUND(((1-GroundCandaDiscount)*'UPS Ground Base'!S21),2),ROUND(MinBaseGround*(1+GroundFuelSurcharge),2),ROUND(((1-GroundCandaDiscount)*'UPS Ground Base'!S21)*(1+GroundFuelSurcharge),2))</f>
        <v>103.41</v>
      </c>
      <c r="T26" s="300">
        <f>IF(MinBaseGround&gt;ROUND(((1-GroundCandaDiscount)*'UPS Ground Base'!T21),2),ROUND(MinBaseGround*(1+GroundFuelSurcharge),2),ROUND(((1-GroundCandaDiscount)*'UPS Ground Base'!T21)*(1+GroundFuelSurcharge),2))</f>
        <v>107.34</v>
      </c>
      <c r="U26" s="300">
        <f>IF(MinBaseGround&gt;ROUND(((1-GroundCandaDiscount)*'UPS Ground Base'!U21),2),ROUND(MinBaseGround*(1+GroundFuelSurcharge),2),ROUND(((1-GroundCandaDiscount)*'UPS Ground Base'!U21)*(1+GroundFuelSurcharge),2))</f>
        <v>111.12</v>
      </c>
      <c r="V26" s="12"/>
      <c r="W26" s="12"/>
      <c r="X26" s="12"/>
      <c r="Y26" s="12"/>
      <c r="Z26" s="12"/>
    </row>
    <row r="27" ht="12.75" customHeight="1">
      <c r="A27" s="299">
        <v>20.0</v>
      </c>
      <c r="B27" s="300">
        <f>IF(MinBaseGround&gt;ROUND(((1-Ground_Commercial)*'UPS Ground Base'!B22),2),ROUND(MinBaseGround*(1+GroundFuelSurcharge),2),ROUND(((1-Ground_Commercial)*'UPS Ground Base'!B22)*(1+GroundFuelSurcharge),2))</f>
        <v>15.47</v>
      </c>
      <c r="C27" s="300">
        <f>IF(MinBaseGround&gt;ROUND(((1-Ground_Commercial)*'UPS Ground Base'!C22),2),ROUND(MinBaseGround*(1+GroundFuelSurcharge),2),ROUND(((1-Ground_Commercial)*'UPS Ground Base'!C22)*(1+GroundFuelSurcharge),2))</f>
        <v>17.4</v>
      </c>
      <c r="D27" s="300">
        <f>IF(MinBaseGround&gt;ROUND(((1-Ground_Commercial)*'UPS Ground Base'!D22),2),ROUND(MinBaseGround*(1+GroundFuelSurcharge),2),ROUND(((1-Ground_Commercial)*'UPS Ground Base'!D22)*(1+GroundFuelSurcharge),2))</f>
        <v>17.77</v>
      </c>
      <c r="E27" s="300">
        <f>IF(MinBaseGround&gt;ROUND(((1-Ground_Commercial)*'UPS Ground Base'!E22),2),ROUND(MinBaseGround*(1+GroundFuelSurcharge),2),ROUND(((1-Ground_Commercial)*'UPS Ground Base'!E22)*(1+GroundFuelSurcharge),2))</f>
        <v>21.86</v>
      </c>
      <c r="F27" s="300">
        <f>IF(MinBaseGround&gt;ROUND(((1-Ground_Commercial)*'UPS Ground Base'!F22),2),ROUND(MinBaseGround*(1+GroundFuelSurcharge),2),ROUND(((1-Ground_Commercial)*'UPS Ground Base'!F22)*(1+GroundFuelSurcharge),2))</f>
        <v>25.47</v>
      </c>
      <c r="G27" s="300">
        <f>IF(MinBaseGround&gt;ROUND(((1-Ground_Commercial)*'UPS Ground Base'!G22),2),ROUND(MinBaseGround*(1+GroundFuelSurcharge),2),ROUND(((1-Ground_Commercial)*'UPS Ground Base'!G22)*(1+GroundFuelSurcharge),2))</f>
        <v>30.98</v>
      </c>
      <c r="H27" s="300">
        <f>IF(MinBaseGround&gt;ROUND(((1-Ground_Commercial)*'UPS Ground Base'!H22),2),ROUND(MinBaseGround*(1+GroundFuelSurcharge),2),ROUND(((1-Ground_Commercial)*'UPS Ground Base'!H22)*(1+GroundFuelSurcharge),2))</f>
        <v>34.75</v>
      </c>
      <c r="I27" s="300">
        <f>IF(MinBaseGround&gt;ROUND(((1-GroundCandaDiscount)*'UPS Ground Base'!I22),2),ROUND(MinBaseGround*(1+GroundFuelSurcharge),2),ROUND(((1-GroundCandaDiscount)*'UPS Ground Base'!I22)*(1+GroundFuelSurcharge),2))</f>
        <v>49.6</v>
      </c>
      <c r="J27" s="300">
        <f>IF(MinBaseGround&gt;ROUND(((1-GroundCandaDiscount)*'UPS Ground Base'!J22),2),ROUND(MinBaseGround*(1+GroundFuelSurcharge),2),ROUND(((1-GroundCandaDiscount)*'UPS Ground Base'!J22)*(1+GroundFuelSurcharge),2))</f>
        <v>50.19</v>
      </c>
      <c r="K27" s="300">
        <f>IF(MinBaseGround&gt;ROUND(((1-GroundCandaDiscount)*'UPS Ground Base'!K22),2),ROUND(MinBaseGround*(1+GroundFuelSurcharge),2),ROUND(((1-GroundCandaDiscount)*'UPS Ground Base'!K22)*(1+GroundFuelSurcharge),2))</f>
        <v>50.28</v>
      </c>
      <c r="L27" s="300">
        <f>IF(MinBaseGround&gt;ROUND(((1-GroundCandaDiscount)*'UPS Ground Base'!L22),2),ROUND(MinBaseGround*(1+GroundFuelSurcharge),2),ROUND(((1-GroundCandaDiscount)*'UPS Ground Base'!L22)*(1+GroundFuelSurcharge),2))</f>
        <v>67.29</v>
      </c>
      <c r="M27" s="300">
        <f>IF(MinBaseGround&gt;ROUND(((1-GroundCandaDiscount)*'UPS Ground Base'!M22),2),ROUND(MinBaseGround*(1+GroundFuelSurcharge),2),ROUND(((1-GroundCandaDiscount)*'UPS Ground Base'!M22)*(1+GroundFuelSurcharge),2))</f>
        <v>68.36</v>
      </c>
      <c r="N27" s="300">
        <f>IF(MinBaseGround&gt;ROUND(((1-GroundCandaDiscount)*'UPS Ground Base'!N22),2),ROUND(MinBaseGround*(1+GroundFuelSurcharge),2),ROUND(((1-GroundCandaDiscount)*'UPS Ground Base'!N22)*(1+GroundFuelSurcharge),2))</f>
        <v>68.71</v>
      </c>
      <c r="O27" s="300">
        <f>IF(MinBaseGround&gt;ROUND(((1-GroundCandaDiscount)*'UPS Ground Base'!O22),2),ROUND(MinBaseGround*(1+GroundFuelSurcharge),2),ROUND(((1-GroundCandaDiscount)*'UPS Ground Base'!O22)*(1+GroundFuelSurcharge),2))</f>
        <v>97.18</v>
      </c>
      <c r="P27" s="300">
        <f>IF(MinBaseGround&gt;ROUND(((1-GroundCandaDiscount)*'UPS Ground Base'!P22),2),ROUND(MinBaseGround*(1+GroundFuelSurcharge),2),ROUND(((1-GroundCandaDiscount)*'UPS Ground Base'!P22)*(1+GroundFuelSurcharge),2))</f>
        <v>99.39</v>
      </c>
      <c r="Q27" s="300">
        <f>IF(MinBaseGround&gt;ROUND(((1-GroundCandaDiscount)*'UPS Ground Base'!Q22),2),ROUND(MinBaseGround*(1+GroundFuelSurcharge),2),ROUND(((1-GroundCandaDiscount)*'UPS Ground Base'!Q22)*(1+GroundFuelSurcharge),2))</f>
        <v>99.81</v>
      </c>
      <c r="R27" s="300">
        <f>IF(MinBaseGround&gt;ROUND(((1-GroundCandaDiscount)*'UPS Ground Base'!R22),2),ROUND(MinBaseGround*(1+GroundFuelSurcharge),2),ROUND(((1-GroundCandaDiscount)*'UPS Ground Base'!R22)*(1+GroundFuelSurcharge),2))</f>
        <v>103.98</v>
      </c>
      <c r="S27" s="300">
        <f>IF(MinBaseGround&gt;ROUND(((1-GroundCandaDiscount)*'UPS Ground Base'!S22),2),ROUND(MinBaseGround*(1+GroundFuelSurcharge),2),ROUND(((1-GroundCandaDiscount)*'UPS Ground Base'!S22)*(1+GroundFuelSurcharge),2))</f>
        <v>105.24</v>
      </c>
      <c r="T27" s="300">
        <f>IF(MinBaseGround&gt;ROUND(((1-GroundCandaDiscount)*'UPS Ground Base'!T22),2),ROUND(MinBaseGround*(1+GroundFuelSurcharge),2),ROUND(((1-GroundCandaDiscount)*'UPS Ground Base'!T22)*(1+GroundFuelSurcharge),2))</f>
        <v>109.22</v>
      </c>
      <c r="U27" s="300">
        <f>IF(MinBaseGround&gt;ROUND(((1-GroundCandaDiscount)*'UPS Ground Base'!U22),2),ROUND(MinBaseGround*(1+GroundFuelSurcharge),2),ROUND(((1-GroundCandaDiscount)*'UPS Ground Base'!U22)*(1+GroundFuelSurcharge),2))</f>
        <v>113.31</v>
      </c>
      <c r="V27" s="12"/>
      <c r="W27" s="12"/>
      <c r="X27" s="12"/>
      <c r="Y27" s="12"/>
      <c r="Z27" s="12"/>
    </row>
    <row r="28" ht="12.75" customHeight="1">
      <c r="A28" s="299">
        <v>21.0</v>
      </c>
      <c r="B28" s="300">
        <f>IF(MinBaseGround&gt;ROUND(((1-Ground_Commercial)*'UPS Ground Base'!B23),2),ROUND(MinBaseGround*(1+GroundFuelSurcharge),2),ROUND(((1-Ground_Commercial)*'UPS Ground Base'!B23)*(1+GroundFuelSurcharge),2))</f>
        <v>16.03</v>
      </c>
      <c r="C28" s="300">
        <f>IF(MinBaseGround&gt;ROUND(((1-Ground_Commercial)*'UPS Ground Base'!C23),2),ROUND(MinBaseGround*(1+GroundFuelSurcharge),2),ROUND(((1-Ground_Commercial)*'UPS Ground Base'!C23)*(1+GroundFuelSurcharge),2))</f>
        <v>18.08</v>
      </c>
      <c r="D28" s="300">
        <f>IF(MinBaseGround&gt;ROUND(((1-Ground_Commercial)*'UPS Ground Base'!D23),2),ROUND(MinBaseGround*(1+GroundFuelSurcharge),2),ROUND(((1-Ground_Commercial)*'UPS Ground Base'!D23)*(1+GroundFuelSurcharge),2))</f>
        <v>18.71</v>
      </c>
      <c r="E28" s="300">
        <f>IF(MinBaseGround&gt;ROUND(((1-Ground_Commercial)*'UPS Ground Base'!E23),2),ROUND(MinBaseGround*(1+GroundFuelSurcharge),2),ROUND(((1-Ground_Commercial)*'UPS Ground Base'!E23)*(1+GroundFuelSurcharge),2))</f>
        <v>22.12</v>
      </c>
      <c r="F28" s="300">
        <f>IF(MinBaseGround&gt;ROUND(((1-Ground_Commercial)*'UPS Ground Base'!F23),2),ROUND(MinBaseGround*(1+GroundFuelSurcharge),2),ROUND(((1-Ground_Commercial)*'UPS Ground Base'!F23)*(1+GroundFuelSurcharge),2))</f>
        <v>26.44</v>
      </c>
      <c r="G28" s="300">
        <f>IF(MinBaseGround&gt;ROUND(((1-Ground_Commercial)*'UPS Ground Base'!G23),2),ROUND(MinBaseGround*(1+GroundFuelSurcharge),2),ROUND(((1-Ground_Commercial)*'UPS Ground Base'!G23)*(1+GroundFuelSurcharge),2))</f>
        <v>32.07</v>
      </c>
      <c r="H28" s="300">
        <f>IF(MinBaseGround&gt;ROUND(((1-Ground_Commercial)*'UPS Ground Base'!H23),2),ROUND(MinBaseGround*(1+GroundFuelSurcharge),2),ROUND(((1-Ground_Commercial)*'UPS Ground Base'!H23)*(1+GroundFuelSurcharge),2))</f>
        <v>35.82</v>
      </c>
      <c r="I28" s="300">
        <f>IF(MinBaseGround&gt;ROUND(((1-GroundCandaDiscount)*'UPS Ground Base'!I23),2),ROUND(MinBaseGround*(1+GroundFuelSurcharge),2),ROUND(((1-GroundCandaDiscount)*'UPS Ground Base'!I23)*(1+GroundFuelSurcharge),2))</f>
        <v>50.93</v>
      </c>
      <c r="J28" s="300">
        <f>IF(MinBaseGround&gt;ROUND(((1-GroundCandaDiscount)*'UPS Ground Base'!J23),2),ROUND(MinBaseGround*(1+GroundFuelSurcharge),2),ROUND(((1-GroundCandaDiscount)*'UPS Ground Base'!J23)*(1+GroundFuelSurcharge),2))</f>
        <v>51.41</v>
      </c>
      <c r="K28" s="300">
        <f>IF(MinBaseGround&gt;ROUND(((1-GroundCandaDiscount)*'UPS Ground Base'!K23),2),ROUND(MinBaseGround*(1+GroundFuelSurcharge),2),ROUND(((1-GroundCandaDiscount)*'UPS Ground Base'!K23)*(1+GroundFuelSurcharge),2))</f>
        <v>51.61</v>
      </c>
      <c r="L28" s="300">
        <f>IF(MinBaseGround&gt;ROUND(((1-GroundCandaDiscount)*'UPS Ground Base'!L23),2),ROUND(MinBaseGround*(1+GroundFuelSurcharge),2),ROUND(((1-GroundCandaDiscount)*'UPS Ground Base'!L23)*(1+GroundFuelSurcharge),2))</f>
        <v>69.11</v>
      </c>
      <c r="M28" s="300">
        <f>IF(MinBaseGround&gt;ROUND(((1-GroundCandaDiscount)*'UPS Ground Base'!M23),2),ROUND(MinBaseGround*(1+GroundFuelSurcharge),2),ROUND(((1-GroundCandaDiscount)*'UPS Ground Base'!M23)*(1+GroundFuelSurcharge),2))</f>
        <v>70.24</v>
      </c>
      <c r="N28" s="300">
        <f>IF(MinBaseGround&gt;ROUND(((1-GroundCandaDiscount)*'UPS Ground Base'!N23),2),ROUND(MinBaseGround*(1+GroundFuelSurcharge),2),ROUND(((1-GroundCandaDiscount)*'UPS Ground Base'!N23)*(1+GroundFuelSurcharge),2))</f>
        <v>70.33</v>
      </c>
      <c r="O28" s="300">
        <f>IF(MinBaseGround&gt;ROUND(((1-GroundCandaDiscount)*'UPS Ground Base'!O23),2),ROUND(MinBaseGround*(1+GroundFuelSurcharge),2),ROUND(((1-GroundCandaDiscount)*'UPS Ground Base'!O23)*(1+GroundFuelSurcharge),2))</f>
        <v>102.53</v>
      </c>
      <c r="P28" s="300">
        <f>IF(MinBaseGround&gt;ROUND(((1-GroundCandaDiscount)*'UPS Ground Base'!P23),2),ROUND(MinBaseGround*(1+GroundFuelSurcharge),2),ROUND(((1-GroundCandaDiscount)*'UPS Ground Base'!P23)*(1+GroundFuelSurcharge),2))</f>
        <v>104.13</v>
      </c>
      <c r="Q28" s="300">
        <f>IF(MinBaseGround&gt;ROUND(((1-GroundCandaDiscount)*'UPS Ground Base'!Q23),2),ROUND(MinBaseGround*(1+GroundFuelSurcharge),2),ROUND(((1-GroundCandaDiscount)*'UPS Ground Base'!Q23)*(1+GroundFuelSurcharge),2))</f>
        <v>104.46</v>
      </c>
      <c r="R28" s="300">
        <f>IF(MinBaseGround&gt;ROUND(((1-GroundCandaDiscount)*'UPS Ground Base'!R23),2),ROUND(MinBaseGround*(1+GroundFuelSurcharge),2),ROUND(((1-GroundCandaDiscount)*'UPS Ground Base'!R23)*(1+GroundFuelSurcharge),2))</f>
        <v>104.68</v>
      </c>
      <c r="S28" s="300">
        <f>IF(MinBaseGround&gt;ROUND(((1-GroundCandaDiscount)*'UPS Ground Base'!S23),2),ROUND(MinBaseGround*(1+GroundFuelSurcharge),2),ROUND(((1-GroundCandaDiscount)*'UPS Ground Base'!S23)*(1+GroundFuelSurcharge),2))</f>
        <v>108.5</v>
      </c>
      <c r="T28" s="300">
        <f>IF(MinBaseGround&gt;ROUND(((1-GroundCandaDiscount)*'UPS Ground Base'!T23),2),ROUND(MinBaseGround*(1+GroundFuelSurcharge),2),ROUND(((1-GroundCandaDiscount)*'UPS Ground Base'!T23)*(1+GroundFuelSurcharge),2))</f>
        <v>112.64</v>
      </c>
      <c r="U28" s="300">
        <f>IF(MinBaseGround&gt;ROUND(((1-GroundCandaDiscount)*'UPS Ground Base'!U23),2),ROUND(MinBaseGround*(1+GroundFuelSurcharge),2),ROUND(((1-GroundCandaDiscount)*'UPS Ground Base'!U23)*(1+GroundFuelSurcharge),2))</f>
        <v>116.87</v>
      </c>
      <c r="V28" s="12"/>
      <c r="W28" s="12"/>
      <c r="X28" s="12"/>
      <c r="Y28" s="12"/>
      <c r="Z28" s="12"/>
    </row>
    <row r="29" ht="12.75" customHeight="1">
      <c r="A29" s="299">
        <v>22.0</v>
      </c>
      <c r="B29" s="300">
        <f>IF(MinBaseGround&gt;ROUND(((1-Ground_Commercial)*'UPS Ground Base'!B24),2),ROUND(MinBaseGround*(1+GroundFuelSurcharge),2),ROUND(((1-Ground_Commercial)*'UPS Ground Base'!B24)*(1+GroundFuelSurcharge),2))</f>
        <v>16.08</v>
      </c>
      <c r="C29" s="300">
        <f>IF(MinBaseGround&gt;ROUND(((1-Ground_Commercial)*'UPS Ground Base'!C24),2),ROUND(MinBaseGround*(1+GroundFuelSurcharge),2),ROUND(((1-Ground_Commercial)*'UPS Ground Base'!C24)*(1+GroundFuelSurcharge),2))</f>
        <v>18.25</v>
      </c>
      <c r="D29" s="300">
        <f>IF(MinBaseGround&gt;ROUND(((1-Ground_Commercial)*'UPS Ground Base'!D24),2),ROUND(MinBaseGround*(1+GroundFuelSurcharge),2),ROUND(((1-Ground_Commercial)*'UPS Ground Base'!D24)*(1+GroundFuelSurcharge),2))</f>
        <v>19.22</v>
      </c>
      <c r="E29" s="300">
        <f>IF(MinBaseGround&gt;ROUND(((1-Ground_Commercial)*'UPS Ground Base'!E24),2),ROUND(MinBaseGround*(1+GroundFuelSurcharge),2),ROUND(((1-Ground_Commercial)*'UPS Ground Base'!E24)*(1+GroundFuelSurcharge),2))</f>
        <v>22.87</v>
      </c>
      <c r="F29" s="300">
        <f>IF(MinBaseGround&gt;ROUND(((1-Ground_Commercial)*'UPS Ground Base'!F24),2),ROUND(MinBaseGround*(1+GroundFuelSurcharge),2),ROUND(((1-Ground_Commercial)*'UPS Ground Base'!F24)*(1+GroundFuelSurcharge),2))</f>
        <v>27.52</v>
      </c>
      <c r="G29" s="300">
        <f>IF(MinBaseGround&gt;ROUND(((1-Ground_Commercial)*'UPS Ground Base'!G24),2),ROUND(MinBaseGround*(1+GroundFuelSurcharge),2),ROUND(((1-Ground_Commercial)*'UPS Ground Base'!G24)*(1+GroundFuelSurcharge),2))</f>
        <v>33.25</v>
      </c>
      <c r="H29" s="300">
        <f>IF(MinBaseGround&gt;ROUND(((1-Ground_Commercial)*'UPS Ground Base'!H24),2),ROUND(MinBaseGround*(1+GroundFuelSurcharge),2),ROUND(((1-Ground_Commercial)*'UPS Ground Base'!H24)*(1+GroundFuelSurcharge),2))</f>
        <v>37.38</v>
      </c>
      <c r="I29" s="300">
        <f>IF(MinBaseGround&gt;ROUND(((1-GroundCandaDiscount)*'UPS Ground Base'!I24),2),ROUND(MinBaseGround*(1+GroundFuelSurcharge),2),ROUND(((1-GroundCandaDiscount)*'UPS Ground Base'!I24)*(1+GroundFuelSurcharge),2))</f>
        <v>52.45</v>
      </c>
      <c r="J29" s="300">
        <f>IF(MinBaseGround&gt;ROUND(((1-GroundCandaDiscount)*'UPS Ground Base'!J24),2),ROUND(MinBaseGround*(1+GroundFuelSurcharge),2),ROUND(((1-GroundCandaDiscount)*'UPS Ground Base'!J24)*(1+GroundFuelSurcharge),2))</f>
        <v>52.96</v>
      </c>
      <c r="K29" s="300">
        <f>IF(MinBaseGround&gt;ROUND(((1-GroundCandaDiscount)*'UPS Ground Base'!K24),2),ROUND(MinBaseGround*(1+GroundFuelSurcharge),2),ROUND(((1-GroundCandaDiscount)*'UPS Ground Base'!K24)*(1+GroundFuelSurcharge),2))</f>
        <v>53.16</v>
      </c>
      <c r="L29" s="300">
        <f>IF(MinBaseGround&gt;ROUND(((1-GroundCandaDiscount)*'UPS Ground Base'!L24),2),ROUND(MinBaseGround*(1+GroundFuelSurcharge),2),ROUND(((1-GroundCandaDiscount)*'UPS Ground Base'!L24)*(1+GroundFuelSurcharge),2))</f>
        <v>71.13</v>
      </c>
      <c r="M29" s="300">
        <f>IF(MinBaseGround&gt;ROUND(((1-GroundCandaDiscount)*'UPS Ground Base'!M24),2),ROUND(MinBaseGround*(1+GroundFuelSurcharge),2),ROUND(((1-GroundCandaDiscount)*'UPS Ground Base'!M24)*(1+GroundFuelSurcharge),2))</f>
        <v>72.27</v>
      </c>
      <c r="N29" s="300">
        <f>IF(MinBaseGround&gt;ROUND(((1-GroundCandaDiscount)*'UPS Ground Base'!N24),2),ROUND(MinBaseGround*(1+GroundFuelSurcharge),2),ROUND(((1-GroundCandaDiscount)*'UPS Ground Base'!N24)*(1+GroundFuelSurcharge),2))</f>
        <v>72.45</v>
      </c>
      <c r="O29" s="300">
        <f>IF(MinBaseGround&gt;ROUND(((1-GroundCandaDiscount)*'UPS Ground Base'!O24),2),ROUND(MinBaseGround*(1+GroundFuelSurcharge),2),ROUND(((1-GroundCandaDiscount)*'UPS Ground Base'!O24)*(1+GroundFuelSurcharge),2))</f>
        <v>105.63</v>
      </c>
      <c r="P29" s="300">
        <f>IF(MinBaseGround&gt;ROUND(((1-GroundCandaDiscount)*'UPS Ground Base'!P24),2),ROUND(MinBaseGround*(1+GroundFuelSurcharge),2),ROUND(((1-GroundCandaDiscount)*'UPS Ground Base'!P24)*(1+GroundFuelSurcharge),2))</f>
        <v>107.41</v>
      </c>
      <c r="Q29" s="300">
        <f>IF(MinBaseGround&gt;ROUND(((1-GroundCandaDiscount)*'UPS Ground Base'!Q24),2),ROUND(MinBaseGround*(1+GroundFuelSurcharge),2),ROUND(((1-GroundCandaDiscount)*'UPS Ground Base'!Q24)*(1+GroundFuelSurcharge),2))</f>
        <v>107.92</v>
      </c>
      <c r="R29" s="300">
        <f>IF(MinBaseGround&gt;ROUND(((1-GroundCandaDiscount)*'UPS Ground Base'!R24),2),ROUND(MinBaseGround*(1+GroundFuelSurcharge),2),ROUND(((1-GroundCandaDiscount)*'UPS Ground Base'!R24)*(1+GroundFuelSurcharge),2))</f>
        <v>110.65</v>
      </c>
      <c r="S29" s="300">
        <f>IF(MinBaseGround&gt;ROUND(((1-GroundCandaDiscount)*'UPS Ground Base'!S24),2),ROUND(MinBaseGround*(1+GroundFuelSurcharge),2),ROUND(((1-GroundCandaDiscount)*'UPS Ground Base'!S24)*(1+GroundFuelSurcharge),2))</f>
        <v>111.95</v>
      </c>
      <c r="T29" s="300">
        <f>IF(MinBaseGround&gt;ROUND(((1-GroundCandaDiscount)*'UPS Ground Base'!T24),2),ROUND(MinBaseGround*(1+GroundFuelSurcharge),2),ROUND(((1-GroundCandaDiscount)*'UPS Ground Base'!T24)*(1+GroundFuelSurcharge),2))</f>
        <v>116.34</v>
      </c>
      <c r="U29" s="300">
        <f>IF(MinBaseGround&gt;ROUND(((1-GroundCandaDiscount)*'UPS Ground Base'!U24),2),ROUND(MinBaseGround*(1+GroundFuelSurcharge),2),ROUND(((1-GroundCandaDiscount)*'UPS Ground Base'!U24)*(1+GroundFuelSurcharge),2))</f>
        <v>120.88</v>
      </c>
      <c r="V29" s="12"/>
      <c r="W29" s="12"/>
      <c r="X29" s="12"/>
      <c r="Y29" s="12"/>
      <c r="Z29" s="12"/>
    </row>
    <row r="30" ht="12.75" customHeight="1">
      <c r="A30" s="299">
        <v>23.0</v>
      </c>
      <c r="B30" s="300">
        <f>IF(MinBaseGround&gt;ROUND(((1-Ground_Commercial)*'UPS Ground Base'!B25),2),ROUND(MinBaseGround*(1+GroundFuelSurcharge),2),ROUND(((1-Ground_Commercial)*'UPS Ground Base'!B25)*(1+GroundFuelSurcharge),2))</f>
        <v>16.14</v>
      </c>
      <c r="C30" s="300">
        <f>IF(MinBaseGround&gt;ROUND(((1-Ground_Commercial)*'UPS Ground Base'!C25),2),ROUND(MinBaseGround*(1+GroundFuelSurcharge),2),ROUND(((1-Ground_Commercial)*'UPS Ground Base'!C25)*(1+GroundFuelSurcharge),2))</f>
        <v>18.61</v>
      </c>
      <c r="D30" s="300">
        <f>IF(MinBaseGround&gt;ROUND(((1-Ground_Commercial)*'UPS Ground Base'!D25),2),ROUND(MinBaseGround*(1+GroundFuelSurcharge),2),ROUND(((1-Ground_Commercial)*'UPS Ground Base'!D25)*(1+GroundFuelSurcharge),2))</f>
        <v>19.78</v>
      </c>
      <c r="E30" s="300">
        <f>IF(MinBaseGround&gt;ROUND(((1-Ground_Commercial)*'UPS Ground Base'!E25),2),ROUND(MinBaseGround*(1+GroundFuelSurcharge),2),ROUND(((1-Ground_Commercial)*'UPS Ground Base'!E25)*(1+GroundFuelSurcharge),2))</f>
        <v>23.31</v>
      </c>
      <c r="F30" s="300">
        <f>IF(MinBaseGround&gt;ROUND(((1-Ground_Commercial)*'UPS Ground Base'!F25),2),ROUND(MinBaseGround*(1+GroundFuelSurcharge),2),ROUND(((1-Ground_Commercial)*'UPS Ground Base'!F25)*(1+GroundFuelSurcharge),2))</f>
        <v>28.56</v>
      </c>
      <c r="G30" s="300">
        <f>IF(MinBaseGround&gt;ROUND(((1-Ground_Commercial)*'UPS Ground Base'!G25),2),ROUND(MinBaseGround*(1+GroundFuelSurcharge),2),ROUND(((1-Ground_Commercial)*'UPS Ground Base'!G25)*(1+GroundFuelSurcharge),2))</f>
        <v>34.05</v>
      </c>
      <c r="H30" s="300">
        <f>IF(MinBaseGround&gt;ROUND(((1-Ground_Commercial)*'UPS Ground Base'!H25),2),ROUND(MinBaseGround*(1+GroundFuelSurcharge),2),ROUND(((1-Ground_Commercial)*'UPS Ground Base'!H25)*(1+GroundFuelSurcharge),2))</f>
        <v>38.86</v>
      </c>
      <c r="I30" s="300">
        <f>IF(MinBaseGround&gt;ROUND(((1-GroundCandaDiscount)*'UPS Ground Base'!I25),2),ROUND(MinBaseGround*(1+GroundFuelSurcharge),2),ROUND(((1-GroundCandaDiscount)*'UPS Ground Base'!I25)*(1+GroundFuelSurcharge),2))</f>
        <v>53.73</v>
      </c>
      <c r="J30" s="300">
        <f>IF(MinBaseGround&gt;ROUND(((1-GroundCandaDiscount)*'UPS Ground Base'!J25),2),ROUND(MinBaseGround*(1+GroundFuelSurcharge),2),ROUND(((1-GroundCandaDiscount)*'UPS Ground Base'!J25)*(1+GroundFuelSurcharge),2))</f>
        <v>54.27</v>
      </c>
      <c r="K30" s="300">
        <f>IF(MinBaseGround&gt;ROUND(((1-GroundCandaDiscount)*'UPS Ground Base'!K25),2),ROUND(MinBaseGround*(1+GroundFuelSurcharge),2),ROUND(((1-GroundCandaDiscount)*'UPS Ground Base'!K25)*(1+GroundFuelSurcharge),2))</f>
        <v>54.28</v>
      </c>
      <c r="L30" s="300">
        <f>IF(MinBaseGround&gt;ROUND(((1-GroundCandaDiscount)*'UPS Ground Base'!L25),2),ROUND(MinBaseGround*(1+GroundFuelSurcharge),2),ROUND(((1-GroundCandaDiscount)*'UPS Ground Base'!L25)*(1+GroundFuelSurcharge),2))</f>
        <v>72.91</v>
      </c>
      <c r="M30" s="300">
        <f>IF(MinBaseGround&gt;ROUND(((1-GroundCandaDiscount)*'UPS Ground Base'!M25),2),ROUND(MinBaseGround*(1+GroundFuelSurcharge),2),ROUND(((1-GroundCandaDiscount)*'UPS Ground Base'!M25)*(1+GroundFuelSurcharge),2))</f>
        <v>74.06</v>
      </c>
      <c r="N30" s="300">
        <f>IF(MinBaseGround&gt;ROUND(((1-GroundCandaDiscount)*'UPS Ground Base'!N25),2),ROUND(MinBaseGround*(1+GroundFuelSurcharge),2),ROUND(((1-GroundCandaDiscount)*'UPS Ground Base'!N25)*(1+GroundFuelSurcharge),2))</f>
        <v>74.18</v>
      </c>
      <c r="O30" s="300">
        <f>IF(MinBaseGround&gt;ROUND(((1-GroundCandaDiscount)*'UPS Ground Base'!O25),2),ROUND(MinBaseGround*(1+GroundFuelSurcharge),2),ROUND(((1-GroundCandaDiscount)*'UPS Ground Base'!O25)*(1+GroundFuelSurcharge),2))</f>
        <v>108.19</v>
      </c>
      <c r="P30" s="300">
        <f>IF(MinBaseGround&gt;ROUND(((1-GroundCandaDiscount)*'UPS Ground Base'!P25),2),ROUND(MinBaseGround*(1+GroundFuelSurcharge),2),ROUND(((1-GroundCandaDiscount)*'UPS Ground Base'!P25)*(1+GroundFuelSurcharge),2))</f>
        <v>110.05</v>
      </c>
      <c r="Q30" s="300">
        <f>IF(MinBaseGround&gt;ROUND(((1-GroundCandaDiscount)*'UPS Ground Base'!Q25),2),ROUND(MinBaseGround*(1+GroundFuelSurcharge),2),ROUND(((1-GroundCandaDiscount)*'UPS Ground Base'!Q25)*(1+GroundFuelSurcharge),2))</f>
        <v>110.61</v>
      </c>
      <c r="R30" s="300">
        <f>IF(MinBaseGround&gt;ROUND(((1-GroundCandaDiscount)*'UPS Ground Base'!R25),2),ROUND(MinBaseGround*(1+GroundFuelSurcharge),2),ROUND(((1-GroundCandaDiscount)*'UPS Ground Base'!R25)*(1+GroundFuelSurcharge),2))</f>
        <v>113.45</v>
      </c>
      <c r="S30" s="300">
        <f>IF(MinBaseGround&gt;ROUND(((1-GroundCandaDiscount)*'UPS Ground Base'!S25),2),ROUND(MinBaseGround*(1+GroundFuelSurcharge),2),ROUND(((1-GroundCandaDiscount)*'UPS Ground Base'!S25)*(1+GroundFuelSurcharge),2))</f>
        <v>115.1</v>
      </c>
      <c r="T30" s="300">
        <f>IF(MinBaseGround&gt;ROUND(((1-GroundCandaDiscount)*'UPS Ground Base'!T25),2),ROUND(MinBaseGround*(1+GroundFuelSurcharge),2),ROUND(((1-GroundCandaDiscount)*'UPS Ground Base'!T25)*(1+GroundFuelSurcharge),2))</f>
        <v>119.47</v>
      </c>
      <c r="U30" s="300">
        <f>IF(MinBaseGround&gt;ROUND(((1-GroundCandaDiscount)*'UPS Ground Base'!U25),2),ROUND(MinBaseGround*(1+GroundFuelSurcharge),2),ROUND(((1-GroundCandaDiscount)*'UPS Ground Base'!U25)*(1+GroundFuelSurcharge),2))</f>
        <v>124.27</v>
      </c>
      <c r="V30" s="12"/>
      <c r="W30" s="12"/>
      <c r="X30" s="12"/>
      <c r="Y30" s="12"/>
      <c r="Z30" s="12"/>
    </row>
    <row r="31" ht="12.75" customHeight="1">
      <c r="A31" s="299">
        <v>24.0</v>
      </c>
      <c r="B31" s="300">
        <f>IF(MinBaseGround&gt;ROUND(((1-Ground_Commercial)*'UPS Ground Base'!B26),2),ROUND(MinBaseGround*(1+GroundFuelSurcharge),2),ROUND(((1-Ground_Commercial)*'UPS Ground Base'!B26)*(1+GroundFuelSurcharge),2))</f>
        <v>16.58</v>
      </c>
      <c r="C31" s="300">
        <f>IF(MinBaseGround&gt;ROUND(((1-Ground_Commercial)*'UPS Ground Base'!C26),2),ROUND(MinBaseGround*(1+GroundFuelSurcharge),2),ROUND(((1-Ground_Commercial)*'UPS Ground Base'!C26)*(1+GroundFuelSurcharge),2))</f>
        <v>19.36</v>
      </c>
      <c r="D31" s="300">
        <f>IF(MinBaseGround&gt;ROUND(((1-Ground_Commercial)*'UPS Ground Base'!D26),2),ROUND(MinBaseGround*(1+GroundFuelSurcharge),2),ROUND(((1-Ground_Commercial)*'UPS Ground Base'!D26)*(1+GroundFuelSurcharge),2))</f>
        <v>20.67</v>
      </c>
      <c r="E31" s="300">
        <f>IF(MinBaseGround&gt;ROUND(((1-Ground_Commercial)*'UPS Ground Base'!E26),2),ROUND(MinBaseGround*(1+GroundFuelSurcharge),2),ROUND(((1-Ground_Commercial)*'UPS Ground Base'!E26)*(1+GroundFuelSurcharge),2))</f>
        <v>24.55</v>
      </c>
      <c r="F31" s="300">
        <f>IF(MinBaseGround&gt;ROUND(((1-Ground_Commercial)*'UPS Ground Base'!F26),2),ROUND(MinBaseGround*(1+GroundFuelSurcharge),2),ROUND(((1-Ground_Commercial)*'UPS Ground Base'!F26)*(1+GroundFuelSurcharge),2))</f>
        <v>29.92</v>
      </c>
      <c r="G31" s="300">
        <f>IF(MinBaseGround&gt;ROUND(((1-Ground_Commercial)*'UPS Ground Base'!G26),2),ROUND(MinBaseGround*(1+GroundFuelSurcharge),2),ROUND(((1-Ground_Commercial)*'UPS Ground Base'!G26)*(1+GroundFuelSurcharge),2))</f>
        <v>35.19</v>
      </c>
      <c r="H31" s="300">
        <f>IF(MinBaseGround&gt;ROUND(((1-Ground_Commercial)*'UPS Ground Base'!H26),2),ROUND(MinBaseGround*(1+GroundFuelSurcharge),2),ROUND(((1-Ground_Commercial)*'UPS Ground Base'!H26)*(1+GroundFuelSurcharge),2))</f>
        <v>41.09</v>
      </c>
      <c r="I31" s="300">
        <f>IF(MinBaseGround&gt;ROUND(((1-GroundCandaDiscount)*'UPS Ground Base'!I26),2),ROUND(MinBaseGround*(1+GroundFuelSurcharge),2),ROUND(((1-GroundCandaDiscount)*'UPS Ground Base'!I26)*(1+GroundFuelSurcharge),2))</f>
        <v>55.13</v>
      </c>
      <c r="J31" s="300">
        <f>IF(MinBaseGround&gt;ROUND(((1-GroundCandaDiscount)*'UPS Ground Base'!J26),2),ROUND(MinBaseGround*(1+GroundFuelSurcharge),2),ROUND(((1-GroundCandaDiscount)*'UPS Ground Base'!J26)*(1+GroundFuelSurcharge),2))</f>
        <v>55.66</v>
      </c>
      <c r="K31" s="300">
        <f>IF(MinBaseGround&gt;ROUND(((1-GroundCandaDiscount)*'UPS Ground Base'!K26),2),ROUND(MinBaseGround*(1+GroundFuelSurcharge),2),ROUND(((1-GroundCandaDiscount)*'UPS Ground Base'!K26)*(1+GroundFuelSurcharge),2))</f>
        <v>55.73</v>
      </c>
      <c r="L31" s="300">
        <f>IF(MinBaseGround&gt;ROUND(((1-GroundCandaDiscount)*'UPS Ground Base'!L26),2),ROUND(MinBaseGround*(1+GroundFuelSurcharge),2),ROUND(((1-GroundCandaDiscount)*'UPS Ground Base'!L26)*(1+GroundFuelSurcharge),2))</f>
        <v>74.66</v>
      </c>
      <c r="M31" s="300">
        <f>IF(MinBaseGround&gt;ROUND(((1-GroundCandaDiscount)*'UPS Ground Base'!M26),2),ROUND(MinBaseGround*(1+GroundFuelSurcharge),2),ROUND(((1-GroundCandaDiscount)*'UPS Ground Base'!M26)*(1+GroundFuelSurcharge),2))</f>
        <v>75.88</v>
      </c>
      <c r="N31" s="300">
        <f>IF(MinBaseGround&gt;ROUND(((1-GroundCandaDiscount)*'UPS Ground Base'!N26),2),ROUND(MinBaseGround*(1+GroundFuelSurcharge),2),ROUND(((1-GroundCandaDiscount)*'UPS Ground Base'!N26)*(1+GroundFuelSurcharge),2))</f>
        <v>75.99</v>
      </c>
      <c r="O31" s="300">
        <f>IF(MinBaseGround&gt;ROUND(((1-GroundCandaDiscount)*'UPS Ground Base'!O26),2),ROUND(MinBaseGround*(1+GroundFuelSurcharge),2),ROUND(((1-GroundCandaDiscount)*'UPS Ground Base'!O26)*(1+GroundFuelSurcharge),2))</f>
        <v>110.8</v>
      </c>
      <c r="P31" s="300">
        <f>IF(MinBaseGround&gt;ROUND(((1-GroundCandaDiscount)*'UPS Ground Base'!P26),2),ROUND(MinBaseGround*(1+GroundFuelSurcharge),2),ROUND(((1-GroundCandaDiscount)*'UPS Ground Base'!P26)*(1+GroundFuelSurcharge),2))</f>
        <v>112.59</v>
      </c>
      <c r="Q31" s="300">
        <f>IF(MinBaseGround&gt;ROUND(((1-GroundCandaDiscount)*'UPS Ground Base'!Q26),2),ROUND(MinBaseGround*(1+GroundFuelSurcharge),2),ROUND(((1-GroundCandaDiscount)*'UPS Ground Base'!Q26)*(1+GroundFuelSurcharge),2))</f>
        <v>113.5</v>
      </c>
      <c r="R31" s="300">
        <f>IF(MinBaseGround&gt;ROUND(((1-GroundCandaDiscount)*'UPS Ground Base'!R26),2),ROUND(MinBaseGround*(1+GroundFuelSurcharge),2),ROUND(((1-GroundCandaDiscount)*'UPS Ground Base'!R26)*(1+GroundFuelSurcharge),2))</f>
        <v>116.38</v>
      </c>
      <c r="S31" s="300">
        <f>IF(MinBaseGround&gt;ROUND(((1-GroundCandaDiscount)*'UPS Ground Base'!S26),2),ROUND(MinBaseGround*(1+GroundFuelSurcharge),2),ROUND(((1-GroundCandaDiscount)*'UPS Ground Base'!S26)*(1+GroundFuelSurcharge),2))</f>
        <v>118.08</v>
      </c>
      <c r="T31" s="300">
        <f>IF(MinBaseGround&gt;ROUND(((1-GroundCandaDiscount)*'UPS Ground Base'!T26),2),ROUND(MinBaseGround*(1+GroundFuelSurcharge),2),ROUND(((1-GroundCandaDiscount)*'UPS Ground Base'!T26)*(1+GroundFuelSurcharge),2))</f>
        <v>122.84</v>
      </c>
      <c r="U31" s="300">
        <f>IF(MinBaseGround&gt;ROUND(((1-GroundCandaDiscount)*'UPS Ground Base'!U26),2),ROUND(MinBaseGround*(1+GroundFuelSurcharge),2),ROUND(((1-GroundCandaDiscount)*'UPS Ground Base'!U26)*(1+GroundFuelSurcharge),2))</f>
        <v>127.71</v>
      </c>
      <c r="V31" s="12"/>
      <c r="W31" s="12"/>
      <c r="X31" s="12"/>
      <c r="Y31" s="12"/>
      <c r="Z31" s="12"/>
    </row>
    <row r="32" ht="12.75" customHeight="1">
      <c r="A32" s="299">
        <v>25.0</v>
      </c>
      <c r="B32" s="300">
        <f>IF(MinBaseGround&gt;ROUND(((1-Ground_Commercial)*'UPS Ground Base'!B27),2),ROUND(MinBaseGround*(1+GroundFuelSurcharge),2),ROUND(((1-Ground_Commercial)*'UPS Ground Base'!B27)*(1+GroundFuelSurcharge),2))</f>
        <v>16.64</v>
      </c>
      <c r="C32" s="300">
        <f>IF(MinBaseGround&gt;ROUND(((1-Ground_Commercial)*'UPS Ground Base'!C27),2),ROUND(MinBaseGround*(1+GroundFuelSurcharge),2),ROUND(((1-Ground_Commercial)*'UPS Ground Base'!C27)*(1+GroundFuelSurcharge),2))</f>
        <v>19.43</v>
      </c>
      <c r="D32" s="300">
        <f>IF(MinBaseGround&gt;ROUND(((1-Ground_Commercial)*'UPS Ground Base'!D27),2),ROUND(MinBaseGround*(1+GroundFuelSurcharge),2),ROUND(((1-Ground_Commercial)*'UPS Ground Base'!D27)*(1+GroundFuelSurcharge),2))</f>
        <v>20.76</v>
      </c>
      <c r="E32" s="300">
        <f>IF(MinBaseGround&gt;ROUND(((1-Ground_Commercial)*'UPS Ground Base'!E27),2),ROUND(MinBaseGround*(1+GroundFuelSurcharge),2),ROUND(((1-Ground_Commercial)*'UPS Ground Base'!E27)*(1+GroundFuelSurcharge),2))</f>
        <v>24.85</v>
      </c>
      <c r="F32" s="300">
        <f>IF(MinBaseGround&gt;ROUND(((1-Ground_Commercial)*'UPS Ground Base'!F27),2),ROUND(MinBaseGround*(1+GroundFuelSurcharge),2),ROUND(((1-Ground_Commercial)*'UPS Ground Base'!F27)*(1+GroundFuelSurcharge),2))</f>
        <v>30.78</v>
      </c>
      <c r="G32" s="300">
        <f>IF(MinBaseGround&gt;ROUND(((1-Ground_Commercial)*'UPS Ground Base'!G27),2),ROUND(MinBaseGround*(1+GroundFuelSurcharge),2),ROUND(((1-Ground_Commercial)*'UPS Ground Base'!G27)*(1+GroundFuelSurcharge),2))</f>
        <v>37.13</v>
      </c>
      <c r="H32" s="300">
        <f>IF(MinBaseGround&gt;ROUND(((1-Ground_Commercial)*'UPS Ground Base'!H27),2),ROUND(MinBaseGround*(1+GroundFuelSurcharge),2),ROUND(((1-Ground_Commercial)*'UPS Ground Base'!H27)*(1+GroundFuelSurcharge),2))</f>
        <v>42.36</v>
      </c>
      <c r="I32" s="300">
        <f>IF(MinBaseGround&gt;ROUND(((1-GroundCandaDiscount)*'UPS Ground Base'!I27),2),ROUND(MinBaseGround*(1+GroundFuelSurcharge),2),ROUND(((1-GroundCandaDiscount)*'UPS Ground Base'!I27)*(1+GroundFuelSurcharge),2))</f>
        <v>56.19</v>
      </c>
      <c r="J32" s="300">
        <f>IF(MinBaseGround&gt;ROUND(((1-GroundCandaDiscount)*'UPS Ground Base'!J27),2),ROUND(MinBaseGround*(1+GroundFuelSurcharge),2),ROUND(((1-GroundCandaDiscount)*'UPS Ground Base'!J27)*(1+GroundFuelSurcharge),2))</f>
        <v>56.75</v>
      </c>
      <c r="K32" s="300">
        <f>IF(MinBaseGround&gt;ROUND(((1-GroundCandaDiscount)*'UPS Ground Base'!K27),2),ROUND(MinBaseGround*(1+GroundFuelSurcharge),2),ROUND(((1-GroundCandaDiscount)*'UPS Ground Base'!K27)*(1+GroundFuelSurcharge),2))</f>
        <v>56.8</v>
      </c>
      <c r="L32" s="300">
        <f>IF(MinBaseGround&gt;ROUND(((1-GroundCandaDiscount)*'UPS Ground Base'!L27),2),ROUND(MinBaseGround*(1+GroundFuelSurcharge),2),ROUND(((1-GroundCandaDiscount)*'UPS Ground Base'!L27)*(1+GroundFuelSurcharge),2))</f>
        <v>76.45</v>
      </c>
      <c r="M32" s="300">
        <f>IF(MinBaseGround&gt;ROUND(((1-GroundCandaDiscount)*'UPS Ground Base'!M27),2),ROUND(MinBaseGround*(1+GroundFuelSurcharge),2),ROUND(((1-GroundCandaDiscount)*'UPS Ground Base'!M27)*(1+GroundFuelSurcharge),2))</f>
        <v>77.69</v>
      </c>
      <c r="N32" s="300">
        <f>IF(MinBaseGround&gt;ROUND(((1-GroundCandaDiscount)*'UPS Ground Base'!N27),2),ROUND(MinBaseGround*(1+GroundFuelSurcharge),2),ROUND(((1-GroundCandaDiscount)*'UPS Ground Base'!N27)*(1+GroundFuelSurcharge),2))</f>
        <v>77.8</v>
      </c>
      <c r="O32" s="300">
        <f>IF(MinBaseGround&gt;ROUND(((1-GroundCandaDiscount)*'UPS Ground Base'!O27),2),ROUND(MinBaseGround*(1+GroundFuelSurcharge),2),ROUND(((1-GroundCandaDiscount)*'UPS Ground Base'!O27)*(1+GroundFuelSurcharge),2))</f>
        <v>111.03</v>
      </c>
      <c r="P32" s="300">
        <f>IF(MinBaseGround&gt;ROUND(((1-GroundCandaDiscount)*'UPS Ground Base'!P27),2),ROUND(MinBaseGround*(1+GroundFuelSurcharge),2),ROUND(((1-GroundCandaDiscount)*'UPS Ground Base'!P27)*(1+GroundFuelSurcharge),2))</f>
        <v>113.03</v>
      </c>
      <c r="Q32" s="300">
        <f>IF(MinBaseGround&gt;ROUND(((1-GroundCandaDiscount)*'UPS Ground Base'!Q27),2),ROUND(MinBaseGround*(1+GroundFuelSurcharge),2),ROUND(((1-GroundCandaDiscount)*'UPS Ground Base'!Q27)*(1+GroundFuelSurcharge),2))</f>
        <v>113.85</v>
      </c>
      <c r="R32" s="300">
        <f>IF(MinBaseGround&gt;ROUND(((1-GroundCandaDiscount)*'UPS Ground Base'!R27),2),ROUND(MinBaseGround*(1+GroundFuelSurcharge),2),ROUND(((1-GroundCandaDiscount)*'UPS Ground Base'!R27)*(1+GroundFuelSurcharge),2))</f>
        <v>118.92</v>
      </c>
      <c r="S32" s="300">
        <f>IF(MinBaseGround&gt;ROUND(((1-GroundCandaDiscount)*'UPS Ground Base'!S27),2),ROUND(MinBaseGround*(1+GroundFuelSurcharge),2),ROUND(((1-GroundCandaDiscount)*'UPS Ground Base'!S27)*(1+GroundFuelSurcharge),2))</f>
        <v>120.76</v>
      </c>
      <c r="T32" s="300">
        <f>IF(MinBaseGround&gt;ROUND(((1-GroundCandaDiscount)*'UPS Ground Base'!T27),2),ROUND(MinBaseGround*(1+GroundFuelSurcharge),2),ROUND(((1-GroundCandaDiscount)*'UPS Ground Base'!T27)*(1+GroundFuelSurcharge),2))</f>
        <v>125.51</v>
      </c>
      <c r="U32" s="300">
        <f>IF(MinBaseGround&gt;ROUND(((1-GroundCandaDiscount)*'UPS Ground Base'!U27),2),ROUND(MinBaseGround*(1+GroundFuelSurcharge),2),ROUND(((1-GroundCandaDiscount)*'UPS Ground Base'!U27)*(1+GroundFuelSurcharge),2))</f>
        <v>130.9</v>
      </c>
      <c r="V32" s="12"/>
      <c r="W32" s="12"/>
      <c r="X32" s="12"/>
      <c r="Y32" s="12"/>
      <c r="Z32" s="12"/>
    </row>
    <row r="33" ht="12.75" customHeight="1">
      <c r="A33" s="299">
        <v>26.0</v>
      </c>
      <c r="B33" s="300">
        <f>IF(MinBaseGround&gt;ROUND(((1-Ground_Commercial)*'UPS Ground Base'!B28),2),ROUND(MinBaseGround*(1+GroundFuelSurcharge),2),ROUND(((1-Ground_Commercial)*'UPS Ground Base'!B28)*(1+GroundFuelSurcharge),2))</f>
        <v>17.44</v>
      </c>
      <c r="C33" s="300">
        <f>IF(MinBaseGround&gt;ROUND(((1-Ground_Commercial)*'UPS Ground Base'!C28),2),ROUND(MinBaseGround*(1+GroundFuelSurcharge),2),ROUND(((1-Ground_Commercial)*'UPS Ground Base'!C28)*(1+GroundFuelSurcharge),2))</f>
        <v>20.1</v>
      </c>
      <c r="D33" s="300">
        <f>IF(MinBaseGround&gt;ROUND(((1-Ground_Commercial)*'UPS Ground Base'!D28),2),ROUND(MinBaseGround*(1+GroundFuelSurcharge),2),ROUND(((1-Ground_Commercial)*'UPS Ground Base'!D28)*(1+GroundFuelSurcharge),2))</f>
        <v>21.63</v>
      </c>
      <c r="E33" s="300">
        <f>IF(MinBaseGround&gt;ROUND(((1-Ground_Commercial)*'UPS Ground Base'!E28),2),ROUND(MinBaseGround*(1+GroundFuelSurcharge),2),ROUND(((1-Ground_Commercial)*'UPS Ground Base'!E28)*(1+GroundFuelSurcharge),2))</f>
        <v>25.86</v>
      </c>
      <c r="F33" s="300">
        <f>IF(MinBaseGround&gt;ROUND(((1-Ground_Commercial)*'UPS Ground Base'!F28),2),ROUND(MinBaseGround*(1+GroundFuelSurcharge),2),ROUND(((1-Ground_Commercial)*'UPS Ground Base'!F28)*(1+GroundFuelSurcharge),2))</f>
        <v>31.91</v>
      </c>
      <c r="G33" s="300">
        <f>IF(MinBaseGround&gt;ROUND(((1-Ground_Commercial)*'UPS Ground Base'!G28),2),ROUND(MinBaseGround*(1+GroundFuelSurcharge),2),ROUND(((1-Ground_Commercial)*'UPS Ground Base'!G28)*(1+GroundFuelSurcharge),2))</f>
        <v>38.65</v>
      </c>
      <c r="H33" s="300">
        <f>IF(MinBaseGround&gt;ROUND(((1-Ground_Commercial)*'UPS Ground Base'!H28),2),ROUND(MinBaseGround*(1+GroundFuelSurcharge),2),ROUND(((1-Ground_Commercial)*'UPS Ground Base'!H28)*(1+GroundFuelSurcharge),2))</f>
        <v>44.11</v>
      </c>
      <c r="I33" s="300">
        <f>IF(MinBaseGround&gt;ROUND(((1-GroundCandaDiscount)*'UPS Ground Base'!I28),2),ROUND(MinBaseGround*(1+GroundFuelSurcharge),2),ROUND(((1-GroundCandaDiscount)*'UPS Ground Base'!I28)*(1+GroundFuelSurcharge),2))</f>
        <v>57.52</v>
      </c>
      <c r="J33" s="300">
        <f>IF(MinBaseGround&gt;ROUND(((1-GroundCandaDiscount)*'UPS Ground Base'!J28),2),ROUND(MinBaseGround*(1+GroundFuelSurcharge),2),ROUND(((1-GroundCandaDiscount)*'UPS Ground Base'!J28)*(1+GroundFuelSurcharge),2))</f>
        <v>58.08</v>
      </c>
      <c r="K33" s="300">
        <f>IF(MinBaseGround&gt;ROUND(((1-GroundCandaDiscount)*'UPS Ground Base'!K28),2),ROUND(MinBaseGround*(1+GroundFuelSurcharge),2),ROUND(((1-GroundCandaDiscount)*'UPS Ground Base'!K28)*(1+GroundFuelSurcharge),2))</f>
        <v>58.1</v>
      </c>
      <c r="L33" s="300">
        <f>IF(MinBaseGround&gt;ROUND(((1-GroundCandaDiscount)*'UPS Ground Base'!L28),2),ROUND(MinBaseGround*(1+GroundFuelSurcharge),2),ROUND(((1-GroundCandaDiscount)*'UPS Ground Base'!L28)*(1+GroundFuelSurcharge),2))</f>
        <v>78.59</v>
      </c>
      <c r="M33" s="300">
        <f>IF(MinBaseGround&gt;ROUND(((1-GroundCandaDiscount)*'UPS Ground Base'!M28),2),ROUND(MinBaseGround*(1+GroundFuelSurcharge),2),ROUND(((1-GroundCandaDiscount)*'UPS Ground Base'!M28)*(1+GroundFuelSurcharge),2))</f>
        <v>79.85</v>
      </c>
      <c r="N33" s="300">
        <f>IF(MinBaseGround&gt;ROUND(((1-GroundCandaDiscount)*'UPS Ground Base'!N28),2),ROUND(MinBaseGround*(1+GroundFuelSurcharge),2),ROUND(((1-GroundCandaDiscount)*'UPS Ground Base'!N28)*(1+GroundFuelSurcharge),2))</f>
        <v>79.96</v>
      </c>
      <c r="O33" s="300">
        <f>IF(MinBaseGround&gt;ROUND(((1-GroundCandaDiscount)*'UPS Ground Base'!O28),2),ROUND(MinBaseGround*(1+GroundFuelSurcharge),2),ROUND(((1-GroundCandaDiscount)*'UPS Ground Base'!O28)*(1+GroundFuelSurcharge),2))</f>
        <v>115.67</v>
      </c>
      <c r="P33" s="300">
        <f>IF(MinBaseGround&gt;ROUND(((1-GroundCandaDiscount)*'UPS Ground Base'!P28),2),ROUND(MinBaseGround*(1+GroundFuelSurcharge),2),ROUND(((1-GroundCandaDiscount)*'UPS Ground Base'!P28)*(1+GroundFuelSurcharge),2))</f>
        <v>117.91</v>
      </c>
      <c r="Q33" s="300">
        <f>IF(MinBaseGround&gt;ROUND(((1-GroundCandaDiscount)*'UPS Ground Base'!Q28),2),ROUND(MinBaseGround*(1+GroundFuelSurcharge),2),ROUND(((1-GroundCandaDiscount)*'UPS Ground Base'!Q28)*(1+GroundFuelSurcharge),2))</f>
        <v>118.8</v>
      </c>
      <c r="R33" s="300">
        <f>IF(MinBaseGround&gt;ROUND(((1-GroundCandaDiscount)*'UPS Ground Base'!R28),2),ROUND(MinBaseGround*(1+GroundFuelSurcharge),2),ROUND(((1-GroundCandaDiscount)*'UPS Ground Base'!R28)*(1+GroundFuelSurcharge),2))</f>
        <v>121.45</v>
      </c>
      <c r="S33" s="300">
        <f>IF(MinBaseGround&gt;ROUND(((1-GroundCandaDiscount)*'UPS Ground Base'!S28),2),ROUND(MinBaseGround*(1+GroundFuelSurcharge),2),ROUND(((1-GroundCandaDiscount)*'UPS Ground Base'!S28)*(1+GroundFuelSurcharge),2))</f>
        <v>123.29</v>
      </c>
      <c r="T33" s="300">
        <f>IF(MinBaseGround&gt;ROUND(((1-GroundCandaDiscount)*'UPS Ground Base'!T28),2),ROUND(MinBaseGround*(1+GroundFuelSurcharge),2),ROUND(((1-GroundCandaDiscount)*'UPS Ground Base'!T28)*(1+GroundFuelSurcharge),2))</f>
        <v>130.52</v>
      </c>
      <c r="U33" s="300">
        <f>IF(MinBaseGround&gt;ROUND(((1-GroundCandaDiscount)*'UPS Ground Base'!U28),2),ROUND(MinBaseGround*(1+GroundFuelSurcharge),2),ROUND(((1-GroundCandaDiscount)*'UPS Ground Base'!U28)*(1+GroundFuelSurcharge),2))</f>
        <v>134.16</v>
      </c>
      <c r="V33" s="12"/>
      <c r="W33" s="12"/>
      <c r="X33" s="12"/>
      <c r="Y33" s="12"/>
      <c r="Z33" s="12"/>
    </row>
    <row r="34" ht="12.75" customHeight="1">
      <c r="A34" s="299">
        <v>27.0</v>
      </c>
      <c r="B34" s="300">
        <f>IF(MinBaseGround&gt;ROUND(((1-Ground_Commercial)*'UPS Ground Base'!B29),2),ROUND(MinBaseGround*(1+GroundFuelSurcharge),2),ROUND(((1-Ground_Commercial)*'UPS Ground Base'!B29)*(1+GroundFuelSurcharge),2))</f>
        <v>17.93</v>
      </c>
      <c r="C34" s="300">
        <f>IF(MinBaseGround&gt;ROUND(((1-Ground_Commercial)*'UPS Ground Base'!C29),2),ROUND(MinBaseGround*(1+GroundFuelSurcharge),2),ROUND(((1-Ground_Commercial)*'UPS Ground Base'!C29)*(1+GroundFuelSurcharge),2))</f>
        <v>20.58</v>
      </c>
      <c r="D34" s="300">
        <f>IF(MinBaseGround&gt;ROUND(((1-Ground_Commercial)*'UPS Ground Base'!D29),2),ROUND(MinBaseGround*(1+GroundFuelSurcharge),2),ROUND(((1-Ground_Commercial)*'UPS Ground Base'!D29)*(1+GroundFuelSurcharge),2))</f>
        <v>22.06</v>
      </c>
      <c r="E34" s="300">
        <f>IF(MinBaseGround&gt;ROUND(((1-Ground_Commercial)*'UPS Ground Base'!E29),2),ROUND(MinBaseGround*(1+GroundFuelSurcharge),2),ROUND(((1-Ground_Commercial)*'UPS Ground Base'!E29)*(1+GroundFuelSurcharge),2))</f>
        <v>26.3</v>
      </c>
      <c r="F34" s="300">
        <f>IF(MinBaseGround&gt;ROUND(((1-Ground_Commercial)*'UPS Ground Base'!F29),2),ROUND(MinBaseGround*(1+GroundFuelSurcharge),2),ROUND(((1-Ground_Commercial)*'UPS Ground Base'!F29)*(1+GroundFuelSurcharge),2))</f>
        <v>33.19</v>
      </c>
      <c r="G34" s="300">
        <f>IF(MinBaseGround&gt;ROUND(((1-Ground_Commercial)*'UPS Ground Base'!G29),2),ROUND(MinBaseGround*(1+GroundFuelSurcharge),2),ROUND(((1-Ground_Commercial)*'UPS Ground Base'!G29)*(1+GroundFuelSurcharge),2))</f>
        <v>39.36</v>
      </c>
      <c r="H34" s="300">
        <f>IF(MinBaseGround&gt;ROUND(((1-Ground_Commercial)*'UPS Ground Base'!H29),2),ROUND(MinBaseGround*(1+GroundFuelSurcharge),2),ROUND(((1-Ground_Commercial)*'UPS Ground Base'!H29)*(1+GroundFuelSurcharge),2))</f>
        <v>44.85</v>
      </c>
      <c r="I34" s="300">
        <f>IF(MinBaseGround&gt;ROUND(((1-GroundCandaDiscount)*'UPS Ground Base'!I29),2),ROUND(MinBaseGround*(1+GroundFuelSurcharge),2),ROUND(((1-GroundCandaDiscount)*'UPS Ground Base'!I29)*(1+GroundFuelSurcharge),2))</f>
        <v>59.13</v>
      </c>
      <c r="J34" s="300">
        <f>IF(MinBaseGround&gt;ROUND(((1-GroundCandaDiscount)*'UPS Ground Base'!J29),2),ROUND(MinBaseGround*(1+GroundFuelSurcharge),2),ROUND(((1-GroundCandaDiscount)*'UPS Ground Base'!J29)*(1+GroundFuelSurcharge),2))</f>
        <v>59.72</v>
      </c>
      <c r="K34" s="300">
        <f>IF(MinBaseGround&gt;ROUND(((1-GroundCandaDiscount)*'UPS Ground Base'!K29),2),ROUND(MinBaseGround*(1+GroundFuelSurcharge),2),ROUND(((1-GroundCandaDiscount)*'UPS Ground Base'!K29)*(1+GroundFuelSurcharge),2))</f>
        <v>59.76</v>
      </c>
      <c r="L34" s="300">
        <f>IF(MinBaseGround&gt;ROUND(((1-GroundCandaDiscount)*'UPS Ground Base'!L29),2),ROUND(MinBaseGround*(1+GroundFuelSurcharge),2),ROUND(((1-GroundCandaDiscount)*'UPS Ground Base'!L29)*(1+GroundFuelSurcharge),2))</f>
        <v>80.5</v>
      </c>
      <c r="M34" s="300">
        <f>IF(MinBaseGround&gt;ROUND(((1-GroundCandaDiscount)*'UPS Ground Base'!M29),2),ROUND(MinBaseGround*(1+GroundFuelSurcharge),2),ROUND(((1-GroundCandaDiscount)*'UPS Ground Base'!M29)*(1+GroundFuelSurcharge),2))</f>
        <v>81.8</v>
      </c>
      <c r="N34" s="300">
        <f>IF(MinBaseGround&gt;ROUND(((1-GroundCandaDiscount)*'UPS Ground Base'!N29),2),ROUND(MinBaseGround*(1+GroundFuelSurcharge),2),ROUND(((1-GroundCandaDiscount)*'UPS Ground Base'!N29)*(1+GroundFuelSurcharge),2))</f>
        <v>81.9</v>
      </c>
      <c r="O34" s="300">
        <f>IF(MinBaseGround&gt;ROUND(((1-GroundCandaDiscount)*'UPS Ground Base'!O29),2),ROUND(MinBaseGround*(1+GroundFuelSurcharge),2),ROUND(((1-GroundCandaDiscount)*'UPS Ground Base'!O29)*(1+GroundFuelSurcharge),2))</f>
        <v>117.81</v>
      </c>
      <c r="P34" s="300">
        <f>IF(MinBaseGround&gt;ROUND(((1-GroundCandaDiscount)*'UPS Ground Base'!P29),2),ROUND(MinBaseGround*(1+GroundFuelSurcharge),2),ROUND(((1-GroundCandaDiscount)*'UPS Ground Base'!P29)*(1+GroundFuelSurcharge),2))</f>
        <v>120.11</v>
      </c>
      <c r="Q34" s="300">
        <f>IF(MinBaseGround&gt;ROUND(((1-GroundCandaDiscount)*'UPS Ground Base'!Q29),2),ROUND(MinBaseGround*(1+GroundFuelSurcharge),2),ROUND(((1-GroundCandaDiscount)*'UPS Ground Base'!Q29)*(1+GroundFuelSurcharge),2))</f>
        <v>120.69</v>
      </c>
      <c r="R34" s="300">
        <f>IF(MinBaseGround&gt;ROUND(((1-GroundCandaDiscount)*'UPS Ground Base'!R29),2),ROUND(MinBaseGround*(1+GroundFuelSurcharge),2),ROUND(((1-GroundCandaDiscount)*'UPS Ground Base'!R29)*(1+GroundFuelSurcharge),2))</f>
        <v>121.7</v>
      </c>
      <c r="S34" s="300">
        <f>IF(MinBaseGround&gt;ROUND(((1-GroundCandaDiscount)*'UPS Ground Base'!S29),2),ROUND(MinBaseGround*(1+GroundFuelSurcharge),2),ROUND(((1-GroundCandaDiscount)*'UPS Ground Base'!S29)*(1+GroundFuelSurcharge),2))</f>
        <v>125.9</v>
      </c>
      <c r="T34" s="300">
        <f>IF(MinBaseGround&gt;ROUND(((1-GroundCandaDiscount)*'UPS Ground Base'!T29),2),ROUND(MinBaseGround*(1+GroundFuelSurcharge),2),ROUND(((1-GroundCandaDiscount)*'UPS Ground Base'!T29)*(1+GroundFuelSurcharge),2))</f>
        <v>131.21</v>
      </c>
      <c r="U34" s="300">
        <f>IF(MinBaseGround&gt;ROUND(((1-GroundCandaDiscount)*'UPS Ground Base'!U29),2),ROUND(MinBaseGround*(1+GroundFuelSurcharge),2),ROUND(((1-GroundCandaDiscount)*'UPS Ground Base'!U29)*(1+GroundFuelSurcharge),2))</f>
        <v>137.08</v>
      </c>
      <c r="V34" s="12"/>
      <c r="W34" s="12"/>
      <c r="X34" s="12"/>
      <c r="Y34" s="12"/>
      <c r="Z34" s="12"/>
    </row>
    <row r="35" ht="12.75" customHeight="1">
      <c r="A35" s="299">
        <v>28.0</v>
      </c>
      <c r="B35" s="300">
        <f>IF(MinBaseGround&gt;ROUND(((1-Ground_Commercial)*'UPS Ground Base'!B30),2),ROUND(MinBaseGround*(1+GroundFuelSurcharge),2),ROUND(((1-Ground_Commercial)*'UPS Ground Base'!B30)*(1+GroundFuelSurcharge),2))</f>
        <v>18.34</v>
      </c>
      <c r="C35" s="300">
        <f>IF(MinBaseGround&gt;ROUND(((1-Ground_Commercial)*'UPS Ground Base'!C30),2),ROUND(MinBaseGround*(1+GroundFuelSurcharge),2),ROUND(((1-Ground_Commercial)*'UPS Ground Base'!C30)*(1+GroundFuelSurcharge),2))</f>
        <v>21.07</v>
      </c>
      <c r="D35" s="300">
        <f>IF(MinBaseGround&gt;ROUND(((1-Ground_Commercial)*'UPS Ground Base'!D30),2),ROUND(MinBaseGround*(1+GroundFuelSurcharge),2),ROUND(((1-Ground_Commercial)*'UPS Ground Base'!D30)*(1+GroundFuelSurcharge),2))</f>
        <v>23.08</v>
      </c>
      <c r="E35" s="300">
        <f>IF(MinBaseGround&gt;ROUND(((1-Ground_Commercial)*'UPS Ground Base'!E30),2),ROUND(MinBaseGround*(1+GroundFuelSurcharge),2),ROUND(((1-Ground_Commercial)*'UPS Ground Base'!E30)*(1+GroundFuelSurcharge),2))</f>
        <v>28</v>
      </c>
      <c r="F35" s="300">
        <f>IF(MinBaseGround&gt;ROUND(((1-Ground_Commercial)*'UPS Ground Base'!F30),2),ROUND(MinBaseGround*(1+GroundFuelSurcharge),2),ROUND(((1-Ground_Commercial)*'UPS Ground Base'!F30)*(1+GroundFuelSurcharge),2))</f>
        <v>34.81</v>
      </c>
      <c r="G35" s="300">
        <f>IF(MinBaseGround&gt;ROUND(((1-Ground_Commercial)*'UPS Ground Base'!G30),2),ROUND(MinBaseGround*(1+GroundFuelSurcharge),2),ROUND(((1-Ground_Commercial)*'UPS Ground Base'!G30)*(1+GroundFuelSurcharge),2))</f>
        <v>41.13</v>
      </c>
      <c r="H35" s="300">
        <f>IF(MinBaseGround&gt;ROUND(((1-Ground_Commercial)*'UPS Ground Base'!H30),2),ROUND(MinBaseGround*(1+GroundFuelSurcharge),2),ROUND(((1-Ground_Commercial)*'UPS Ground Base'!H30)*(1+GroundFuelSurcharge),2))</f>
        <v>46.57</v>
      </c>
      <c r="I35" s="300">
        <f>IF(MinBaseGround&gt;ROUND(((1-GroundCandaDiscount)*'UPS Ground Base'!I30),2),ROUND(MinBaseGround*(1+GroundFuelSurcharge),2),ROUND(((1-GroundCandaDiscount)*'UPS Ground Base'!I30)*(1+GroundFuelSurcharge),2))</f>
        <v>60.54</v>
      </c>
      <c r="J35" s="300">
        <f>IF(MinBaseGround&gt;ROUND(((1-GroundCandaDiscount)*'UPS Ground Base'!J30),2),ROUND(MinBaseGround*(1+GroundFuelSurcharge),2),ROUND(((1-GroundCandaDiscount)*'UPS Ground Base'!J30)*(1+GroundFuelSurcharge),2))</f>
        <v>61.14</v>
      </c>
      <c r="K35" s="300">
        <f>IF(MinBaseGround&gt;ROUND(((1-GroundCandaDiscount)*'UPS Ground Base'!K30),2),ROUND(MinBaseGround*(1+GroundFuelSurcharge),2),ROUND(((1-GroundCandaDiscount)*'UPS Ground Base'!K30)*(1+GroundFuelSurcharge),2))</f>
        <v>61.18</v>
      </c>
      <c r="L35" s="300">
        <f>IF(MinBaseGround&gt;ROUND(((1-GroundCandaDiscount)*'UPS Ground Base'!L30),2),ROUND(MinBaseGround*(1+GroundFuelSurcharge),2),ROUND(((1-GroundCandaDiscount)*'UPS Ground Base'!L30)*(1+GroundFuelSurcharge),2))</f>
        <v>82.5</v>
      </c>
      <c r="M35" s="300">
        <f>IF(MinBaseGround&gt;ROUND(((1-GroundCandaDiscount)*'UPS Ground Base'!M30),2),ROUND(MinBaseGround*(1+GroundFuelSurcharge),2),ROUND(((1-GroundCandaDiscount)*'UPS Ground Base'!M30)*(1+GroundFuelSurcharge),2))</f>
        <v>83.8</v>
      </c>
      <c r="N35" s="300">
        <f>IF(MinBaseGround&gt;ROUND(((1-GroundCandaDiscount)*'UPS Ground Base'!N30),2),ROUND(MinBaseGround*(1+GroundFuelSurcharge),2),ROUND(((1-GroundCandaDiscount)*'UPS Ground Base'!N30)*(1+GroundFuelSurcharge),2))</f>
        <v>83.93</v>
      </c>
      <c r="O35" s="300">
        <f>IF(MinBaseGround&gt;ROUND(((1-GroundCandaDiscount)*'UPS Ground Base'!O30),2),ROUND(MinBaseGround*(1+GroundFuelSurcharge),2),ROUND(((1-GroundCandaDiscount)*'UPS Ground Base'!O30)*(1+GroundFuelSurcharge),2))</f>
        <v>119.23</v>
      </c>
      <c r="P35" s="300">
        <f>IF(MinBaseGround&gt;ROUND(((1-GroundCandaDiscount)*'UPS Ground Base'!P30),2),ROUND(MinBaseGround*(1+GroundFuelSurcharge),2),ROUND(((1-GroundCandaDiscount)*'UPS Ground Base'!P30)*(1+GroundFuelSurcharge),2))</f>
        <v>122.39</v>
      </c>
      <c r="Q35" s="300">
        <f>IF(MinBaseGround&gt;ROUND(((1-GroundCandaDiscount)*'UPS Ground Base'!Q30),2),ROUND(MinBaseGround*(1+GroundFuelSurcharge),2),ROUND(((1-GroundCandaDiscount)*'UPS Ground Base'!Q30)*(1+GroundFuelSurcharge),2))</f>
        <v>123.49</v>
      </c>
      <c r="R35" s="300">
        <f>IF(MinBaseGround&gt;ROUND(((1-GroundCandaDiscount)*'UPS Ground Base'!R30),2),ROUND(MinBaseGround*(1+GroundFuelSurcharge),2),ROUND(((1-GroundCandaDiscount)*'UPS Ground Base'!R30)*(1+GroundFuelSurcharge),2))</f>
        <v>126.35</v>
      </c>
      <c r="S35" s="300">
        <f>IF(MinBaseGround&gt;ROUND(((1-GroundCandaDiscount)*'UPS Ground Base'!S30),2),ROUND(MinBaseGround*(1+GroundFuelSurcharge),2),ROUND(((1-GroundCandaDiscount)*'UPS Ground Base'!S30)*(1+GroundFuelSurcharge),2))</f>
        <v>132.33</v>
      </c>
      <c r="T35" s="300">
        <f>IF(MinBaseGround&gt;ROUND(((1-GroundCandaDiscount)*'UPS Ground Base'!T30),2),ROUND(MinBaseGround*(1+GroundFuelSurcharge),2),ROUND(((1-GroundCandaDiscount)*'UPS Ground Base'!T30)*(1+GroundFuelSurcharge),2))</f>
        <v>135.31</v>
      </c>
      <c r="U35" s="300">
        <f>IF(MinBaseGround&gt;ROUND(((1-GroundCandaDiscount)*'UPS Ground Base'!U30),2),ROUND(MinBaseGround*(1+GroundFuelSurcharge),2),ROUND(((1-GroundCandaDiscount)*'UPS Ground Base'!U30)*(1+GroundFuelSurcharge),2))</f>
        <v>140.24</v>
      </c>
      <c r="V35" s="12"/>
      <c r="W35" s="12"/>
      <c r="X35" s="12"/>
      <c r="Y35" s="12"/>
      <c r="Z35" s="12"/>
    </row>
    <row r="36" ht="12.75" customHeight="1">
      <c r="A36" s="299">
        <v>29.0</v>
      </c>
      <c r="B36" s="300">
        <f>IF(MinBaseGround&gt;ROUND(((1-Ground_Commercial)*'UPS Ground Base'!B31),2),ROUND(MinBaseGround*(1+GroundFuelSurcharge),2),ROUND(((1-Ground_Commercial)*'UPS Ground Base'!B31)*(1+GroundFuelSurcharge),2))</f>
        <v>18.39</v>
      </c>
      <c r="C36" s="300">
        <f>IF(MinBaseGround&gt;ROUND(((1-Ground_Commercial)*'UPS Ground Base'!C31),2),ROUND(MinBaseGround*(1+GroundFuelSurcharge),2),ROUND(((1-Ground_Commercial)*'UPS Ground Base'!C31)*(1+GroundFuelSurcharge),2))</f>
        <v>21.47</v>
      </c>
      <c r="D36" s="300">
        <f>IF(MinBaseGround&gt;ROUND(((1-Ground_Commercial)*'UPS Ground Base'!D31),2),ROUND(MinBaseGround*(1+GroundFuelSurcharge),2),ROUND(((1-Ground_Commercial)*'UPS Ground Base'!D31)*(1+GroundFuelSurcharge),2))</f>
        <v>23.44</v>
      </c>
      <c r="E36" s="300">
        <f>IF(MinBaseGround&gt;ROUND(((1-Ground_Commercial)*'UPS Ground Base'!E31),2),ROUND(MinBaseGround*(1+GroundFuelSurcharge),2),ROUND(((1-Ground_Commercial)*'UPS Ground Base'!E31)*(1+GroundFuelSurcharge),2))</f>
        <v>28.04</v>
      </c>
      <c r="F36" s="300">
        <f>IF(MinBaseGround&gt;ROUND(((1-Ground_Commercial)*'UPS Ground Base'!F31),2),ROUND(MinBaseGround*(1+GroundFuelSurcharge),2),ROUND(((1-Ground_Commercial)*'UPS Ground Base'!F31)*(1+GroundFuelSurcharge),2))</f>
        <v>35.81</v>
      </c>
      <c r="G36" s="300">
        <f>IF(MinBaseGround&gt;ROUND(((1-Ground_Commercial)*'UPS Ground Base'!G31),2),ROUND(MinBaseGround*(1+GroundFuelSurcharge),2),ROUND(((1-Ground_Commercial)*'UPS Ground Base'!G31)*(1+GroundFuelSurcharge),2))</f>
        <v>42.06</v>
      </c>
      <c r="H36" s="300">
        <f>IF(MinBaseGround&gt;ROUND(((1-Ground_Commercial)*'UPS Ground Base'!H31),2),ROUND(MinBaseGround*(1+GroundFuelSurcharge),2),ROUND(((1-Ground_Commercial)*'UPS Ground Base'!H31)*(1+GroundFuelSurcharge),2))</f>
        <v>47.81</v>
      </c>
      <c r="I36" s="300">
        <f>IF(MinBaseGround&gt;ROUND(((1-GroundCandaDiscount)*'UPS Ground Base'!I31),2),ROUND(MinBaseGround*(1+GroundFuelSurcharge),2),ROUND(((1-GroundCandaDiscount)*'UPS Ground Base'!I31)*(1+GroundFuelSurcharge),2))</f>
        <v>61.97</v>
      </c>
      <c r="J36" s="300">
        <f>IF(MinBaseGround&gt;ROUND(((1-GroundCandaDiscount)*'UPS Ground Base'!J31),2),ROUND(MinBaseGround*(1+GroundFuelSurcharge),2),ROUND(((1-GroundCandaDiscount)*'UPS Ground Base'!J31)*(1+GroundFuelSurcharge),2))</f>
        <v>62.55</v>
      </c>
      <c r="K36" s="300">
        <f>IF(MinBaseGround&gt;ROUND(((1-GroundCandaDiscount)*'UPS Ground Base'!K31),2),ROUND(MinBaseGround*(1+GroundFuelSurcharge),2),ROUND(((1-GroundCandaDiscount)*'UPS Ground Base'!K31)*(1+GroundFuelSurcharge),2))</f>
        <v>62.56</v>
      </c>
      <c r="L36" s="300">
        <f>IF(MinBaseGround&gt;ROUND(((1-GroundCandaDiscount)*'UPS Ground Base'!L31),2),ROUND(MinBaseGround*(1+GroundFuelSurcharge),2),ROUND(((1-GroundCandaDiscount)*'UPS Ground Base'!L31)*(1+GroundFuelSurcharge),2))</f>
        <v>84.4</v>
      </c>
      <c r="M36" s="300">
        <f>IF(MinBaseGround&gt;ROUND(((1-GroundCandaDiscount)*'UPS Ground Base'!M31),2),ROUND(MinBaseGround*(1+GroundFuelSurcharge),2),ROUND(((1-GroundCandaDiscount)*'UPS Ground Base'!M31)*(1+GroundFuelSurcharge),2))</f>
        <v>85.77</v>
      </c>
      <c r="N36" s="300">
        <f>IF(MinBaseGround&gt;ROUND(((1-GroundCandaDiscount)*'UPS Ground Base'!N31),2),ROUND(MinBaseGround*(1+GroundFuelSurcharge),2),ROUND(((1-GroundCandaDiscount)*'UPS Ground Base'!N31)*(1+GroundFuelSurcharge),2))</f>
        <v>85.87</v>
      </c>
      <c r="O36" s="300">
        <f>IF(MinBaseGround&gt;ROUND(((1-GroundCandaDiscount)*'UPS Ground Base'!O31),2),ROUND(MinBaseGround*(1+GroundFuelSurcharge),2),ROUND(((1-GroundCandaDiscount)*'UPS Ground Base'!O31)*(1+GroundFuelSurcharge),2))</f>
        <v>119.41</v>
      </c>
      <c r="P36" s="300">
        <f>IF(MinBaseGround&gt;ROUND(((1-GroundCandaDiscount)*'UPS Ground Base'!P31),2),ROUND(MinBaseGround*(1+GroundFuelSurcharge),2),ROUND(((1-GroundCandaDiscount)*'UPS Ground Base'!P31)*(1+GroundFuelSurcharge),2))</f>
        <v>123.51</v>
      </c>
      <c r="Q36" s="300">
        <f>IF(MinBaseGround&gt;ROUND(((1-GroundCandaDiscount)*'UPS Ground Base'!Q31),2),ROUND(MinBaseGround*(1+GroundFuelSurcharge),2),ROUND(((1-GroundCandaDiscount)*'UPS Ground Base'!Q31)*(1+GroundFuelSurcharge),2))</f>
        <v>125.58</v>
      </c>
      <c r="R36" s="300">
        <f>IF(MinBaseGround&gt;ROUND(((1-GroundCandaDiscount)*'UPS Ground Base'!R31),2),ROUND(MinBaseGround*(1+GroundFuelSurcharge),2),ROUND(((1-GroundCandaDiscount)*'UPS Ground Base'!R31)*(1+GroundFuelSurcharge),2))</f>
        <v>126.52</v>
      </c>
      <c r="S36" s="300">
        <f>IF(MinBaseGround&gt;ROUND(((1-GroundCandaDiscount)*'UPS Ground Base'!S31),2),ROUND(MinBaseGround*(1+GroundFuelSurcharge),2),ROUND(((1-GroundCandaDiscount)*'UPS Ground Base'!S31)*(1+GroundFuelSurcharge),2))</f>
        <v>132.75</v>
      </c>
      <c r="T36" s="300">
        <f>IF(MinBaseGround&gt;ROUND(((1-GroundCandaDiscount)*'UPS Ground Base'!T31),2),ROUND(MinBaseGround*(1+GroundFuelSurcharge),2),ROUND(((1-GroundCandaDiscount)*'UPS Ground Base'!T31)*(1+GroundFuelSurcharge),2))</f>
        <v>136.61</v>
      </c>
      <c r="U36" s="300">
        <f>IF(MinBaseGround&gt;ROUND(((1-GroundCandaDiscount)*'UPS Ground Base'!U31),2),ROUND(MinBaseGround*(1+GroundFuelSurcharge),2),ROUND(((1-GroundCandaDiscount)*'UPS Ground Base'!U31)*(1+GroundFuelSurcharge),2))</f>
        <v>143.7</v>
      </c>
    </row>
    <row r="37" ht="12.75" customHeight="1">
      <c r="A37" s="299">
        <v>30.0</v>
      </c>
      <c r="B37" s="300">
        <f>IF(MinBaseGround&gt;ROUND(((1-Ground_Commercial)*'UPS Ground Base'!B32),2),ROUND(MinBaseGround*(1+GroundFuelSurcharge),2),ROUND(((1-Ground_Commercial)*'UPS Ground Base'!B32)*(1+GroundFuelSurcharge),2))</f>
        <v>18.69</v>
      </c>
      <c r="C37" s="300">
        <f>IF(MinBaseGround&gt;ROUND(((1-Ground_Commercial)*'UPS Ground Base'!C32),2),ROUND(MinBaseGround*(1+GroundFuelSurcharge),2),ROUND(((1-Ground_Commercial)*'UPS Ground Base'!C32)*(1+GroundFuelSurcharge),2))</f>
        <v>21.99</v>
      </c>
      <c r="D37" s="300">
        <f>IF(MinBaseGround&gt;ROUND(((1-Ground_Commercial)*'UPS Ground Base'!D32),2),ROUND(MinBaseGround*(1+GroundFuelSurcharge),2),ROUND(((1-Ground_Commercial)*'UPS Ground Base'!D32)*(1+GroundFuelSurcharge),2))</f>
        <v>24.34</v>
      </c>
      <c r="E37" s="300">
        <f>IF(MinBaseGround&gt;ROUND(((1-Ground_Commercial)*'UPS Ground Base'!E32),2),ROUND(MinBaseGround*(1+GroundFuelSurcharge),2),ROUND(((1-Ground_Commercial)*'UPS Ground Base'!E32)*(1+GroundFuelSurcharge),2))</f>
        <v>29.15</v>
      </c>
      <c r="F37" s="300">
        <f>IF(MinBaseGround&gt;ROUND(((1-Ground_Commercial)*'UPS Ground Base'!F32),2),ROUND(MinBaseGround*(1+GroundFuelSurcharge),2),ROUND(((1-Ground_Commercial)*'UPS Ground Base'!F32)*(1+GroundFuelSurcharge),2))</f>
        <v>36.38</v>
      </c>
      <c r="G37" s="300">
        <f>IF(MinBaseGround&gt;ROUND(((1-Ground_Commercial)*'UPS Ground Base'!G32),2),ROUND(MinBaseGround*(1+GroundFuelSurcharge),2),ROUND(((1-Ground_Commercial)*'UPS Ground Base'!G32)*(1+GroundFuelSurcharge),2))</f>
        <v>42.27</v>
      </c>
      <c r="H37" s="300">
        <f>IF(MinBaseGround&gt;ROUND(((1-Ground_Commercial)*'UPS Ground Base'!H32),2),ROUND(MinBaseGround*(1+GroundFuelSurcharge),2),ROUND(((1-Ground_Commercial)*'UPS Ground Base'!H32)*(1+GroundFuelSurcharge),2))</f>
        <v>49.79</v>
      </c>
      <c r="I37" s="300">
        <f>IF(MinBaseGround&gt;ROUND(((1-GroundCandaDiscount)*'UPS Ground Base'!I32),2),ROUND(MinBaseGround*(1+GroundFuelSurcharge),2),ROUND(((1-GroundCandaDiscount)*'UPS Ground Base'!I32)*(1+GroundFuelSurcharge),2))</f>
        <v>63.35</v>
      </c>
      <c r="J37" s="300">
        <f>IF(MinBaseGround&gt;ROUND(((1-GroundCandaDiscount)*'UPS Ground Base'!J32),2),ROUND(MinBaseGround*(1+GroundFuelSurcharge),2),ROUND(((1-GroundCandaDiscount)*'UPS Ground Base'!J32)*(1+GroundFuelSurcharge),2))</f>
        <v>63.98</v>
      </c>
      <c r="K37" s="300">
        <f>IF(MinBaseGround&gt;ROUND(((1-GroundCandaDiscount)*'UPS Ground Base'!K32),2),ROUND(MinBaseGround*(1+GroundFuelSurcharge),2),ROUND(((1-GroundCandaDiscount)*'UPS Ground Base'!K32)*(1+GroundFuelSurcharge),2))</f>
        <v>64.1</v>
      </c>
      <c r="L37" s="300">
        <f>IF(MinBaseGround&gt;ROUND(((1-GroundCandaDiscount)*'UPS Ground Base'!L32),2),ROUND(MinBaseGround*(1+GroundFuelSurcharge),2),ROUND(((1-GroundCandaDiscount)*'UPS Ground Base'!L32)*(1+GroundFuelSurcharge),2))</f>
        <v>86.32</v>
      </c>
      <c r="M37" s="300">
        <f>IF(MinBaseGround&gt;ROUND(((1-GroundCandaDiscount)*'UPS Ground Base'!M32),2),ROUND(MinBaseGround*(1+GroundFuelSurcharge),2),ROUND(((1-GroundCandaDiscount)*'UPS Ground Base'!M32)*(1+GroundFuelSurcharge),2))</f>
        <v>87.72</v>
      </c>
      <c r="N37" s="300">
        <f>IF(MinBaseGround&gt;ROUND(((1-GroundCandaDiscount)*'UPS Ground Base'!N32),2),ROUND(MinBaseGround*(1+GroundFuelSurcharge),2),ROUND(((1-GroundCandaDiscount)*'UPS Ground Base'!N32)*(1+GroundFuelSurcharge),2))</f>
        <v>87.84</v>
      </c>
      <c r="O37" s="300">
        <f>IF(MinBaseGround&gt;ROUND(((1-GroundCandaDiscount)*'UPS Ground Base'!O32),2),ROUND(MinBaseGround*(1+GroundFuelSurcharge),2),ROUND(((1-GroundCandaDiscount)*'UPS Ground Base'!O32)*(1+GroundFuelSurcharge),2))</f>
        <v>119.76</v>
      </c>
      <c r="P37" s="300">
        <f>IF(MinBaseGround&gt;ROUND(((1-GroundCandaDiscount)*'UPS Ground Base'!P32),2),ROUND(MinBaseGround*(1+GroundFuelSurcharge),2),ROUND(((1-GroundCandaDiscount)*'UPS Ground Base'!P32)*(1+GroundFuelSurcharge),2))</f>
        <v>124.16</v>
      </c>
      <c r="Q37" s="300">
        <f>IF(MinBaseGround&gt;ROUND(((1-GroundCandaDiscount)*'UPS Ground Base'!Q32),2),ROUND(MinBaseGround*(1+GroundFuelSurcharge),2),ROUND(((1-GroundCandaDiscount)*'UPS Ground Base'!Q32)*(1+GroundFuelSurcharge),2))</f>
        <v>126.38</v>
      </c>
      <c r="R37" s="300">
        <f>IF(MinBaseGround&gt;ROUND(((1-GroundCandaDiscount)*'UPS Ground Base'!R32),2),ROUND(MinBaseGround*(1+GroundFuelSurcharge),2),ROUND(((1-GroundCandaDiscount)*'UPS Ground Base'!R32)*(1+GroundFuelSurcharge),2))</f>
        <v>126.83</v>
      </c>
      <c r="S37" s="300">
        <f>IF(MinBaseGround&gt;ROUND(((1-GroundCandaDiscount)*'UPS Ground Base'!S32),2),ROUND(MinBaseGround*(1+GroundFuelSurcharge),2),ROUND(((1-GroundCandaDiscount)*'UPS Ground Base'!S32)*(1+GroundFuelSurcharge),2))</f>
        <v>133.4</v>
      </c>
      <c r="T37" s="300">
        <f>IF(MinBaseGround&gt;ROUND(((1-GroundCandaDiscount)*'UPS Ground Base'!T32),2),ROUND(MinBaseGround*(1+GroundFuelSurcharge),2),ROUND(((1-GroundCandaDiscount)*'UPS Ground Base'!T32)*(1+GroundFuelSurcharge),2))</f>
        <v>137.25</v>
      </c>
      <c r="U37" s="300">
        <f>IF(MinBaseGround&gt;ROUND(((1-GroundCandaDiscount)*'UPS Ground Base'!U32),2),ROUND(MinBaseGround*(1+GroundFuelSurcharge),2),ROUND(((1-GroundCandaDiscount)*'UPS Ground Base'!U32)*(1+GroundFuelSurcharge),2))</f>
        <v>144.59</v>
      </c>
    </row>
    <row r="38" ht="12.75" customHeight="1">
      <c r="A38" s="299">
        <v>31.0</v>
      </c>
      <c r="B38" s="300">
        <f>IF(MinBaseGround&gt;ROUND(((1-Ground_Commercial)*'UPS Ground Base'!B33),2),ROUND(MinBaseGround*(1+GroundFuelSurcharge),2),ROUND(((1-Ground_Commercial)*'UPS Ground Base'!B33)*(1+GroundFuelSurcharge),2))</f>
        <v>19.4</v>
      </c>
      <c r="C38" s="300">
        <f>IF(MinBaseGround&gt;ROUND(((1-Ground_Commercial)*'UPS Ground Base'!C33),2),ROUND(MinBaseGround*(1+GroundFuelSurcharge),2),ROUND(((1-Ground_Commercial)*'UPS Ground Base'!C33)*(1+GroundFuelSurcharge),2))</f>
        <v>22.51</v>
      </c>
      <c r="D38" s="300">
        <f>IF(MinBaseGround&gt;ROUND(((1-Ground_Commercial)*'UPS Ground Base'!D33),2),ROUND(MinBaseGround*(1+GroundFuelSurcharge),2),ROUND(((1-Ground_Commercial)*'UPS Ground Base'!D33)*(1+GroundFuelSurcharge),2))</f>
        <v>24.7</v>
      </c>
      <c r="E38" s="300">
        <f>IF(MinBaseGround&gt;ROUND(((1-Ground_Commercial)*'UPS Ground Base'!E33),2),ROUND(MinBaseGround*(1+GroundFuelSurcharge),2),ROUND(((1-Ground_Commercial)*'UPS Ground Base'!E33)*(1+GroundFuelSurcharge),2))</f>
        <v>29.36</v>
      </c>
      <c r="F38" s="300">
        <f>IF(MinBaseGround&gt;ROUND(((1-Ground_Commercial)*'UPS Ground Base'!F33),2),ROUND(MinBaseGround*(1+GroundFuelSurcharge),2),ROUND(((1-Ground_Commercial)*'UPS Ground Base'!F33)*(1+GroundFuelSurcharge),2))</f>
        <v>37.26</v>
      </c>
      <c r="G38" s="300">
        <f>IF(MinBaseGround&gt;ROUND(((1-Ground_Commercial)*'UPS Ground Base'!G33),2),ROUND(MinBaseGround*(1+GroundFuelSurcharge),2),ROUND(((1-Ground_Commercial)*'UPS Ground Base'!G33)*(1+GroundFuelSurcharge),2))</f>
        <v>43.85</v>
      </c>
      <c r="H38" s="300">
        <f>IF(MinBaseGround&gt;ROUND(((1-Ground_Commercial)*'UPS Ground Base'!H33),2),ROUND(MinBaseGround*(1+GroundFuelSurcharge),2),ROUND(((1-Ground_Commercial)*'UPS Ground Base'!H33)*(1+GroundFuelSurcharge),2))</f>
        <v>51.38</v>
      </c>
      <c r="I38" s="300">
        <f>IF(MinBaseGround&gt;ROUND(((1-GroundCandaDiscount)*'UPS Ground Base'!I33),2),ROUND(MinBaseGround*(1+GroundFuelSurcharge),2),ROUND(((1-GroundCandaDiscount)*'UPS Ground Base'!I33)*(1+GroundFuelSurcharge),2))</f>
        <v>64.55</v>
      </c>
      <c r="J38" s="300">
        <f>IF(MinBaseGround&gt;ROUND(((1-GroundCandaDiscount)*'UPS Ground Base'!J33),2),ROUND(MinBaseGround*(1+GroundFuelSurcharge),2),ROUND(((1-GroundCandaDiscount)*'UPS Ground Base'!J33)*(1+GroundFuelSurcharge),2))</f>
        <v>65.19</v>
      </c>
      <c r="K38" s="300">
        <f>IF(MinBaseGround&gt;ROUND(((1-GroundCandaDiscount)*'UPS Ground Base'!K33),2),ROUND(MinBaseGround*(1+GroundFuelSurcharge),2),ROUND(((1-GroundCandaDiscount)*'UPS Ground Base'!K33)*(1+GroundFuelSurcharge),2))</f>
        <v>65.58</v>
      </c>
      <c r="L38" s="300">
        <f>IF(MinBaseGround&gt;ROUND(((1-GroundCandaDiscount)*'UPS Ground Base'!L33),2),ROUND(MinBaseGround*(1+GroundFuelSurcharge),2),ROUND(((1-GroundCandaDiscount)*'UPS Ground Base'!L33)*(1+GroundFuelSurcharge),2))</f>
        <v>88.41</v>
      </c>
      <c r="M38" s="300">
        <f>IF(MinBaseGround&gt;ROUND(((1-GroundCandaDiscount)*'UPS Ground Base'!M33),2),ROUND(MinBaseGround*(1+GroundFuelSurcharge),2),ROUND(((1-GroundCandaDiscount)*'UPS Ground Base'!M33)*(1+GroundFuelSurcharge),2))</f>
        <v>89.83</v>
      </c>
      <c r="N38" s="300">
        <f>IF(MinBaseGround&gt;ROUND(((1-GroundCandaDiscount)*'UPS Ground Base'!N33),2),ROUND(MinBaseGround*(1+GroundFuelSurcharge),2),ROUND(((1-GroundCandaDiscount)*'UPS Ground Base'!N33)*(1+GroundFuelSurcharge),2))</f>
        <v>89.93</v>
      </c>
      <c r="O38" s="300">
        <f>IF(MinBaseGround&gt;ROUND(((1-GroundCandaDiscount)*'UPS Ground Base'!O33),2),ROUND(MinBaseGround*(1+GroundFuelSurcharge),2),ROUND(((1-GroundCandaDiscount)*'UPS Ground Base'!O33)*(1+GroundFuelSurcharge),2))</f>
        <v>119.98</v>
      </c>
      <c r="P38" s="300">
        <f>IF(MinBaseGround&gt;ROUND(((1-GroundCandaDiscount)*'UPS Ground Base'!P33),2),ROUND(MinBaseGround*(1+GroundFuelSurcharge),2),ROUND(((1-GroundCandaDiscount)*'UPS Ground Base'!P33)*(1+GroundFuelSurcharge),2))</f>
        <v>124.63</v>
      </c>
      <c r="Q38" s="300">
        <f>IF(MinBaseGround&gt;ROUND(((1-GroundCandaDiscount)*'UPS Ground Base'!Q33),2),ROUND(MinBaseGround*(1+GroundFuelSurcharge),2),ROUND(((1-GroundCandaDiscount)*'UPS Ground Base'!Q33)*(1+GroundFuelSurcharge),2))</f>
        <v>126.45</v>
      </c>
      <c r="R38" s="300">
        <f>IF(MinBaseGround&gt;ROUND(((1-GroundCandaDiscount)*'UPS Ground Base'!R33),2),ROUND(MinBaseGround*(1+GroundFuelSurcharge),2),ROUND(((1-GroundCandaDiscount)*'UPS Ground Base'!R33)*(1+GroundFuelSurcharge),2))</f>
        <v>126.99</v>
      </c>
      <c r="S38" s="300">
        <f>IF(MinBaseGround&gt;ROUND(((1-GroundCandaDiscount)*'UPS Ground Base'!S33),2),ROUND(MinBaseGround*(1+GroundFuelSurcharge),2),ROUND(((1-GroundCandaDiscount)*'UPS Ground Base'!S33)*(1+GroundFuelSurcharge),2))</f>
        <v>133.73</v>
      </c>
      <c r="T38" s="300">
        <f>IF(MinBaseGround&gt;ROUND(((1-GroundCandaDiscount)*'UPS Ground Base'!T33),2),ROUND(MinBaseGround*(1+GroundFuelSurcharge),2),ROUND(((1-GroundCandaDiscount)*'UPS Ground Base'!T33)*(1+GroundFuelSurcharge),2))</f>
        <v>137.78</v>
      </c>
      <c r="U38" s="300">
        <f>IF(MinBaseGround&gt;ROUND(((1-GroundCandaDiscount)*'UPS Ground Base'!U33),2),ROUND(MinBaseGround*(1+GroundFuelSurcharge),2),ROUND(((1-GroundCandaDiscount)*'UPS Ground Base'!U33)*(1+GroundFuelSurcharge),2))</f>
        <v>145</v>
      </c>
    </row>
    <row r="39" ht="12.75" customHeight="1">
      <c r="A39" s="299">
        <v>32.0</v>
      </c>
      <c r="B39" s="300">
        <f>IF(MinBaseGround&gt;ROUND(((1-Ground_Commercial)*'UPS Ground Base'!B34),2),ROUND(MinBaseGround*(1+GroundFuelSurcharge),2),ROUND(((1-Ground_Commercial)*'UPS Ground Base'!B34)*(1+GroundFuelSurcharge),2))</f>
        <v>19.41</v>
      </c>
      <c r="C39" s="300">
        <f>IF(MinBaseGround&gt;ROUND(((1-Ground_Commercial)*'UPS Ground Base'!C34),2),ROUND(MinBaseGround*(1+GroundFuelSurcharge),2),ROUND(((1-Ground_Commercial)*'UPS Ground Base'!C34)*(1+GroundFuelSurcharge),2))</f>
        <v>22.52</v>
      </c>
      <c r="D39" s="300">
        <f>IF(MinBaseGround&gt;ROUND(((1-Ground_Commercial)*'UPS Ground Base'!D34),2),ROUND(MinBaseGround*(1+GroundFuelSurcharge),2),ROUND(((1-Ground_Commercial)*'UPS Ground Base'!D34)*(1+GroundFuelSurcharge),2))</f>
        <v>24.71</v>
      </c>
      <c r="E39" s="300">
        <f>IF(MinBaseGround&gt;ROUND(((1-Ground_Commercial)*'UPS Ground Base'!E34),2),ROUND(MinBaseGround*(1+GroundFuelSurcharge),2),ROUND(((1-Ground_Commercial)*'UPS Ground Base'!E34)*(1+GroundFuelSurcharge),2))</f>
        <v>29.37</v>
      </c>
      <c r="F39" s="300">
        <f>IF(MinBaseGround&gt;ROUND(((1-Ground_Commercial)*'UPS Ground Base'!F34),2),ROUND(MinBaseGround*(1+GroundFuelSurcharge),2),ROUND(((1-Ground_Commercial)*'UPS Ground Base'!F34)*(1+GroundFuelSurcharge),2))</f>
        <v>37.45</v>
      </c>
      <c r="G39" s="300">
        <f>IF(MinBaseGround&gt;ROUND(((1-Ground_Commercial)*'UPS Ground Base'!G34),2),ROUND(MinBaseGround*(1+GroundFuelSurcharge),2),ROUND(((1-Ground_Commercial)*'UPS Ground Base'!G34)*(1+GroundFuelSurcharge),2))</f>
        <v>43.86</v>
      </c>
      <c r="H39" s="300">
        <f>IF(MinBaseGround&gt;ROUND(((1-Ground_Commercial)*'UPS Ground Base'!H34),2),ROUND(MinBaseGround*(1+GroundFuelSurcharge),2),ROUND(((1-Ground_Commercial)*'UPS Ground Base'!H34)*(1+GroundFuelSurcharge),2))</f>
        <v>51.95</v>
      </c>
      <c r="I39" s="300">
        <f>IF(MinBaseGround&gt;ROUND(((1-GroundCandaDiscount)*'UPS Ground Base'!I34),2),ROUND(MinBaseGround*(1+GroundFuelSurcharge),2),ROUND(((1-GroundCandaDiscount)*'UPS Ground Base'!I34)*(1+GroundFuelSurcharge),2))</f>
        <v>65.94</v>
      </c>
      <c r="J39" s="300">
        <f>IF(MinBaseGround&gt;ROUND(((1-GroundCandaDiscount)*'UPS Ground Base'!J34),2),ROUND(MinBaseGround*(1+GroundFuelSurcharge),2),ROUND(((1-GroundCandaDiscount)*'UPS Ground Base'!J34)*(1+GroundFuelSurcharge),2))</f>
        <v>66.59</v>
      </c>
      <c r="K39" s="300">
        <f>IF(MinBaseGround&gt;ROUND(((1-GroundCandaDiscount)*'UPS Ground Base'!K34),2),ROUND(MinBaseGround*(1+GroundFuelSurcharge),2),ROUND(((1-GroundCandaDiscount)*'UPS Ground Base'!K34)*(1+GroundFuelSurcharge),2))</f>
        <v>66.92</v>
      </c>
      <c r="L39" s="300">
        <f>IF(MinBaseGround&gt;ROUND(((1-GroundCandaDiscount)*'UPS Ground Base'!L34),2),ROUND(MinBaseGround*(1+GroundFuelSurcharge),2),ROUND(((1-GroundCandaDiscount)*'UPS Ground Base'!L34)*(1+GroundFuelSurcharge),2))</f>
        <v>90.37</v>
      </c>
      <c r="M39" s="300">
        <f>IF(MinBaseGround&gt;ROUND(((1-GroundCandaDiscount)*'UPS Ground Base'!M34),2),ROUND(MinBaseGround*(1+GroundFuelSurcharge),2),ROUND(((1-GroundCandaDiscount)*'UPS Ground Base'!M34)*(1+GroundFuelSurcharge),2))</f>
        <v>91.83</v>
      </c>
      <c r="N39" s="300">
        <f>IF(MinBaseGround&gt;ROUND(((1-GroundCandaDiscount)*'UPS Ground Base'!N34),2),ROUND(MinBaseGround*(1+GroundFuelSurcharge),2),ROUND(((1-GroundCandaDiscount)*'UPS Ground Base'!N34)*(1+GroundFuelSurcharge),2))</f>
        <v>91.96</v>
      </c>
      <c r="O39" s="300">
        <f>IF(MinBaseGround&gt;ROUND(((1-GroundCandaDiscount)*'UPS Ground Base'!O34),2),ROUND(MinBaseGround*(1+GroundFuelSurcharge),2),ROUND(((1-GroundCandaDiscount)*'UPS Ground Base'!O34)*(1+GroundFuelSurcharge),2))</f>
        <v>120.62</v>
      </c>
      <c r="P39" s="300">
        <f>IF(MinBaseGround&gt;ROUND(((1-GroundCandaDiscount)*'UPS Ground Base'!P34),2),ROUND(MinBaseGround*(1+GroundFuelSurcharge),2),ROUND(((1-GroundCandaDiscount)*'UPS Ground Base'!P34)*(1+GroundFuelSurcharge),2))</f>
        <v>124.78</v>
      </c>
      <c r="Q39" s="300">
        <f>IF(MinBaseGround&gt;ROUND(((1-GroundCandaDiscount)*'UPS Ground Base'!Q34),2),ROUND(MinBaseGround*(1+GroundFuelSurcharge),2),ROUND(((1-GroundCandaDiscount)*'UPS Ground Base'!Q34)*(1+GroundFuelSurcharge),2))</f>
        <v>127.32</v>
      </c>
      <c r="R39" s="300">
        <f>IF(MinBaseGround&gt;ROUND(((1-GroundCandaDiscount)*'UPS Ground Base'!R34),2),ROUND(MinBaseGround*(1+GroundFuelSurcharge),2),ROUND(((1-GroundCandaDiscount)*'UPS Ground Base'!R34)*(1+GroundFuelSurcharge),2))</f>
        <v>127.89</v>
      </c>
      <c r="S39" s="300">
        <f>IF(MinBaseGround&gt;ROUND(((1-GroundCandaDiscount)*'UPS Ground Base'!S34),2),ROUND(MinBaseGround*(1+GroundFuelSurcharge),2),ROUND(((1-GroundCandaDiscount)*'UPS Ground Base'!S34)*(1+GroundFuelSurcharge),2))</f>
        <v>134.36</v>
      </c>
      <c r="T39" s="300">
        <f>IF(MinBaseGround&gt;ROUND(((1-GroundCandaDiscount)*'UPS Ground Base'!T34),2),ROUND(MinBaseGround*(1+GroundFuelSurcharge),2),ROUND(((1-GroundCandaDiscount)*'UPS Ground Base'!T34)*(1+GroundFuelSurcharge),2))</f>
        <v>140.11</v>
      </c>
      <c r="U39" s="300">
        <f>IF(MinBaseGround&gt;ROUND(((1-GroundCandaDiscount)*'UPS Ground Base'!U34),2),ROUND(MinBaseGround*(1+GroundFuelSurcharge),2),ROUND(((1-GroundCandaDiscount)*'UPS Ground Base'!U34)*(1+GroundFuelSurcharge),2))</f>
        <v>147.49</v>
      </c>
    </row>
    <row r="40" ht="12.75" customHeight="1">
      <c r="A40" s="299">
        <v>33.0</v>
      </c>
      <c r="B40" s="300">
        <f>IF(MinBaseGround&gt;ROUND(((1-Ground_Commercial)*'UPS Ground Base'!B35),2),ROUND(MinBaseGround*(1+GroundFuelSurcharge),2),ROUND(((1-Ground_Commercial)*'UPS Ground Base'!B35)*(1+GroundFuelSurcharge),2))</f>
        <v>19.52</v>
      </c>
      <c r="C40" s="300">
        <f>IF(MinBaseGround&gt;ROUND(((1-Ground_Commercial)*'UPS Ground Base'!C35),2),ROUND(MinBaseGround*(1+GroundFuelSurcharge),2),ROUND(((1-Ground_Commercial)*'UPS Ground Base'!C35)*(1+GroundFuelSurcharge),2))</f>
        <v>22.86</v>
      </c>
      <c r="D40" s="300">
        <f>IF(MinBaseGround&gt;ROUND(((1-Ground_Commercial)*'UPS Ground Base'!D35),2),ROUND(MinBaseGround*(1+GroundFuelSurcharge),2),ROUND(((1-Ground_Commercial)*'UPS Ground Base'!D35)*(1+GroundFuelSurcharge),2))</f>
        <v>25.81</v>
      </c>
      <c r="E40" s="300">
        <f>IF(MinBaseGround&gt;ROUND(((1-Ground_Commercial)*'UPS Ground Base'!E35),2),ROUND(MinBaseGround*(1+GroundFuelSurcharge),2),ROUND(((1-Ground_Commercial)*'UPS Ground Base'!E35)*(1+GroundFuelSurcharge),2))</f>
        <v>30.75</v>
      </c>
      <c r="F40" s="300">
        <f>IF(MinBaseGround&gt;ROUND(((1-Ground_Commercial)*'UPS Ground Base'!F35),2),ROUND(MinBaseGround*(1+GroundFuelSurcharge),2),ROUND(((1-Ground_Commercial)*'UPS Ground Base'!F35)*(1+GroundFuelSurcharge),2))</f>
        <v>39.6</v>
      </c>
      <c r="G40" s="300">
        <f>IF(MinBaseGround&gt;ROUND(((1-Ground_Commercial)*'UPS Ground Base'!G35),2),ROUND(MinBaseGround*(1+GroundFuelSurcharge),2),ROUND(((1-Ground_Commercial)*'UPS Ground Base'!G35)*(1+GroundFuelSurcharge),2))</f>
        <v>45.3</v>
      </c>
      <c r="H40" s="300">
        <f>IF(MinBaseGround&gt;ROUND(((1-Ground_Commercial)*'UPS Ground Base'!H35),2),ROUND(MinBaseGround*(1+GroundFuelSurcharge),2),ROUND(((1-Ground_Commercial)*'UPS Ground Base'!H35)*(1+GroundFuelSurcharge),2))</f>
        <v>53.35</v>
      </c>
      <c r="I40" s="300">
        <f>IF(MinBaseGround&gt;ROUND(((1-GroundCandaDiscount)*'UPS Ground Base'!I35),2),ROUND(MinBaseGround*(1+GroundFuelSurcharge),2),ROUND(((1-GroundCandaDiscount)*'UPS Ground Base'!I35)*(1+GroundFuelSurcharge),2))</f>
        <v>67.57</v>
      </c>
      <c r="J40" s="300">
        <f>IF(MinBaseGround&gt;ROUND(((1-GroundCandaDiscount)*'UPS Ground Base'!J35),2),ROUND(MinBaseGround*(1+GroundFuelSurcharge),2),ROUND(((1-GroundCandaDiscount)*'UPS Ground Base'!J35)*(1+GroundFuelSurcharge),2))</f>
        <v>68.25</v>
      </c>
      <c r="K40" s="300">
        <f>IF(MinBaseGround&gt;ROUND(((1-GroundCandaDiscount)*'UPS Ground Base'!K35),2),ROUND(MinBaseGround*(1+GroundFuelSurcharge),2),ROUND(((1-GroundCandaDiscount)*'UPS Ground Base'!K35)*(1+GroundFuelSurcharge),2))</f>
        <v>68.49</v>
      </c>
      <c r="L40" s="300">
        <f>IF(MinBaseGround&gt;ROUND(((1-GroundCandaDiscount)*'UPS Ground Base'!L35),2),ROUND(MinBaseGround*(1+GroundFuelSurcharge),2),ROUND(((1-GroundCandaDiscount)*'UPS Ground Base'!L35)*(1+GroundFuelSurcharge),2))</f>
        <v>92.31</v>
      </c>
      <c r="M40" s="300">
        <f>IF(MinBaseGround&gt;ROUND(((1-GroundCandaDiscount)*'UPS Ground Base'!M35),2),ROUND(MinBaseGround*(1+GroundFuelSurcharge),2),ROUND(((1-GroundCandaDiscount)*'UPS Ground Base'!M35)*(1+GroundFuelSurcharge),2))</f>
        <v>93.79</v>
      </c>
      <c r="N40" s="300">
        <f>IF(MinBaseGround&gt;ROUND(((1-GroundCandaDiscount)*'UPS Ground Base'!N35),2),ROUND(MinBaseGround*(1+GroundFuelSurcharge),2),ROUND(((1-GroundCandaDiscount)*'UPS Ground Base'!N35)*(1+GroundFuelSurcharge),2))</f>
        <v>93.93</v>
      </c>
      <c r="O40" s="300">
        <f>IF(MinBaseGround&gt;ROUND(((1-GroundCandaDiscount)*'UPS Ground Base'!O35),2),ROUND(MinBaseGround*(1+GroundFuelSurcharge),2),ROUND(((1-GroundCandaDiscount)*'UPS Ground Base'!O35)*(1+GroundFuelSurcharge),2))</f>
        <v>122.82</v>
      </c>
      <c r="P40" s="300">
        <f>IF(MinBaseGround&gt;ROUND(((1-GroundCandaDiscount)*'UPS Ground Base'!P35),2),ROUND(MinBaseGround*(1+GroundFuelSurcharge),2),ROUND(((1-GroundCandaDiscount)*'UPS Ground Base'!P35)*(1+GroundFuelSurcharge),2))</f>
        <v>127.31</v>
      </c>
      <c r="Q40" s="300">
        <f>IF(MinBaseGround&gt;ROUND(((1-GroundCandaDiscount)*'UPS Ground Base'!Q35),2),ROUND(MinBaseGround*(1+GroundFuelSurcharge),2),ROUND(((1-GroundCandaDiscount)*'UPS Ground Base'!Q35)*(1+GroundFuelSurcharge),2))</f>
        <v>129.9</v>
      </c>
      <c r="R40" s="300">
        <f>IF(MinBaseGround&gt;ROUND(((1-GroundCandaDiscount)*'UPS Ground Base'!R35),2),ROUND(MinBaseGround*(1+GroundFuelSurcharge),2),ROUND(((1-GroundCandaDiscount)*'UPS Ground Base'!R35)*(1+GroundFuelSurcharge),2))</f>
        <v>132.18</v>
      </c>
      <c r="S40" s="300">
        <f>IF(MinBaseGround&gt;ROUND(((1-GroundCandaDiscount)*'UPS Ground Base'!S35),2),ROUND(MinBaseGround*(1+GroundFuelSurcharge),2),ROUND(((1-GroundCandaDiscount)*'UPS Ground Base'!S35)*(1+GroundFuelSurcharge),2))</f>
        <v>137.25</v>
      </c>
      <c r="T40" s="300">
        <f>IF(MinBaseGround&gt;ROUND(((1-GroundCandaDiscount)*'UPS Ground Base'!T35),2),ROUND(MinBaseGround*(1+GroundFuelSurcharge),2),ROUND(((1-GroundCandaDiscount)*'UPS Ground Base'!T35)*(1+GroundFuelSurcharge),2))</f>
        <v>143.06</v>
      </c>
      <c r="U40" s="300">
        <f>IF(MinBaseGround&gt;ROUND(((1-GroundCandaDiscount)*'UPS Ground Base'!U35),2),ROUND(MinBaseGround*(1+GroundFuelSurcharge),2),ROUND(((1-GroundCandaDiscount)*'UPS Ground Base'!U35)*(1+GroundFuelSurcharge),2))</f>
        <v>150.79</v>
      </c>
    </row>
    <row r="41" ht="12.75" customHeight="1">
      <c r="A41" s="299">
        <v>34.0</v>
      </c>
      <c r="B41" s="300">
        <f>IF(MinBaseGround&gt;ROUND(((1-Ground_Commercial)*'UPS Ground Base'!B36),2),ROUND(MinBaseGround*(1+GroundFuelSurcharge),2),ROUND(((1-Ground_Commercial)*'UPS Ground Base'!B36)*(1+GroundFuelSurcharge),2))</f>
        <v>19.64</v>
      </c>
      <c r="C41" s="300">
        <f>IF(MinBaseGround&gt;ROUND(((1-Ground_Commercial)*'UPS Ground Base'!C36),2),ROUND(MinBaseGround*(1+GroundFuelSurcharge),2),ROUND(((1-Ground_Commercial)*'UPS Ground Base'!C36)*(1+GroundFuelSurcharge),2))</f>
        <v>23.36</v>
      </c>
      <c r="D41" s="300">
        <f>IF(MinBaseGround&gt;ROUND(((1-Ground_Commercial)*'UPS Ground Base'!D36),2),ROUND(MinBaseGround*(1+GroundFuelSurcharge),2),ROUND(((1-Ground_Commercial)*'UPS Ground Base'!D36)*(1+GroundFuelSurcharge),2))</f>
        <v>26.64</v>
      </c>
      <c r="E41" s="300">
        <f>IF(MinBaseGround&gt;ROUND(((1-Ground_Commercial)*'UPS Ground Base'!E36),2),ROUND(MinBaseGround*(1+GroundFuelSurcharge),2),ROUND(((1-Ground_Commercial)*'UPS Ground Base'!E36)*(1+GroundFuelSurcharge),2))</f>
        <v>31.83</v>
      </c>
      <c r="F41" s="300">
        <f>IF(MinBaseGround&gt;ROUND(((1-Ground_Commercial)*'UPS Ground Base'!F36),2),ROUND(MinBaseGround*(1+GroundFuelSurcharge),2),ROUND(((1-Ground_Commercial)*'UPS Ground Base'!F36)*(1+GroundFuelSurcharge),2))</f>
        <v>39.81</v>
      </c>
      <c r="G41" s="300">
        <f>IF(MinBaseGround&gt;ROUND(((1-Ground_Commercial)*'UPS Ground Base'!G36),2),ROUND(MinBaseGround*(1+GroundFuelSurcharge),2),ROUND(((1-Ground_Commercial)*'UPS Ground Base'!G36)*(1+GroundFuelSurcharge),2))</f>
        <v>46.65</v>
      </c>
      <c r="H41" s="300">
        <f>IF(MinBaseGround&gt;ROUND(((1-Ground_Commercial)*'UPS Ground Base'!H36),2),ROUND(MinBaseGround*(1+GroundFuelSurcharge),2),ROUND(((1-Ground_Commercial)*'UPS Ground Base'!H36)*(1+GroundFuelSurcharge),2))</f>
        <v>55.9</v>
      </c>
      <c r="I41" s="300">
        <f>IF(MinBaseGround&gt;ROUND(((1-GroundCandaDiscount)*'UPS Ground Base'!I36),2),ROUND(MinBaseGround*(1+GroundFuelSurcharge),2),ROUND(((1-GroundCandaDiscount)*'UPS Ground Base'!I36)*(1+GroundFuelSurcharge),2))</f>
        <v>68.85</v>
      </c>
      <c r="J41" s="300">
        <f>IF(MinBaseGround&gt;ROUND(((1-GroundCandaDiscount)*'UPS Ground Base'!J36),2),ROUND(MinBaseGround*(1+GroundFuelSurcharge),2),ROUND(((1-GroundCandaDiscount)*'UPS Ground Base'!J36)*(1+GroundFuelSurcharge),2))</f>
        <v>69.52</v>
      </c>
      <c r="K41" s="300">
        <f>IF(MinBaseGround&gt;ROUND(((1-GroundCandaDiscount)*'UPS Ground Base'!K36),2),ROUND(MinBaseGround*(1+GroundFuelSurcharge),2),ROUND(((1-GroundCandaDiscount)*'UPS Ground Base'!K36)*(1+GroundFuelSurcharge),2))</f>
        <v>69.74</v>
      </c>
      <c r="L41" s="300">
        <f>IF(MinBaseGround&gt;ROUND(((1-GroundCandaDiscount)*'UPS Ground Base'!L36),2),ROUND(MinBaseGround*(1+GroundFuelSurcharge),2),ROUND(((1-GroundCandaDiscount)*'UPS Ground Base'!L36)*(1+GroundFuelSurcharge),2))</f>
        <v>94.24</v>
      </c>
      <c r="M41" s="300">
        <f>IF(MinBaseGround&gt;ROUND(((1-GroundCandaDiscount)*'UPS Ground Base'!M36),2),ROUND(MinBaseGround*(1+GroundFuelSurcharge),2),ROUND(((1-GroundCandaDiscount)*'UPS Ground Base'!M36)*(1+GroundFuelSurcharge),2))</f>
        <v>95.74</v>
      </c>
      <c r="N41" s="300">
        <f>IF(MinBaseGround&gt;ROUND(((1-GroundCandaDiscount)*'UPS Ground Base'!N36),2),ROUND(MinBaseGround*(1+GroundFuelSurcharge),2),ROUND(((1-GroundCandaDiscount)*'UPS Ground Base'!N36)*(1+GroundFuelSurcharge),2))</f>
        <v>95.88</v>
      </c>
      <c r="O41" s="300">
        <f>IF(MinBaseGround&gt;ROUND(((1-GroundCandaDiscount)*'UPS Ground Base'!O36),2),ROUND(MinBaseGround*(1+GroundFuelSurcharge),2),ROUND(((1-GroundCandaDiscount)*'UPS Ground Base'!O36)*(1+GroundFuelSurcharge),2))</f>
        <v>124.63</v>
      </c>
      <c r="P41" s="300">
        <f>IF(MinBaseGround&gt;ROUND(((1-GroundCandaDiscount)*'UPS Ground Base'!P36),2),ROUND(MinBaseGround*(1+GroundFuelSurcharge),2),ROUND(((1-GroundCandaDiscount)*'UPS Ground Base'!P36)*(1+GroundFuelSurcharge),2))</f>
        <v>127.47</v>
      </c>
      <c r="Q41" s="300">
        <f>IF(MinBaseGround&gt;ROUND(((1-GroundCandaDiscount)*'UPS Ground Base'!Q36),2),ROUND(MinBaseGround*(1+GroundFuelSurcharge),2),ROUND(((1-GroundCandaDiscount)*'UPS Ground Base'!Q36)*(1+GroundFuelSurcharge),2))</f>
        <v>131.94</v>
      </c>
      <c r="R41" s="300">
        <f>IF(MinBaseGround&gt;ROUND(((1-GroundCandaDiscount)*'UPS Ground Base'!R36),2),ROUND(MinBaseGround*(1+GroundFuelSurcharge),2),ROUND(((1-GroundCandaDiscount)*'UPS Ground Base'!R36)*(1+GroundFuelSurcharge),2))</f>
        <v>132.91</v>
      </c>
      <c r="S41" s="300">
        <f>IF(MinBaseGround&gt;ROUND(((1-GroundCandaDiscount)*'UPS Ground Base'!S36),2),ROUND(MinBaseGround*(1+GroundFuelSurcharge),2),ROUND(((1-GroundCandaDiscount)*'UPS Ground Base'!S36)*(1+GroundFuelSurcharge),2))</f>
        <v>139.6</v>
      </c>
      <c r="T41" s="300">
        <f>IF(MinBaseGround&gt;ROUND(((1-GroundCandaDiscount)*'UPS Ground Base'!T36),2),ROUND(MinBaseGround*(1+GroundFuelSurcharge),2),ROUND(((1-GroundCandaDiscount)*'UPS Ground Base'!T36)*(1+GroundFuelSurcharge),2))</f>
        <v>145.58</v>
      </c>
      <c r="U41" s="300">
        <f>IF(MinBaseGround&gt;ROUND(((1-GroundCandaDiscount)*'UPS Ground Base'!U36),2),ROUND(MinBaseGround*(1+GroundFuelSurcharge),2),ROUND(((1-GroundCandaDiscount)*'UPS Ground Base'!U36)*(1+GroundFuelSurcharge),2))</f>
        <v>153.58</v>
      </c>
    </row>
    <row r="42" ht="12.75" customHeight="1">
      <c r="A42" s="299">
        <v>35.0</v>
      </c>
      <c r="B42" s="300">
        <f>IF(MinBaseGround&gt;ROUND(((1-Ground_Commercial)*'UPS Ground Base'!B37),2),ROUND(MinBaseGround*(1+GroundFuelSurcharge),2),ROUND(((1-Ground_Commercial)*'UPS Ground Base'!B37)*(1+GroundFuelSurcharge),2))</f>
        <v>20</v>
      </c>
      <c r="C42" s="300">
        <f>IF(MinBaseGround&gt;ROUND(((1-Ground_Commercial)*'UPS Ground Base'!C37),2),ROUND(MinBaseGround*(1+GroundFuelSurcharge),2),ROUND(((1-Ground_Commercial)*'UPS Ground Base'!C37)*(1+GroundFuelSurcharge),2))</f>
        <v>24.6</v>
      </c>
      <c r="D42" s="300">
        <f>IF(MinBaseGround&gt;ROUND(((1-Ground_Commercial)*'UPS Ground Base'!D37),2),ROUND(MinBaseGround*(1+GroundFuelSurcharge),2),ROUND(((1-Ground_Commercial)*'UPS Ground Base'!D37)*(1+GroundFuelSurcharge),2))</f>
        <v>27.52</v>
      </c>
      <c r="E42" s="300">
        <f>IF(MinBaseGround&gt;ROUND(((1-Ground_Commercial)*'UPS Ground Base'!E37),2),ROUND(MinBaseGround*(1+GroundFuelSurcharge),2),ROUND(((1-Ground_Commercial)*'UPS Ground Base'!E37)*(1+GroundFuelSurcharge),2))</f>
        <v>32.6</v>
      </c>
      <c r="F42" s="300">
        <f>IF(MinBaseGround&gt;ROUND(((1-Ground_Commercial)*'UPS Ground Base'!F37),2),ROUND(MinBaseGround*(1+GroundFuelSurcharge),2),ROUND(((1-Ground_Commercial)*'UPS Ground Base'!F37)*(1+GroundFuelSurcharge),2))</f>
        <v>40.49</v>
      </c>
      <c r="G42" s="300">
        <f>IF(MinBaseGround&gt;ROUND(((1-Ground_Commercial)*'UPS Ground Base'!G37),2),ROUND(MinBaseGround*(1+GroundFuelSurcharge),2),ROUND(((1-Ground_Commercial)*'UPS Ground Base'!G37)*(1+GroundFuelSurcharge),2))</f>
        <v>47.85</v>
      </c>
      <c r="H42" s="300">
        <f>IF(MinBaseGround&gt;ROUND(((1-Ground_Commercial)*'UPS Ground Base'!H37),2),ROUND(MinBaseGround*(1+GroundFuelSurcharge),2),ROUND(((1-Ground_Commercial)*'UPS Ground Base'!H37)*(1+GroundFuelSurcharge),2))</f>
        <v>56.31</v>
      </c>
      <c r="I42" s="300">
        <f>IF(MinBaseGround&gt;ROUND(((1-GroundCandaDiscount)*'UPS Ground Base'!I37),2),ROUND(MinBaseGround*(1+GroundFuelSurcharge),2),ROUND(((1-GroundCandaDiscount)*'UPS Ground Base'!I37)*(1+GroundFuelSurcharge),2))</f>
        <v>70.18</v>
      </c>
      <c r="J42" s="300">
        <f>IF(MinBaseGround&gt;ROUND(((1-GroundCandaDiscount)*'UPS Ground Base'!J37),2),ROUND(MinBaseGround*(1+GroundFuelSurcharge),2),ROUND(((1-GroundCandaDiscount)*'UPS Ground Base'!J37)*(1+GroundFuelSurcharge),2))</f>
        <v>70.87</v>
      </c>
      <c r="K42" s="300">
        <f>IF(MinBaseGround&gt;ROUND(((1-GroundCandaDiscount)*'UPS Ground Base'!K37),2),ROUND(MinBaseGround*(1+GroundFuelSurcharge),2),ROUND(((1-GroundCandaDiscount)*'UPS Ground Base'!K37)*(1+GroundFuelSurcharge),2))</f>
        <v>71.55</v>
      </c>
      <c r="L42" s="300">
        <f>IF(MinBaseGround&gt;ROUND(((1-GroundCandaDiscount)*'UPS Ground Base'!L37),2),ROUND(MinBaseGround*(1+GroundFuelSurcharge),2),ROUND(((1-GroundCandaDiscount)*'UPS Ground Base'!L37)*(1+GroundFuelSurcharge),2))</f>
        <v>95.5</v>
      </c>
      <c r="M42" s="300">
        <f>IF(MinBaseGround&gt;ROUND(((1-GroundCandaDiscount)*'UPS Ground Base'!M37),2),ROUND(MinBaseGround*(1+GroundFuelSurcharge),2),ROUND(((1-GroundCandaDiscount)*'UPS Ground Base'!M37)*(1+GroundFuelSurcharge),2))</f>
        <v>97.03</v>
      </c>
      <c r="N42" s="300">
        <f>IF(MinBaseGround&gt;ROUND(((1-GroundCandaDiscount)*'UPS Ground Base'!N37),2),ROUND(MinBaseGround*(1+GroundFuelSurcharge),2),ROUND(((1-GroundCandaDiscount)*'UPS Ground Base'!N37)*(1+GroundFuelSurcharge),2))</f>
        <v>97.72</v>
      </c>
      <c r="O42" s="300">
        <f>IF(MinBaseGround&gt;ROUND(((1-GroundCandaDiscount)*'UPS Ground Base'!O37),2),ROUND(MinBaseGround*(1+GroundFuelSurcharge),2),ROUND(((1-GroundCandaDiscount)*'UPS Ground Base'!O37)*(1+GroundFuelSurcharge),2))</f>
        <v>126.72</v>
      </c>
      <c r="P42" s="300">
        <f>IF(MinBaseGround&gt;ROUND(((1-GroundCandaDiscount)*'UPS Ground Base'!P37),2),ROUND(MinBaseGround*(1+GroundFuelSurcharge),2),ROUND(((1-GroundCandaDiscount)*'UPS Ground Base'!P37)*(1+GroundFuelSurcharge),2))</f>
        <v>132.32</v>
      </c>
      <c r="Q42" s="300">
        <f>IF(MinBaseGround&gt;ROUND(((1-GroundCandaDiscount)*'UPS Ground Base'!Q37),2),ROUND(MinBaseGround*(1+GroundFuelSurcharge),2),ROUND(((1-GroundCandaDiscount)*'UPS Ground Base'!Q37)*(1+GroundFuelSurcharge),2))</f>
        <v>134.18</v>
      </c>
      <c r="R42" s="300">
        <f>IF(MinBaseGround&gt;ROUND(((1-GroundCandaDiscount)*'UPS Ground Base'!R37),2),ROUND(MinBaseGround*(1+GroundFuelSurcharge),2),ROUND(((1-GroundCandaDiscount)*'UPS Ground Base'!R37)*(1+GroundFuelSurcharge),2))</f>
        <v>135.18</v>
      </c>
      <c r="S42" s="300">
        <f>IF(MinBaseGround&gt;ROUND(((1-GroundCandaDiscount)*'UPS Ground Base'!S37),2),ROUND(MinBaseGround*(1+GroundFuelSurcharge),2),ROUND(((1-GroundCandaDiscount)*'UPS Ground Base'!S37)*(1+GroundFuelSurcharge),2))</f>
        <v>142.09</v>
      </c>
      <c r="T42" s="300">
        <f>IF(MinBaseGround&gt;ROUND(((1-GroundCandaDiscount)*'UPS Ground Base'!T37),2),ROUND(MinBaseGround*(1+GroundFuelSurcharge),2),ROUND(((1-GroundCandaDiscount)*'UPS Ground Base'!T37)*(1+GroundFuelSurcharge),2))</f>
        <v>148.25</v>
      </c>
      <c r="U42" s="300">
        <f>IF(MinBaseGround&gt;ROUND(((1-GroundCandaDiscount)*'UPS Ground Base'!U37),2),ROUND(MinBaseGround*(1+GroundFuelSurcharge),2),ROUND(((1-GroundCandaDiscount)*'UPS Ground Base'!U37)*(1+GroundFuelSurcharge),2))</f>
        <v>156.46</v>
      </c>
    </row>
    <row r="43" ht="12.75" customHeight="1">
      <c r="A43" s="299">
        <v>36.0</v>
      </c>
      <c r="B43" s="300">
        <f>IF(MinBaseGround&gt;ROUND(((1-Ground_Commercial)*'UPS Ground Base'!B38),2),ROUND(MinBaseGround*(1+GroundFuelSurcharge),2),ROUND(((1-Ground_Commercial)*'UPS Ground Base'!B38)*(1+GroundFuelSurcharge),2))</f>
        <v>20.31</v>
      </c>
      <c r="C43" s="300">
        <f>IF(MinBaseGround&gt;ROUND(((1-Ground_Commercial)*'UPS Ground Base'!C38),2),ROUND(MinBaseGround*(1+GroundFuelSurcharge),2),ROUND(((1-Ground_Commercial)*'UPS Ground Base'!C38)*(1+GroundFuelSurcharge),2))</f>
        <v>24.61</v>
      </c>
      <c r="D43" s="300">
        <f>IF(MinBaseGround&gt;ROUND(((1-Ground_Commercial)*'UPS Ground Base'!D38),2),ROUND(MinBaseGround*(1+GroundFuelSurcharge),2),ROUND(((1-Ground_Commercial)*'UPS Ground Base'!D38)*(1+GroundFuelSurcharge),2))</f>
        <v>27.74</v>
      </c>
      <c r="E43" s="300">
        <f>IF(MinBaseGround&gt;ROUND(((1-Ground_Commercial)*'UPS Ground Base'!E38),2),ROUND(MinBaseGround*(1+GroundFuelSurcharge),2),ROUND(((1-Ground_Commercial)*'UPS Ground Base'!E38)*(1+GroundFuelSurcharge),2))</f>
        <v>33.58</v>
      </c>
      <c r="F43" s="300">
        <f>IF(MinBaseGround&gt;ROUND(((1-Ground_Commercial)*'UPS Ground Base'!F38),2),ROUND(MinBaseGround*(1+GroundFuelSurcharge),2),ROUND(((1-Ground_Commercial)*'UPS Ground Base'!F38)*(1+GroundFuelSurcharge),2))</f>
        <v>42.2</v>
      </c>
      <c r="G43" s="300">
        <f>IF(MinBaseGround&gt;ROUND(((1-Ground_Commercial)*'UPS Ground Base'!G38),2),ROUND(MinBaseGround*(1+GroundFuelSurcharge),2),ROUND(((1-Ground_Commercial)*'UPS Ground Base'!G38)*(1+GroundFuelSurcharge),2))</f>
        <v>49.48</v>
      </c>
      <c r="H43" s="300">
        <f>IF(MinBaseGround&gt;ROUND(((1-Ground_Commercial)*'UPS Ground Base'!H38),2),ROUND(MinBaseGround*(1+GroundFuelSurcharge),2),ROUND(((1-Ground_Commercial)*'UPS Ground Base'!H38)*(1+GroundFuelSurcharge),2))</f>
        <v>58.52</v>
      </c>
      <c r="I43" s="300">
        <f>IF(MinBaseGround&gt;ROUND(((1-GroundCandaDiscount)*'UPS Ground Base'!I38),2),ROUND(MinBaseGround*(1+GroundFuelSurcharge),2),ROUND(((1-GroundCandaDiscount)*'UPS Ground Base'!I38)*(1+GroundFuelSurcharge),2))</f>
        <v>71.45</v>
      </c>
      <c r="J43" s="300">
        <f>IF(MinBaseGround&gt;ROUND(((1-GroundCandaDiscount)*'UPS Ground Base'!J38),2),ROUND(MinBaseGround*(1+GroundFuelSurcharge),2),ROUND(((1-GroundCandaDiscount)*'UPS Ground Base'!J38)*(1+GroundFuelSurcharge),2))</f>
        <v>72.14</v>
      </c>
      <c r="K43" s="300">
        <f>IF(MinBaseGround&gt;ROUND(((1-GroundCandaDiscount)*'UPS Ground Base'!K38),2),ROUND(MinBaseGround*(1+GroundFuelSurcharge),2),ROUND(((1-GroundCandaDiscount)*'UPS Ground Base'!K38)*(1+GroundFuelSurcharge),2))</f>
        <v>72.4</v>
      </c>
      <c r="L43" s="300">
        <f>IF(MinBaseGround&gt;ROUND(((1-GroundCandaDiscount)*'UPS Ground Base'!L38),2),ROUND(MinBaseGround*(1+GroundFuelSurcharge),2),ROUND(((1-GroundCandaDiscount)*'UPS Ground Base'!L38)*(1+GroundFuelSurcharge),2))</f>
        <v>97.71</v>
      </c>
      <c r="M43" s="300">
        <f>IF(MinBaseGround&gt;ROUND(((1-GroundCandaDiscount)*'UPS Ground Base'!M38),2),ROUND(MinBaseGround*(1+GroundFuelSurcharge),2),ROUND(((1-GroundCandaDiscount)*'UPS Ground Base'!M38)*(1+GroundFuelSurcharge),2))</f>
        <v>99.29</v>
      </c>
      <c r="N43" s="300">
        <f>IF(MinBaseGround&gt;ROUND(((1-GroundCandaDiscount)*'UPS Ground Base'!N38),2),ROUND(MinBaseGround*(1+GroundFuelSurcharge),2),ROUND(((1-GroundCandaDiscount)*'UPS Ground Base'!N38)*(1+GroundFuelSurcharge),2))</f>
        <v>99.42</v>
      </c>
      <c r="O43" s="300">
        <f>IF(MinBaseGround&gt;ROUND(((1-GroundCandaDiscount)*'UPS Ground Base'!O38),2),ROUND(MinBaseGround*(1+GroundFuelSurcharge),2),ROUND(((1-GroundCandaDiscount)*'UPS Ground Base'!O38)*(1+GroundFuelSurcharge),2))</f>
        <v>128.92</v>
      </c>
      <c r="P43" s="300">
        <f>IF(MinBaseGround&gt;ROUND(((1-GroundCandaDiscount)*'UPS Ground Base'!P38),2),ROUND(MinBaseGround*(1+GroundFuelSurcharge),2),ROUND(((1-GroundCandaDiscount)*'UPS Ground Base'!P38)*(1+GroundFuelSurcharge),2))</f>
        <v>134.52</v>
      </c>
      <c r="Q43" s="300">
        <f>IF(MinBaseGround&gt;ROUND(((1-GroundCandaDiscount)*'UPS Ground Base'!Q38),2),ROUND(MinBaseGround*(1+GroundFuelSurcharge),2),ROUND(((1-GroundCandaDiscount)*'UPS Ground Base'!Q38)*(1+GroundFuelSurcharge),2))</f>
        <v>136.8</v>
      </c>
      <c r="R43" s="300">
        <f>IF(MinBaseGround&gt;ROUND(((1-GroundCandaDiscount)*'UPS Ground Base'!R38),2),ROUND(MinBaseGround*(1+GroundFuelSurcharge),2),ROUND(((1-GroundCandaDiscount)*'UPS Ground Base'!R38)*(1+GroundFuelSurcharge),2))</f>
        <v>140.41</v>
      </c>
      <c r="S43" s="300">
        <f>IF(MinBaseGround&gt;ROUND(((1-GroundCandaDiscount)*'UPS Ground Base'!S38),2),ROUND(MinBaseGround*(1+GroundFuelSurcharge),2),ROUND(((1-GroundCandaDiscount)*'UPS Ground Base'!S38)*(1+GroundFuelSurcharge),2))</f>
        <v>144.8</v>
      </c>
      <c r="T43" s="300">
        <f>IF(MinBaseGround&gt;ROUND(((1-GroundCandaDiscount)*'UPS Ground Base'!T38),2),ROUND(MinBaseGround*(1+GroundFuelSurcharge),2),ROUND(((1-GroundCandaDiscount)*'UPS Ground Base'!T38)*(1+GroundFuelSurcharge),2))</f>
        <v>151.05</v>
      </c>
      <c r="U43" s="300">
        <f>IF(MinBaseGround&gt;ROUND(((1-GroundCandaDiscount)*'UPS Ground Base'!U38),2),ROUND(MinBaseGround*(1+GroundFuelSurcharge),2),ROUND(((1-GroundCandaDiscount)*'UPS Ground Base'!U38)*(1+GroundFuelSurcharge),2))</f>
        <v>159.53</v>
      </c>
    </row>
    <row r="44" ht="12.75" customHeight="1">
      <c r="A44" s="299">
        <v>37.0</v>
      </c>
      <c r="B44" s="300">
        <f>IF(MinBaseGround&gt;ROUND(((1-Ground_Commercial)*'UPS Ground Base'!B39),2),ROUND(MinBaseGround*(1+GroundFuelSurcharge),2),ROUND(((1-Ground_Commercial)*'UPS Ground Base'!B39)*(1+GroundFuelSurcharge),2))</f>
        <v>20.6</v>
      </c>
      <c r="C44" s="300">
        <f>IF(MinBaseGround&gt;ROUND(((1-Ground_Commercial)*'UPS Ground Base'!C39),2),ROUND(MinBaseGround*(1+GroundFuelSurcharge),2),ROUND(((1-Ground_Commercial)*'UPS Ground Base'!C39)*(1+GroundFuelSurcharge),2))</f>
        <v>24.93</v>
      </c>
      <c r="D44" s="300">
        <f>IF(MinBaseGround&gt;ROUND(((1-Ground_Commercial)*'UPS Ground Base'!D39),2),ROUND(MinBaseGround*(1+GroundFuelSurcharge),2),ROUND(((1-Ground_Commercial)*'UPS Ground Base'!D39)*(1+GroundFuelSurcharge),2))</f>
        <v>28.17</v>
      </c>
      <c r="E44" s="300">
        <f>IF(MinBaseGround&gt;ROUND(((1-Ground_Commercial)*'UPS Ground Base'!E39),2),ROUND(MinBaseGround*(1+GroundFuelSurcharge),2),ROUND(((1-Ground_Commercial)*'UPS Ground Base'!E39)*(1+GroundFuelSurcharge),2))</f>
        <v>34.32</v>
      </c>
      <c r="F44" s="300">
        <f>IF(MinBaseGround&gt;ROUND(((1-Ground_Commercial)*'UPS Ground Base'!F39),2),ROUND(MinBaseGround*(1+GroundFuelSurcharge),2),ROUND(((1-Ground_Commercial)*'UPS Ground Base'!F39)*(1+GroundFuelSurcharge),2))</f>
        <v>42.39</v>
      </c>
      <c r="G44" s="300">
        <f>IF(MinBaseGround&gt;ROUND(((1-Ground_Commercial)*'UPS Ground Base'!G39),2),ROUND(MinBaseGround*(1+GroundFuelSurcharge),2),ROUND(((1-Ground_Commercial)*'UPS Ground Base'!G39)*(1+GroundFuelSurcharge),2))</f>
        <v>51.08</v>
      </c>
      <c r="H44" s="300">
        <f>IF(MinBaseGround&gt;ROUND(((1-Ground_Commercial)*'UPS Ground Base'!H39),2),ROUND(MinBaseGround*(1+GroundFuelSurcharge),2),ROUND(((1-Ground_Commercial)*'UPS Ground Base'!H39)*(1+GroundFuelSurcharge),2))</f>
        <v>59.08</v>
      </c>
      <c r="I44" s="300">
        <f>IF(MinBaseGround&gt;ROUND(((1-GroundCandaDiscount)*'UPS Ground Base'!I39),2),ROUND(MinBaseGround*(1+GroundFuelSurcharge),2),ROUND(((1-GroundCandaDiscount)*'UPS Ground Base'!I39)*(1+GroundFuelSurcharge),2))</f>
        <v>73.06</v>
      </c>
      <c r="J44" s="300">
        <f>IF(MinBaseGround&gt;ROUND(((1-GroundCandaDiscount)*'UPS Ground Base'!J39),2),ROUND(MinBaseGround*(1+GroundFuelSurcharge),2),ROUND(((1-GroundCandaDiscount)*'UPS Ground Base'!J39)*(1+GroundFuelSurcharge),2))</f>
        <v>73.8</v>
      </c>
      <c r="K44" s="300">
        <f>IF(MinBaseGround&gt;ROUND(((1-GroundCandaDiscount)*'UPS Ground Base'!K39),2),ROUND(MinBaseGround*(1+GroundFuelSurcharge),2),ROUND(((1-GroundCandaDiscount)*'UPS Ground Base'!K39)*(1+GroundFuelSurcharge),2))</f>
        <v>74.02</v>
      </c>
      <c r="L44" s="300">
        <f>IF(MinBaseGround&gt;ROUND(((1-GroundCandaDiscount)*'UPS Ground Base'!L39),2),ROUND(MinBaseGround*(1+GroundFuelSurcharge),2),ROUND(((1-GroundCandaDiscount)*'UPS Ground Base'!L39)*(1+GroundFuelSurcharge),2))</f>
        <v>99.68</v>
      </c>
      <c r="M44" s="300">
        <f>IF(MinBaseGround&gt;ROUND(((1-GroundCandaDiscount)*'UPS Ground Base'!M39),2),ROUND(MinBaseGround*(1+GroundFuelSurcharge),2),ROUND(((1-GroundCandaDiscount)*'UPS Ground Base'!M39)*(1+GroundFuelSurcharge),2))</f>
        <v>101.28</v>
      </c>
      <c r="N44" s="300">
        <f>IF(MinBaseGround&gt;ROUND(((1-GroundCandaDiscount)*'UPS Ground Base'!N39),2),ROUND(MinBaseGround*(1+GroundFuelSurcharge),2),ROUND(((1-GroundCandaDiscount)*'UPS Ground Base'!N39)*(1+GroundFuelSurcharge),2))</f>
        <v>101.42</v>
      </c>
      <c r="O44" s="300">
        <f>IF(MinBaseGround&gt;ROUND(((1-GroundCandaDiscount)*'UPS Ground Base'!O39),2),ROUND(MinBaseGround*(1+GroundFuelSurcharge),2),ROUND(((1-GroundCandaDiscount)*'UPS Ground Base'!O39)*(1+GroundFuelSurcharge),2))</f>
        <v>135</v>
      </c>
      <c r="P44" s="300">
        <f>IF(MinBaseGround&gt;ROUND(((1-GroundCandaDiscount)*'UPS Ground Base'!P39),2),ROUND(MinBaseGround*(1+GroundFuelSurcharge),2),ROUND(((1-GroundCandaDiscount)*'UPS Ground Base'!P39)*(1+GroundFuelSurcharge),2))</f>
        <v>138.15</v>
      </c>
      <c r="Q44" s="300">
        <f>IF(MinBaseGround&gt;ROUND(((1-GroundCandaDiscount)*'UPS Ground Base'!Q39),2),ROUND(MinBaseGround*(1+GroundFuelSurcharge),2),ROUND(((1-GroundCandaDiscount)*'UPS Ground Base'!Q39)*(1+GroundFuelSurcharge),2))</f>
        <v>140.65</v>
      </c>
      <c r="R44" s="300">
        <f>IF(MinBaseGround&gt;ROUND(((1-GroundCandaDiscount)*'UPS Ground Base'!R39),2),ROUND(MinBaseGround*(1+GroundFuelSurcharge),2),ROUND(((1-GroundCandaDiscount)*'UPS Ground Base'!R39)*(1+GroundFuelSurcharge),2))</f>
        <v>144.07</v>
      </c>
      <c r="S44" s="300">
        <f>IF(MinBaseGround&gt;ROUND(((1-GroundCandaDiscount)*'UPS Ground Base'!S39),2),ROUND(MinBaseGround*(1+GroundFuelSurcharge),2),ROUND(((1-GroundCandaDiscount)*'UPS Ground Base'!S39)*(1+GroundFuelSurcharge),2))</f>
        <v>147.88</v>
      </c>
      <c r="T44" s="300">
        <f>IF(MinBaseGround&gt;ROUND(((1-GroundCandaDiscount)*'UPS Ground Base'!T39),2),ROUND(MinBaseGround*(1+GroundFuelSurcharge),2),ROUND(((1-GroundCandaDiscount)*'UPS Ground Base'!T39)*(1+GroundFuelSurcharge),2))</f>
        <v>153.66</v>
      </c>
      <c r="U44" s="300">
        <f>IF(MinBaseGround&gt;ROUND(((1-GroundCandaDiscount)*'UPS Ground Base'!U39),2),ROUND(MinBaseGround*(1+GroundFuelSurcharge),2),ROUND(((1-GroundCandaDiscount)*'UPS Ground Base'!U39)*(1+GroundFuelSurcharge),2))</f>
        <v>161.33</v>
      </c>
    </row>
    <row r="45" ht="12.75" customHeight="1">
      <c r="A45" s="299">
        <v>38.0</v>
      </c>
      <c r="B45" s="300">
        <f>IF(MinBaseGround&gt;ROUND(((1-Ground_Commercial)*'UPS Ground Base'!B40),2),ROUND(MinBaseGround*(1+GroundFuelSurcharge),2),ROUND(((1-Ground_Commercial)*'UPS Ground Base'!B40)*(1+GroundFuelSurcharge),2))</f>
        <v>20.91</v>
      </c>
      <c r="C45" s="300">
        <f>IF(MinBaseGround&gt;ROUND(((1-Ground_Commercial)*'UPS Ground Base'!C40),2),ROUND(MinBaseGround*(1+GroundFuelSurcharge),2),ROUND(((1-Ground_Commercial)*'UPS Ground Base'!C40)*(1+GroundFuelSurcharge),2))</f>
        <v>25.32</v>
      </c>
      <c r="D45" s="300">
        <f>IF(MinBaseGround&gt;ROUND(((1-Ground_Commercial)*'UPS Ground Base'!D40),2),ROUND(MinBaseGround*(1+GroundFuelSurcharge),2),ROUND(((1-Ground_Commercial)*'UPS Ground Base'!D40)*(1+GroundFuelSurcharge),2))</f>
        <v>28.92</v>
      </c>
      <c r="E45" s="300">
        <f>IF(MinBaseGround&gt;ROUND(((1-Ground_Commercial)*'UPS Ground Base'!E40),2),ROUND(MinBaseGround*(1+GroundFuelSurcharge),2),ROUND(((1-Ground_Commercial)*'UPS Ground Base'!E40)*(1+GroundFuelSurcharge),2))</f>
        <v>35.14</v>
      </c>
      <c r="F45" s="300">
        <f>IF(MinBaseGround&gt;ROUND(((1-Ground_Commercial)*'UPS Ground Base'!F40),2),ROUND(MinBaseGround*(1+GroundFuelSurcharge),2),ROUND(((1-Ground_Commercial)*'UPS Ground Base'!F40)*(1+GroundFuelSurcharge),2))</f>
        <v>43.34</v>
      </c>
      <c r="G45" s="300">
        <f>IF(MinBaseGround&gt;ROUND(((1-Ground_Commercial)*'UPS Ground Base'!G40),2),ROUND(MinBaseGround*(1+GroundFuelSurcharge),2),ROUND(((1-Ground_Commercial)*'UPS Ground Base'!G40)*(1+GroundFuelSurcharge),2))</f>
        <v>51.28</v>
      </c>
      <c r="H45" s="300">
        <f>IF(MinBaseGround&gt;ROUND(((1-Ground_Commercial)*'UPS Ground Base'!H40),2),ROUND(MinBaseGround*(1+GroundFuelSurcharge),2),ROUND(((1-Ground_Commercial)*'UPS Ground Base'!H40)*(1+GroundFuelSurcharge),2))</f>
        <v>60.19</v>
      </c>
      <c r="I45" s="300">
        <f>IF(MinBaseGround&gt;ROUND(((1-GroundCandaDiscount)*'UPS Ground Base'!I40),2),ROUND(MinBaseGround*(1+GroundFuelSurcharge),2),ROUND(((1-GroundCandaDiscount)*'UPS Ground Base'!I40)*(1+GroundFuelSurcharge),2))</f>
        <v>74.39</v>
      </c>
      <c r="J45" s="300">
        <f>IF(MinBaseGround&gt;ROUND(((1-GroundCandaDiscount)*'UPS Ground Base'!J40),2),ROUND(MinBaseGround*(1+GroundFuelSurcharge),2),ROUND(((1-GroundCandaDiscount)*'UPS Ground Base'!J40)*(1+GroundFuelSurcharge),2))</f>
        <v>75.13</v>
      </c>
      <c r="K45" s="300">
        <f>IF(MinBaseGround&gt;ROUND(((1-GroundCandaDiscount)*'UPS Ground Base'!K40),2),ROUND(MinBaseGround*(1+GroundFuelSurcharge),2),ROUND(((1-GroundCandaDiscount)*'UPS Ground Base'!K40)*(1+GroundFuelSurcharge),2))</f>
        <v>75.55</v>
      </c>
      <c r="L45" s="300">
        <f>IF(MinBaseGround&gt;ROUND(((1-GroundCandaDiscount)*'UPS Ground Base'!L40),2),ROUND(MinBaseGround*(1+GroundFuelSurcharge),2),ROUND(((1-GroundCandaDiscount)*'UPS Ground Base'!L40)*(1+GroundFuelSurcharge),2))</f>
        <v>101.4</v>
      </c>
      <c r="M45" s="300">
        <f>IF(MinBaseGround&gt;ROUND(((1-GroundCandaDiscount)*'UPS Ground Base'!M40),2),ROUND(MinBaseGround*(1+GroundFuelSurcharge),2),ROUND(((1-GroundCandaDiscount)*'UPS Ground Base'!M40)*(1+GroundFuelSurcharge),2))</f>
        <v>103.02</v>
      </c>
      <c r="N45" s="300">
        <f>IF(MinBaseGround&gt;ROUND(((1-GroundCandaDiscount)*'UPS Ground Base'!N40),2),ROUND(MinBaseGround*(1+GroundFuelSurcharge),2),ROUND(((1-GroundCandaDiscount)*'UPS Ground Base'!N40)*(1+GroundFuelSurcharge),2))</f>
        <v>103.31</v>
      </c>
      <c r="O45" s="300">
        <f>IF(MinBaseGround&gt;ROUND(((1-GroundCandaDiscount)*'UPS Ground Base'!O40),2),ROUND(MinBaseGround*(1+GroundFuelSurcharge),2),ROUND(((1-GroundCandaDiscount)*'UPS Ground Base'!O40)*(1+GroundFuelSurcharge),2))</f>
        <v>138.71</v>
      </c>
      <c r="P45" s="300">
        <f>IF(MinBaseGround&gt;ROUND(((1-GroundCandaDiscount)*'UPS Ground Base'!P40),2),ROUND(MinBaseGround*(1+GroundFuelSurcharge),2),ROUND(((1-GroundCandaDiscount)*'UPS Ground Base'!P40)*(1+GroundFuelSurcharge),2))</f>
        <v>141.85</v>
      </c>
      <c r="Q45" s="300">
        <f>IF(MinBaseGround&gt;ROUND(((1-GroundCandaDiscount)*'UPS Ground Base'!Q40),2),ROUND(MinBaseGround*(1+GroundFuelSurcharge),2),ROUND(((1-GroundCandaDiscount)*'UPS Ground Base'!Q40)*(1+GroundFuelSurcharge),2))</f>
        <v>144.3</v>
      </c>
      <c r="R45" s="300">
        <f>IF(MinBaseGround&gt;ROUND(((1-GroundCandaDiscount)*'UPS Ground Base'!R40),2),ROUND(MinBaseGround*(1+GroundFuelSurcharge),2),ROUND(((1-GroundCandaDiscount)*'UPS Ground Base'!R40)*(1+GroundFuelSurcharge),2))</f>
        <v>146.72</v>
      </c>
      <c r="S45" s="300">
        <f>IF(MinBaseGround&gt;ROUND(((1-GroundCandaDiscount)*'UPS Ground Base'!S40),2),ROUND(MinBaseGround*(1+GroundFuelSurcharge),2),ROUND(((1-GroundCandaDiscount)*'UPS Ground Base'!S40)*(1+GroundFuelSurcharge),2))</f>
        <v>151.56</v>
      </c>
      <c r="T45" s="300">
        <f>IF(MinBaseGround&gt;ROUND(((1-GroundCandaDiscount)*'UPS Ground Base'!T40),2),ROUND(MinBaseGround*(1+GroundFuelSurcharge),2),ROUND(((1-GroundCandaDiscount)*'UPS Ground Base'!T40)*(1+GroundFuelSurcharge),2))</f>
        <v>157.36</v>
      </c>
      <c r="U45" s="300">
        <f>IF(MinBaseGround&gt;ROUND(((1-GroundCandaDiscount)*'UPS Ground Base'!U40),2),ROUND(MinBaseGround*(1+GroundFuelSurcharge),2),ROUND(((1-GroundCandaDiscount)*'UPS Ground Base'!U40)*(1+GroundFuelSurcharge),2))</f>
        <v>165.06</v>
      </c>
      <c r="V45" s="34"/>
      <c r="W45" s="34"/>
      <c r="X45" s="34"/>
      <c r="Y45" s="34"/>
      <c r="Z45" s="34"/>
    </row>
    <row r="46" ht="12.75" customHeight="1">
      <c r="A46" s="299">
        <v>39.0</v>
      </c>
      <c r="B46" s="300">
        <f>IF(MinBaseGround&gt;ROUND(((1-Ground_Commercial)*'UPS Ground Base'!B41),2),ROUND(MinBaseGround*(1+GroundFuelSurcharge),2),ROUND(((1-Ground_Commercial)*'UPS Ground Base'!B41)*(1+GroundFuelSurcharge),2))</f>
        <v>21.62</v>
      </c>
      <c r="C46" s="300">
        <f>IF(MinBaseGround&gt;ROUND(((1-Ground_Commercial)*'UPS Ground Base'!C41),2),ROUND(MinBaseGround*(1+GroundFuelSurcharge),2),ROUND(((1-Ground_Commercial)*'UPS Ground Base'!C41)*(1+GroundFuelSurcharge),2))</f>
        <v>26.3</v>
      </c>
      <c r="D46" s="300">
        <f>IF(MinBaseGround&gt;ROUND(((1-Ground_Commercial)*'UPS Ground Base'!D41),2),ROUND(MinBaseGround*(1+GroundFuelSurcharge),2),ROUND(((1-Ground_Commercial)*'UPS Ground Base'!D41)*(1+GroundFuelSurcharge),2))</f>
        <v>30.15</v>
      </c>
      <c r="E46" s="300">
        <f>IF(MinBaseGround&gt;ROUND(((1-Ground_Commercial)*'UPS Ground Base'!E41),2),ROUND(MinBaseGround*(1+GroundFuelSurcharge),2),ROUND(((1-Ground_Commercial)*'UPS Ground Base'!E41)*(1+GroundFuelSurcharge),2))</f>
        <v>36.04</v>
      </c>
      <c r="F46" s="300">
        <f>IF(MinBaseGround&gt;ROUND(((1-Ground_Commercial)*'UPS Ground Base'!F41),2),ROUND(MinBaseGround*(1+GroundFuelSurcharge),2),ROUND(((1-Ground_Commercial)*'UPS Ground Base'!F41)*(1+GroundFuelSurcharge),2))</f>
        <v>45.06</v>
      </c>
      <c r="G46" s="300">
        <f>IF(MinBaseGround&gt;ROUND(((1-Ground_Commercial)*'UPS Ground Base'!G41),2),ROUND(MinBaseGround*(1+GroundFuelSurcharge),2),ROUND(((1-Ground_Commercial)*'UPS Ground Base'!G41)*(1+GroundFuelSurcharge),2))</f>
        <v>53.3</v>
      </c>
      <c r="H46" s="300">
        <f>IF(MinBaseGround&gt;ROUND(((1-Ground_Commercial)*'UPS Ground Base'!H41),2),ROUND(MinBaseGround*(1+GroundFuelSurcharge),2),ROUND(((1-Ground_Commercial)*'UPS Ground Base'!H41)*(1+GroundFuelSurcharge),2))</f>
        <v>61.43</v>
      </c>
      <c r="I46" s="300">
        <f>IF(MinBaseGround&gt;ROUND(((1-GroundCandaDiscount)*'UPS Ground Base'!I41),2),ROUND(MinBaseGround*(1+GroundFuelSurcharge),2),ROUND(((1-GroundCandaDiscount)*'UPS Ground Base'!I41)*(1+GroundFuelSurcharge),2))</f>
        <v>76.09</v>
      </c>
      <c r="J46" s="300">
        <f>IF(MinBaseGround&gt;ROUND(((1-GroundCandaDiscount)*'UPS Ground Base'!J41),2),ROUND(MinBaseGround*(1+GroundFuelSurcharge),2),ROUND(((1-GroundCandaDiscount)*'UPS Ground Base'!J41)*(1+GroundFuelSurcharge),2))</f>
        <v>76.84</v>
      </c>
      <c r="K46" s="300">
        <f>IF(MinBaseGround&gt;ROUND(((1-GroundCandaDiscount)*'UPS Ground Base'!K41),2),ROUND(MinBaseGround*(1+GroundFuelSurcharge),2),ROUND(((1-GroundCandaDiscount)*'UPS Ground Base'!K41)*(1+GroundFuelSurcharge),2))</f>
        <v>76.97</v>
      </c>
      <c r="L46" s="300">
        <f>IF(MinBaseGround&gt;ROUND(((1-GroundCandaDiscount)*'UPS Ground Base'!L41),2),ROUND(MinBaseGround*(1+GroundFuelSurcharge),2),ROUND(((1-GroundCandaDiscount)*'UPS Ground Base'!L41)*(1+GroundFuelSurcharge),2))</f>
        <v>103.03</v>
      </c>
      <c r="M46" s="300">
        <f>IF(MinBaseGround&gt;ROUND(((1-GroundCandaDiscount)*'UPS Ground Base'!M41),2),ROUND(MinBaseGround*(1+GroundFuelSurcharge),2),ROUND(((1-GroundCandaDiscount)*'UPS Ground Base'!M41)*(1+GroundFuelSurcharge),2))</f>
        <v>104.67</v>
      </c>
      <c r="N46" s="300">
        <f>IF(MinBaseGround&gt;ROUND(((1-GroundCandaDiscount)*'UPS Ground Base'!N41),2),ROUND(MinBaseGround*(1+GroundFuelSurcharge),2),ROUND(((1-GroundCandaDiscount)*'UPS Ground Base'!N41)*(1+GroundFuelSurcharge),2))</f>
        <v>104.82</v>
      </c>
      <c r="O46" s="300">
        <f>IF(MinBaseGround&gt;ROUND(((1-GroundCandaDiscount)*'UPS Ground Base'!O41),2),ROUND(MinBaseGround*(1+GroundFuelSurcharge),2),ROUND(((1-GroundCandaDiscount)*'UPS Ground Base'!O41)*(1+GroundFuelSurcharge),2))</f>
        <v>140.07</v>
      </c>
      <c r="P46" s="300">
        <f>IF(MinBaseGround&gt;ROUND(((1-GroundCandaDiscount)*'UPS Ground Base'!P41),2),ROUND(MinBaseGround*(1+GroundFuelSurcharge),2),ROUND(((1-GroundCandaDiscount)*'UPS Ground Base'!P41)*(1+GroundFuelSurcharge),2))</f>
        <v>143.48</v>
      </c>
      <c r="Q46" s="300">
        <f>IF(MinBaseGround&gt;ROUND(((1-GroundCandaDiscount)*'UPS Ground Base'!Q41),2),ROUND(MinBaseGround*(1+GroundFuelSurcharge),2),ROUND(((1-GroundCandaDiscount)*'UPS Ground Base'!Q41)*(1+GroundFuelSurcharge),2))</f>
        <v>144.97</v>
      </c>
      <c r="R46" s="300">
        <f>IF(MinBaseGround&gt;ROUND(((1-GroundCandaDiscount)*'UPS Ground Base'!R41),2),ROUND(MinBaseGround*(1+GroundFuelSurcharge),2),ROUND(((1-GroundCandaDiscount)*'UPS Ground Base'!R41)*(1+GroundFuelSurcharge),2))</f>
        <v>147.25</v>
      </c>
      <c r="S46" s="300">
        <f>IF(MinBaseGround&gt;ROUND(((1-GroundCandaDiscount)*'UPS Ground Base'!S41),2),ROUND(MinBaseGround*(1+GroundFuelSurcharge),2),ROUND(((1-GroundCandaDiscount)*'UPS Ground Base'!S41)*(1+GroundFuelSurcharge),2))</f>
        <v>153.96</v>
      </c>
      <c r="T46" s="300">
        <f>IF(MinBaseGround&gt;ROUND(((1-GroundCandaDiscount)*'UPS Ground Base'!T41),2),ROUND(MinBaseGround*(1+GroundFuelSurcharge),2),ROUND(((1-GroundCandaDiscount)*'UPS Ground Base'!T41)*(1+GroundFuelSurcharge),2))</f>
        <v>159.75</v>
      </c>
      <c r="U46" s="300">
        <f>IF(MinBaseGround&gt;ROUND(((1-GroundCandaDiscount)*'UPS Ground Base'!U41),2),ROUND(MinBaseGround*(1+GroundFuelSurcharge),2),ROUND(((1-GroundCandaDiscount)*'UPS Ground Base'!U41)*(1+GroundFuelSurcharge),2))</f>
        <v>167.4</v>
      </c>
    </row>
    <row r="47" ht="12.75" customHeight="1">
      <c r="A47" s="299">
        <v>40.0</v>
      </c>
      <c r="B47" s="300">
        <f>IF(MinBaseGround&gt;ROUND(((1-Ground_Commercial)*'UPS Ground Base'!B42),2),ROUND(MinBaseGround*(1+GroundFuelSurcharge),2),ROUND(((1-Ground_Commercial)*'UPS Ground Base'!B42)*(1+GroundFuelSurcharge),2))</f>
        <v>21.64</v>
      </c>
      <c r="C47" s="300">
        <f>IF(MinBaseGround&gt;ROUND(((1-Ground_Commercial)*'UPS Ground Base'!C42),2),ROUND(MinBaseGround*(1+GroundFuelSurcharge),2),ROUND(((1-Ground_Commercial)*'UPS Ground Base'!C42)*(1+GroundFuelSurcharge),2))</f>
        <v>26.42</v>
      </c>
      <c r="D47" s="300">
        <f>IF(MinBaseGround&gt;ROUND(((1-Ground_Commercial)*'UPS Ground Base'!D42),2),ROUND(MinBaseGround*(1+GroundFuelSurcharge),2),ROUND(((1-Ground_Commercial)*'UPS Ground Base'!D42)*(1+GroundFuelSurcharge),2))</f>
        <v>30.17</v>
      </c>
      <c r="E47" s="300">
        <f>IF(MinBaseGround&gt;ROUND(((1-Ground_Commercial)*'UPS Ground Base'!E42),2),ROUND(MinBaseGround*(1+GroundFuelSurcharge),2),ROUND(((1-Ground_Commercial)*'UPS Ground Base'!E42)*(1+GroundFuelSurcharge),2))</f>
        <v>36.1</v>
      </c>
      <c r="F47" s="300">
        <f>IF(MinBaseGround&gt;ROUND(((1-Ground_Commercial)*'UPS Ground Base'!F42),2),ROUND(MinBaseGround*(1+GroundFuelSurcharge),2),ROUND(((1-Ground_Commercial)*'UPS Ground Base'!F42)*(1+GroundFuelSurcharge),2))</f>
        <v>45.38</v>
      </c>
      <c r="G47" s="300">
        <f>IF(MinBaseGround&gt;ROUND(((1-Ground_Commercial)*'UPS Ground Base'!G42),2),ROUND(MinBaseGround*(1+GroundFuelSurcharge),2),ROUND(((1-Ground_Commercial)*'UPS Ground Base'!G42)*(1+GroundFuelSurcharge),2))</f>
        <v>53.31</v>
      </c>
      <c r="H47" s="300">
        <f>IF(MinBaseGround&gt;ROUND(((1-Ground_Commercial)*'UPS Ground Base'!H42),2),ROUND(MinBaseGround*(1+GroundFuelSurcharge),2),ROUND(((1-Ground_Commercial)*'UPS Ground Base'!H42)*(1+GroundFuelSurcharge),2))</f>
        <v>61.44</v>
      </c>
      <c r="I47" s="300">
        <f>IF(MinBaseGround&gt;ROUND(((1-GroundCandaDiscount)*'UPS Ground Base'!I42),2),ROUND(MinBaseGround*(1+GroundFuelSurcharge),2),ROUND(((1-GroundCandaDiscount)*'UPS Ground Base'!I42)*(1+GroundFuelSurcharge),2))</f>
        <v>77.37</v>
      </c>
      <c r="J47" s="300">
        <f>IF(MinBaseGround&gt;ROUND(((1-GroundCandaDiscount)*'UPS Ground Base'!J42),2),ROUND(MinBaseGround*(1+GroundFuelSurcharge),2),ROUND(((1-GroundCandaDiscount)*'UPS Ground Base'!J42)*(1+GroundFuelSurcharge),2))</f>
        <v>78.12</v>
      </c>
      <c r="K47" s="300">
        <f>IF(MinBaseGround&gt;ROUND(((1-GroundCandaDiscount)*'UPS Ground Base'!K42),2),ROUND(MinBaseGround*(1+GroundFuelSurcharge),2),ROUND(((1-GroundCandaDiscount)*'UPS Ground Base'!K42)*(1+GroundFuelSurcharge),2))</f>
        <v>78.47</v>
      </c>
      <c r="L47" s="300">
        <f>IF(MinBaseGround&gt;ROUND(((1-GroundCandaDiscount)*'UPS Ground Base'!L42),2),ROUND(MinBaseGround*(1+GroundFuelSurcharge),2),ROUND(((1-GroundCandaDiscount)*'UPS Ground Base'!L42)*(1+GroundFuelSurcharge),2))</f>
        <v>105</v>
      </c>
      <c r="M47" s="300">
        <f>IF(MinBaseGround&gt;ROUND(((1-GroundCandaDiscount)*'UPS Ground Base'!M42),2),ROUND(MinBaseGround*(1+GroundFuelSurcharge),2),ROUND(((1-GroundCandaDiscount)*'UPS Ground Base'!M42)*(1+GroundFuelSurcharge),2))</f>
        <v>106.71</v>
      </c>
      <c r="N47" s="300">
        <f>IF(MinBaseGround&gt;ROUND(((1-GroundCandaDiscount)*'UPS Ground Base'!N42),2),ROUND(MinBaseGround*(1+GroundFuelSurcharge),2),ROUND(((1-GroundCandaDiscount)*'UPS Ground Base'!N42)*(1+GroundFuelSurcharge),2))</f>
        <v>106.85</v>
      </c>
      <c r="O47" s="300">
        <f>IF(MinBaseGround&gt;ROUND(((1-GroundCandaDiscount)*'UPS Ground Base'!O42),2),ROUND(MinBaseGround*(1+GroundFuelSurcharge),2),ROUND(((1-GroundCandaDiscount)*'UPS Ground Base'!O42)*(1+GroundFuelSurcharge),2))</f>
        <v>140.3</v>
      </c>
      <c r="P47" s="300">
        <f>IF(MinBaseGround&gt;ROUND(((1-GroundCandaDiscount)*'UPS Ground Base'!P42),2),ROUND(MinBaseGround*(1+GroundFuelSurcharge),2),ROUND(((1-GroundCandaDiscount)*'UPS Ground Base'!P42)*(1+GroundFuelSurcharge),2))</f>
        <v>144.45</v>
      </c>
      <c r="Q47" s="300">
        <f>IF(MinBaseGround&gt;ROUND(((1-GroundCandaDiscount)*'UPS Ground Base'!Q42),2),ROUND(MinBaseGround*(1+GroundFuelSurcharge),2),ROUND(((1-GroundCandaDiscount)*'UPS Ground Base'!Q42)*(1+GroundFuelSurcharge),2))</f>
        <v>145.67</v>
      </c>
      <c r="R47" s="300">
        <f>IF(MinBaseGround&gt;ROUND(((1-GroundCandaDiscount)*'UPS Ground Base'!R42),2),ROUND(MinBaseGround*(1+GroundFuelSurcharge),2),ROUND(((1-GroundCandaDiscount)*'UPS Ground Base'!R42)*(1+GroundFuelSurcharge),2))</f>
        <v>149.22</v>
      </c>
      <c r="S47" s="300">
        <f>IF(MinBaseGround&gt;ROUND(((1-GroundCandaDiscount)*'UPS Ground Base'!S42),2),ROUND(MinBaseGround*(1+GroundFuelSurcharge),2),ROUND(((1-GroundCandaDiscount)*'UPS Ground Base'!S42)*(1+GroundFuelSurcharge),2))</f>
        <v>155.7</v>
      </c>
      <c r="T47" s="300">
        <f>IF(MinBaseGround&gt;ROUND(((1-GroundCandaDiscount)*'UPS Ground Base'!T42),2),ROUND(MinBaseGround*(1+GroundFuelSurcharge),2),ROUND(((1-GroundCandaDiscount)*'UPS Ground Base'!T42)*(1+GroundFuelSurcharge),2))</f>
        <v>161.57</v>
      </c>
      <c r="U47" s="300">
        <f>IF(MinBaseGround&gt;ROUND(((1-GroundCandaDiscount)*'UPS Ground Base'!U42),2),ROUND(MinBaseGround*(1+GroundFuelSurcharge),2),ROUND(((1-GroundCandaDiscount)*'UPS Ground Base'!U42)*(1+GroundFuelSurcharge),2))</f>
        <v>169.29</v>
      </c>
    </row>
    <row r="48" ht="12.75" customHeight="1">
      <c r="A48" s="299">
        <v>41.0</v>
      </c>
      <c r="B48" s="300">
        <f>IF(MinBaseGround&gt;ROUND(((1-Ground_Commercial)*'UPS Ground Base'!B43),2),ROUND(MinBaseGround*(1+GroundFuelSurcharge),2),ROUND(((1-Ground_Commercial)*'UPS Ground Base'!B43)*(1+GroundFuelSurcharge),2))</f>
        <v>22.13</v>
      </c>
      <c r="C48" s="300">
        <f>IF(MinBaseGround&gt;ROUND(((1-Ground_Commercial)*'UPS Ground Base'!C43),2),ROUND(MinBaseGround*(1+GroundFuelSurcharge),2),ROUND(((1-Ground_Commercial)*'UPS Ground Base'!C43)*(1+GroundFuelSurcharge),2))</f>
        <v>27.54</v>
      </c>
      <c r="D48" s="300">
        <f>IF(MinBaseGround&gt;ROUND(((1-Ground_Commercial)*'UPS Ground Base'!D43),2),ROUND(MinBaseGround*(1+GroundFuelSurcharge),2),ROUND(((1-Ground_Commercial)*'UPS Ground Base'!D43)*(1+GroundFuelSurcharge),2))</f>
        <v>31.03</v>
      </c>
      <c r="E48" s="300">
        <f>IF(MinBaseGround&gt;ROUND(((1-Ground_Commercial)*'UPS Ground Base'!E43),2),ROUND(MinBaseGround*(1+GroundFuelSurcharge),2),ROUND(((1-Ground_Commercial)*'UPS Ground Base'!E43)*(1+GroundFuelSurcharge),2))</f>
        <v>37.33</v>
      </c>
      <c r="F48" s="300">
        <f>IF(MinBaseGround&gt;ROUND(((1-Ground_Commercial)*'UPS Ground Base'!F43),2),ROUND(MinBaseGround*(1+GroundFuelSurcharge),2),ROUND(((1-Ground_Commercial)*'UPS Ground Base'!F43)*(1+GroundFuelSurcharge),2))</f>
        <v>47</v>
      </c>
      <c r="G48" s="300">
        <f>IF(MinBaseGround&gt;ROUND(((1-Ground_Commercial)*'UPS Ground Base'!G43),2),ROUND(MinBaseGround*(1+GroundFuelSurcharge),2),ROUND(((1-Ground_Commercial)*'UPS Ground Base'!G43)*(1+GroundFuelSurcharge),2))</f>
        <v>54.95</v>
      </c>
      <c r="H48" s="300">
        <f>IF(MinBaseGround&gt;ROUND(((1-Ground_Commercial)*'UPS Ground Base'!H43),2),ROUND(MinBaseGround*(1+GroundFuelSurcharge),2),ROUND(((1-Ground_Commercial)*'UPS Ground Base'!H43)*(1+GroundFuelSurcharge),2))</f>
        <v>63.76</v>
      </c>
      <c r="I48" s="300">
        <f>IF(MinBaseGround&gt;ROUND(((1-GroundCandaDiscount)*'UPS Ground Base'!I43),2),ROUND(MinBaseGround*(1+GroundFuelSurcharge),2),ROUND(((1-GroundCandaDiscount)*'UPS Ground Base'!I43)*(1+GroundFuelSurcharge),2))</f>
        <v>78.7</v>
      </c>
      <c r="J48" s="300">
        <f>IF(MinBaseGround&gt;ROUND(((1-GroundCandaDiscount)*'UPS Ground Base'!J43),2),ROUND(MinBaseGround*(1+GroundFuelSurcharge),2),ROUND(((1-GroundCandaDiscount)*'UPS Ground Base'!J43)*(1+GroundFuelSurcharge),2))</f>
        <v>79.49</v>
      </c>
      <c r="K48" s="300">
        <f>IF(MinBaseGround&gt;ROUND(((1-GroundCandaDiscount)*'UPS Ground Base'!K43),2),ROUND(MinBaseGround*(1+GroundFuelSurcharge),2),ROUND(((1-GroundCandaDiscount)*'UPS Ground Base'!K43)*(1+GroundFuelSurcharge),2))</f>
        <v>79.72</v>
      </c>
      <c r="L48" s="300">
        <f>IF(MinBaseGround&gt;ROUND(((1-GroundCandaDiscount)*'UPS Ground Base'!L43),2),ROUND(MinBaseGround*(1+GroundFuelSurcharge),2),ROUND(((1-GroundCandaDiscount)*'UPS Ground Base'!L43)*(1+GroundFuelSurcharge),2))</f>
        <v>106.79</v>
      </c>
      <c r="M48" s="300">
        <f>IF(MinBaseGround&gt;ROUND(((1-GroundCandaDiscount)*'UPS Ground Base'!M43),2),ROUND(MinBaseGround*(1+GroundFuelSurcharge),2),ROUND(((1-GroundCandaDiscount)*'UPS Ground Base'!M43)*(1+GroundFuelSurcharge),2))</f>
        <v>108.5</v>
      </c>
      <c r="N48" s="300">
        <f>IF(MinBaseGround&gt;ROUND(((1-GroundCandaDiscount)*'UPS Ground Base'!N43),2),ROUND(MinBaseGround*(1+GroundFuelSurcharge),2),ROUND(((1-GroundCandaDiscount)*'UPS Ground Base'!N43)*(1+GroundFuelSurcharge),2))</f>
        <v>108.67</v>
      </c>
      <c r="O48" s="300">
        <f>IF(MinBaseGround&gt;ROUND(((1-GroundCandaDiscount)*'UPS Ground Base'!O43),2),ROUND(MinBaseGround*(1+GroundFuelSurcharge),2),ROUND(((1-GroundCandaDiscount)*'UPS Ground Base'!O43)*(1+GroundFuelSurcharge),2))</f>
        <v>142.71</v>
      </c>
      <c r="P48" s="300">
        <f>IF(MinBaseGround&gt;ROUND(((1-GroundCandaDiscount)*'UPS Ground Base'!P43),2),ROUND(MinBaseGround*(1+GroundFuelSurcharge),2),ROUND(((1-GroundCandaDiscount)*'UPS Ground Base'!P43)*(1+GroundFuelSurcharge),2))</f>
        <v>148.93</v>
      </c>
      <c r="Q48" s="300">
        <f>IF(MinBaseGround&gt;ROUND(((1-GroundCandaDiscount)*'UPS Ground Base'!Q43),2),ROUND(MinBaseGround*(1+GroundFuelSurcharge),2),ROUND(((1-GroundCandaDiscount)*'UPS Ground Base'!Q43)*(1+GroundFuelSurcharge),2))</f>
        <v>151.16</v>
      </c>
      <c r="R48" s="300">
        <f>IF(MinBaseGround&gt;ROUND(((1-GroundCandaDiscount)*'UPS Ground Base'!R43),2),ROUND(MinBaseGround*(1+GroundFuelSurcharge),2),ROUND(((1-GroundCandaDiscount)*'UPS Ground Base'!R43)*(1+GroundFuelSurcharge),2))</f>
        <v>151.58</v>
      </c>
      <c r="S48" s="300">
        <f>IF(MinBaseGround&gt;ROUND(((1-GroundCandaDiscount)*'UPS Ground Base'!S43),2),ROUND(MinBaseGround*(1+GroundFuelSurcharge),2),ROUND(((1-GroundCandaDiscount)*'UPS Ground Base'!S43)*(1+GroundFuelSurcharge),2))</f>
        <v>158.26</v>
      </c>
      <c r="T48" s="300">
        <f>IF(MinBaseGround&gt;ROUND(((1-GroundCandaDiscount)*'UPS Ground Base'!T43),2),ROUND(MinBaseGround*(1+GroundFuelSurcharge),2),ROUND(((1-GroundCandaDiscount)*'UPS Ground Base'!T43)*(1+GroundFuelSurcharge),2))</f>
        <v>164.17</v>
      </c>
      <c r="U48" s="300">
        <f>IF(MinBaseGround&gt;ROUND(((1-GroundCandaDiscount)*'UPS Ground Base'!U43),2),ROUND(MinBaseGround*(1+GroundFuelSurcharge),2),ROUND(((1-GroundCandaDiscount)*'UPS Ground Base'!U43)*(1+GroundFuelSurcharge),2))</f>
        <v>171.91</v>
      </c>
    </row>
    <row r="49" ht="12.75" customHeight="1">
      <c r="A49" s="299">
        <v>42.0</v>
      </c>
      <c r="B49" s="300">
        <f>IF(MinBaseGround&gt;ROUND(((1-Ground_Commercial)*'UPS Ground Base'!B44),2),ROUND(MinBaseGround*(1+GroundFuelSurcharge),2),ROUND(((1-Ground_Commercial)*'UPS Ground Base'!B44)*(1+GroundFuelSurcharge),2))</f>
        <v>22.14</v>
      </c>
      <c r="C49" s="300">
        <f>IF(MinBaseGround&gt;ROUND(((1-Ground_Commercial)*'UPS Ground Base'!C44),2),ROUND(MinBaseGround*(1+GroundFuelSurcharge),2),ROUND(((1-Ground_Commercial)*'UPS Ground Base'!C44)*(1+GroundFuelSurcharge),2))</f>
        <v>27.64</v>
      </c>
      <c r="D49" s="300">
        <f>IF(MinBaseGround&gt;ROUND(((1-Ground_Commercial)*'UPS Ground Base'!D44),2),ROUND(MinBaseGround*(1+GroundFuelSurcharge),2),ROUND(((1-Ground_Commercial)*'UPS Ground Base'!D44)*(1+GroundFuelSurcharge),2))</f>
        <v>32.24</v>
      </c>
      <c r="E49" s="300">
        <f>IF(MinBaseGround&gt;ROUND(((1-Ground_Commercial)*'UPS Ground Base'!E44),2),ROUND(MinBaseGround*(1+GroundFuelSurcharge),2),ROUND(((1-Ground_Commercial)*'UPS Ground Base'!E44)*(1+GroundFuelSurcharge),2))</f>
        <v>37.45</v>
      </c>
      <c r="F49" s="300">
        <f>IF(MinBaseGround&gt;ROUND(((1-Ground_Commercial)*'UPS Ground Base'!F44),2),ROUND(MinBaseGround*(1+GroundFuelSurcharge),2),ROUND(((1-Ground_Commercial)*'UPS Ground Base'!F44)*(1+GroundFuelSurcharge),2))</f>
        <v>47.47</v>
      </c>
      <c r="G49" s="300">
        <f>IF(MinBaseGround&gt;ROUND(((1-Ground_Commercial)*'UPS Ground Base'!G44),2),ROUND(MinBaseGround*(1+GroundFuelSurcharge),2),ROUND(((1-Ground_Commercial)*'UPS Ground Base'!G44)*(1+GroundFuelSurcharge),2))</f>
        <v>55.89</v>
      </c>
      <c r="H49" s="300">
        <f>IF(MinBaseGround&gt;ROUND(((1-Ground_Commercial)*'UPS Ground Base'!H44),2),ROUND(MinBaseGround*(1+GroundFuelSurcharge),2),ROUND(((1-Ground_Commercial)*'UPS Ground Base'!H44)*(1+GroundFuelSurcharge),2))</f>
        <v>64.09</v>
      </c>
      <c r="I49" s="300">
        <f>IF(MinBaseGround&gt;ROUND(((1-GroundCandaDiscount)*'UPS Ground Base'!I44),2),ROUND(MinBaseGround*(1+GroundFuelSurcharge),2),ROUND(((1-GroundCandaDiscount)*'UPS Ground Base'!I44)*(1+GroundFuelSurcharge),2))</f>
        <v>79.96</v>
      </c>
      <c r="J49" s="300">
        <f>IF(MinBaseGround&gt;ROUND(((1-GroundCandaDiscount)*'UPS Ground Base'!J44),2),ROUND(MinBaseGround*(1+GroundFuelSurcharge),2),ROUND(((1-GroundCandaDiscount)*'UPS Ground Base'!J44)*(1+GroundFuelSurcharge),2))</f>
        <v>80.75</v>
      </c>
      <c r="K49" s="300">
        <f>IF(MinBaseGround&gt;ROUND(((1-GroundCandaDiscount)*'UPS Ground Base'!K44),2),ROUND(MinBaseGround*(1+GroundFuelSurcharge),2),ROUND(((1-GroundCandaDiscount)*'UPS Ground Base'!K44)*(1+GroundFuelSurcharge),2))</f>
        <v>81.06</v>
      </c>
      <c r="L49" s="300">
        <f>IF(MinBaseGround&gt;ROUND(((1-GroundCandaDiscount)*'UPS Ground Base'!L44),2),ROUND(MinBaseGround*(1+GroundFuelSurcharge),2),ROUND(((1-GroundCandaDiscount)*'UPS Ground Base'!L44)*(1+GroundFuelSurcharge),2))</f>
        <v>108.37</v>
      </c>
      <c r="M49" s="300">
        <f>IF(MinBaseGround&gt;ROUND(((1-GroundCandaDiscount)*'UPS Ground Base'!M44),2),ROUND(MinBaseGround*(1+GroundFuelSurcharge),2),ROUND(((1-GroundCandaDiscount)*'UPS Ground Base'!M44)*(1+GroundFuelSurcharge),2))</f>
        <v>110.13</v>
      </c>
      <c r="N49" s="300">
        <f>IF(MinBaseGround&gt;ROUND(((1-GroundCandaDiscount)*'UPS Ground Base'!N44),2),ROUND(MinBaseGround*(1+GroundFuelSurcharge),2),ROUND(((1-GroundCandaDiscount)*'UPS Ground Base'!N44)*(1+GroundFuelSurcharge),2))</f>
        <v>110.26</v>
      </c>
      <c r="O49" s="300">
        <f>IF(MinBaseGround&gt;ROUND(((1-GroundCandaDiscount)*'UPS Ground Base'!O44),2),ROUND(MinBaseGround*(1+GroundFuelSurcharge),2),ROUND(((1-GroundCandaDiscount)*'UPS Ground Base'!O44)*(1+GroundFuelSurcharge),2))</f>
        <v>145.08</v>
      </c>
      <c r="P49" s="300">
        <f>IF(MinBaseGround&gt;ROUND(((1-GroundCandaDiscount)*'UPS Ground Base'!P44),2),ROUND(MinBaseGround*(1+GroundFuelSurcharge),2),ROUND(((1-GroundCandaDiscount)*'UPS Ground Base'!P44)*(1+GroundFuelSurcharge),2))</f>
        <v>150.52</v>
      </c>
      <c r="Q49" s="300">
        <f>IF(MinBaseGround&gt;ROUND(((1-GroundCandaDiscount)*'UPS Ground Base'!Q44),2),ROUND(MinBaseGround*(1+GroundFuelSurcharge),2),ROUND(((1-GroundCandaDiscount)*'UPS Ground Base'!Q44)*(1+GroundFuelSurcharge),2))</f>
        <v>151.56</v>
      </c>
      <c r="R49" s="300">
        <f>IF(MinBaseGround&gt;ROUND(((1-GroundCandaDiscount)*'UPS Ground Base'!R44),2),ROUND(MinBaseGround*(1+GroundFuelSurcharge),2),ROUND(((1-GroundCandaDiscount)*'UPS Ground Base'!R44)*(1+GroundFuelSurcharge),2))</f>
        <v>153.93</v>
      </c>
      <c r="S49" s="300">
        <f>IF(MinBaseGround&gt;ROUND(((1-GroundCandaDiscount)*'UPS Ground Base'!S44),2),ROUND(MinBaseGround*(1+GroundFuelSurcharge),2),ROUND(((1-GroundCandaDiscount)*'UPS Ground Base'!S44)*(1+GroundFuelSurcharge),2))</f>
        <v>160.59</v>
      </c>
      <c r="T49" s="300">
        <f>IF(MinBaseGround&gt;ROUND(((1-GroundCandaDiscount)*'UPS Ground Base'!T44),2),ROUND(MinBaseGround*(1+GroundFuelSurcharge),2),ROUND(((1-GroundCandaDiscount)*'UPS Ground Base'!T44)*(1+GroundFuelSurcharge),2))</f>
        <v>166.46</v>
      </c>
      <c r="U49" s="300">
        <f>IF(MinBaseGround&gt;ROUND(((1-GroundCandaDiscount)*'UPS Ground Base'!U44),2),ROUND(MinBaseGround*(1+GroundFuelSurcharge),2),ROUND(((1-GroundCandaDiscount)*'UPS Ground Base'!U44)*(1+GroundFuelSurcharge),2))</f>
        <v>173.97</v>
      </c>
    </row>
    <row r="50" ht="12.75" customHeight="1">
      <c r="A50" s="299">
        <v>43.0</v>
      </c>
      <c r="B50" s="300">
        <f>IF(MinBaseGround&gt;ROUND(((1-Ground_Commercial)*'UPS Ground Base'!B45),2),ROUND(MinBaseGround*(1+GroundFuelSurcharge),2),ROUND(((1-Ground_Commercial)*'UPS Ground Base'!B45)*(1+GroundFuelSurcharge),2))</f>
        <v>22.55</v>
      </c>
      <c r="C50" s="300">
        <f>IF(MinBaseGround&gt;ROUND(((1-Ground_Commercial)*'UPS Ground Base'!C45),2),ROUND(MinBaseGround*(1+GroundFuelSurcharge),2),ROUND(((1-Ground_Commercial)*'UPS Ground Base'!C45)*(1+GroundFuelSurcharge),2))</f>
        <v>28.04</v>
      </c>
      <c r="D50" s="300">
        <f>IF(MinBaseGround&gt;ROUND(((1-Ground_Commercial)*'UPS Ground Base'!D45),2),ROUND(MinBaseGround*(1+GroundFuelSurcharge),2),ROUND(((1-Ground_Commercial)*'UPS Ground Base'!D45)*(1+GroundFuelSurcharge),2))</f>
        <v>32.29</v>
      </c>
      <c r="E50" s="300">
        <f>IF(MinBaseGround&gt;ROUND(((1-Ground_Commercial)*'UPS Ground Base'!E45),2),ROUND(MinBaseGround*(1+GroundFuelSurcharge),2),ROUND(((1-Ground_Commercial)*'UPS Ground Base'!E45)*(1+GroundFuelSurcharge),2))</f>
        <v>39.35</v>
      </c>
      <c r="F50" s="300">
        <f>IF(MinBaseGround&gt;ROUND(((1-Ground_Commercial)*'UPS Ground Base'!F45),2),ROUND(MinBaseGround*(1+GroundFuelSurcharge),2),ROUND(((1-Ground_Commercial)*'UPS Ground Base'!F45)*(1+GroundFuelSurcharge),2))</f>
        <v>49.77</v>
      </c>
      <c r="G50" s="300">
        <f>IF(MinBaseGround&gt;ROUND(((1-Ground_Commercial)*'UPS Ground Base'!G45),2),ROUND(MinBaseGround*(1+GroundFuelSurcharge),2),ROUND(((1-Ground_Commercial)*'UPS Ground Base'!G45)*(1+GroundFuelSurcharge),2))</f>
        <v>57.91</v>
      </c>
      <c r="H50" s="300">
        <f>IF(MinBaseGround&gt;ROUND(((1-Ground_Commercial)*'UPS Ground Base'!H45),2),ROUND(MinBaseGround*(1+GroundFuelSurcharge),2),ROUND(((1-Ground_Commercial)*'UPS Ground Base'!H45)*(1+GroundFuelSurcharge),2))</f>
        <v>65.83</v>
      </c>
      <c r="I50" s="300">
        <f>IF(MinBaseGround&gt;ROUND(((1-GroundCandaDiscount)*'UPS Ground Base'!I45),2),ROUND(MinBaseGround*(1+GroundFuelSurcharge),2),ROUND(((1-GroundCandaDiscount)*'UPS Ground Base'!I45)*(1+GroundFuelSurcharge),2))</f>
        <v>81.45</v>
      </c>
      <c r="J50" s="300">
        <f>IF(MinBaseGround&gt;ROUND(((1-GroundCandaDiscount)*'UPS Ground Base'!J45),2),ROUND(MinBaseGround*(1+GroundFuelSurcharge),2),ROUND(((1-GroundCandaDiscount)*'UPS Ground Base'!J45)*(1+GroundFuelSurcharge),2))</f>
        <v>82.26</v>
      </c>
      <c r="K50" s="300">
        <f>IF(MinBaseGround&gt;ROUND(((1-GroundCandaDiscount)*'UPS Ground Base'!K45),2),ROUND(MinBaseGround*(1+GroundFuelSurcharge),2),ROUND(((1-GroundCandaDiscount)*'UPS Ground Base'!K45)*(1+GroundFuelSurcharge),2))</f>
        <v>82.54</v>
      </c>
      <c r="L50" s="300">
        <f>IF(MinBaseGround&gt;ROUND(((1-GroundCandaDiscount)*'UPS Ground Base'!L45),2),ROUND(MinBaseGround*(1+GroundFuelSurcharge),2),ROUND(((1-GroundCandaDiscount)*'UPS Ground Base'!L45)*(1+GroundFuelSurcharge),2))</f>
        <v>110.2</v>
      </c>
      <c r="M50" s="300">
        <f>IF(MinBaseGround&gt;ROUND(((1-GroundCandaDiscount)*'UPS Ground Base'!M45),2),ROUND(MinBaseGround*(1+GroundFuelSurcharge),2),ROUND(((1-GroundCandaDiscount)*'UPS Ground Base'!M45)*(1+GroundFuelSurcharge),2))</f>
        <v>111.99</v>
      </c>
      <c r="N50" s="300">
        <f>IF(MinBaseGround&gt;ROUND(((1-GroundCandaDiscount)*'UPS Ground Base'!N45),2),ROUND(MinBaseGround*(1+GroundFuelSurcharge),2),ROUND(((1-GroundCandaDiscount)*'UPS Ground Base'!N45)*(1+GroundFuelSurcharge),2))</f>
        <v>112.14</v>
      </c>
      <c r="O50" s="300">
        <f>IF(MinBaseGround&gt;ROUND(((1-GroundCandaDiscount)*'UPS Ground Base'!O45),2),ROUND(MinBaseGround*(1+GroundFuelSurcharge),2),ROUND(((1-GroundCandaDiscount)*'UPS Ground Base'!O45)*(1+GroundFuelSurcharge),2))</f>
        <v>146.46</v>
      </c>
      <c r="P50" s="300">
        <f>IF(MinBaseGround&gt;ROUND(((1-GroundCandaDiscount)*'UPS Ground Base'!P45),2),ROUND(MinBaseGround*(1+GroundFuelSurcharge),2),ROUND(((1-GroundCandaDiscount)*'UPS Ground Base'!P45)*(1+GroundFuelSurcharge),2))</f>
        <v>150.94</v>
      </c>
      <c r="Q50" s="300">
        <f>IF(MinBaseGround&gt;ROUND(((1-GroundCandaDiscount)*'UPS Ground Base'!Q45),2),ROUND(MinBaseGround*(1+GroundFuelSurcharge),2),ROUND(((1-GroundCandaDiscount)*'UPS Ground Base'!Q45)*(1+GroundFuelSurcharge),2))</f>
        <v>151.99</v>
      </c>
      <c r="R50" s="300">
        <f>IF(MinBaseGround&gt;ROUND(((1-GroundCandaDiscount)*'UPS Ground Base'!R45),2),ROUND(MinBaseGround*(1+GroundFuelSurcharge),2),ROUND(((1-GroundCandaDiscount)*'UPS Ground Base'!R45)*(1+GroundFuelSurcharge),2))</f>
        <v>158.32</v>
      </c>
      <c r="S50" s="300">
        <f>IF(MinBaseGround&gt;ROUND(((1-GroundCandaDiscount)*'UPS Ground Base'!S45),2),ROUND(MinBaseGround*(1+GroundFuelSurcharge),2),ROUND(((1-GroundCandaDiscount)*'UPS Ground Base'!S45)*(1+GroundFuelSurcharge),2))</f>
        <v>162.02</v>
      </c>
      <c r="T50" s="300">
        <f>IF(MinBaseGround&gt;ROUND(((1-GroundCandaDiscount)*'UPS Ground Base'!T45),2),ROUND(MinBaseGround*(1+GroundFuelSurcharge),2),ROUND(((1-GroundCandaDiscount)*'UPS Ground Base'!T45)*(1+GroundFuelSurcharge),2))</f>
        <v>167.84</v>
      </c>
      <c r="U50" s="300">
        <f>IF(MinBaseGround&gt;ROUND(((1-GroundCandaDiscount)*'UPS Ground Base'!U45),2),ROUND(MinBaseGround*(1+GroundFuelSurcharge),2),ROUND(((1-GroundCandaDiscount)*'UPS Ground Base'!U45)*(1+GroundFuelSurcharge),2))</f>
        <v>175.46</v>
      </c>
    </row>
    <row r="51" ht="12.75" customHeight="1">
      <c r="A51" s="299">
        <v>44.0</v>
      </c>
      <c r="B51" s="300">
        <f>IF(MinBaseGround&gt;ROUND(((1-Ground_Commercial)*'UPS Ground Base'!B46),2),ROUND(MinBaseGround*(1+GroundFuelSurcharge),2),ROUND(((1-Ground_Commercial)*'UPS Ground Base'!B46)*(1+GroundFuelSurcharge),2))</f>
        <v>22.87</v>
      </c>
      <c r="C51" s="300">
        <f>IF(MinBaseGround&gt;ROUND(((1-Ground_Commercial)*'UPS Ground Base'!C46),2),ROUND(MinBaseGround*(1+GroundFuelSurcharge),2),ROUND(((1-Ground_Commercial)*'UPS Ground Base'!C46)*(1+GroundFuelSurcharge),2))</f>
        <v>28.47</v>
      </c>
      <c r="D51" s="300">
        <f>IF(MinBaseGround&gt;ROUND(((1-Ground_Commercial)*'UPS Ground Base'!D46),2),ROUND(MinBaseGround*(1+GroundFuelSurcharge),2),ROUND(((1-Ground_Commercial)*'UPS Ground Base'!D46)*(1+GroundFuelSurcharge),2))</f>
        <v>33.12</v>
      </c>
      <c r="E51" s="300">
        <f>IF(MinBaseGround&gt;ROUND(((1-Ground_Commercial)*'UPS Ground Base'!E46),2),ROUND(MinBaseGround*(1+GroundFuelSurcharge),2),ROUND(((1-Ground_Commercial)*'UPS Ground Base'!E46)*(1+GroundFuelSurcharge),2))</f>
        <v>40.06</v>
      </c>
      <c r="F51" s="300">
        <f>IF(MinBaseGround&gt;ROUND(((1-Ground_Commercial)*'UPS Ground Base'!F46),2),ROUND(MinBaseGround*(1+GroundFuelSurcharge),2),ROUND(((1-Ground_Commercial)*'UPS Ground Base'!F46)*(1+GroundFuelSurcharge),2))</f>
        <v>50.2</v>
      </c>
      <c r="G51" s="300">
        <f>IF(MinBaseGround&gt;ROUND(((1-Ground_Commercial)*'UPS Ground Base'!G46),2),ROUND(MinBaseGround*(1+GroundFuelSurcharge),2),ROUND(((1-Ground_Commercial)*'UPS Ground Base'!G46)*(1+GroundFuelSurcharge),2))</f>
        <v>59.39</v>
      </c>
      <c r="H51" s="300">
        <f>IF(MinBaseGround&gt;ROUND(((1-Ground_Commercial)*'UPS Ground Base'!H46),2),ROUND(MinBaseGround*(1+GroundFuelSurcharge),2),ROUND(((1-Ground_Commercial)*'UPS Ground Base'!H46)*(1+GroundFuelSurcharge),2))</f>
        <v>66.51</v>
      </c>
      <c r="I51" s="300">
        <f>IF(MinBaseGround&gt;ROUND(((1-GroundCandaDiscount)*'UPS Ground Base'!I46),2),ROUND(MinBaseGround*(1+GroundFuelSurcharge),2),ROUND(((1-GroundCandaDiscount)*'UPS Ground Base'!I46)*(1+GroundFuelSurcharge),2))</f>
        <v>82.48</v>
      </c>
      <c r="J51" s="300">
        <f>IF(MinBaseGround&gt;ROUND(((1-GroundCandaDiscount)*'UPS Ground Base'!J46),2),ROUND(MinBaseGround*(1+GroundFuelSurcharge),2),ROUND(((1-GroundCandaDiscount)*'UPS Ground Base'!J46)*(1+GroundFuelSurcharge),2))</f>
        <v>83.3</v>
      </c>
      <c r="K51" s="300">
        <f>IF(MinBaseGround&gt;ROUND(((1-GroundCandaDiscount)*'UPS Ground Base'!K46),2),ROUND(MinBaseGround*(1+GroundFuelSurcharge),2),ROUND(((1-GroundCandaDiscount)*'UPS Ground Base'!K46)*(1+GroundFuelSurcharge),2))</f>
        <v>83.5</v>
      </c>
      <c r="L51" s="300">
        <f>IF(MinBaseGround&gt;ROUND(((1-GroundCandaDiscount)*'UPS Ground Base'!L46),2),ROUND(MinBaseGround*(1+GroundFuelSurcharge),2),ROUND(((1-GroundCandaDiscount)*'UPS Ground Base'!L46)*(1+GroundFuelSurcharge),2))</f>
        <v>111.63</v>
      </c>
      <c r="M51" s="300">
        <f>IF(MinBaseGround&gt;ROUND(((1-GroundCandaDiscount)*'UPS Ground Base'!M46),2),ROUND(MinBaseGround*(1+GroundFuelSurcharge),2),ROUND(((1-GroundCandaDiscount)*'UPS Ground Base'!M46)*(1+GroundFuelSurcharge),2))</f>
        <v>113.42</v>
      </c>
      <c r="N51" s="300">
        <f>IF(MinBaseGround&gt;ROUND(((1-GroundCandaDiscount)*'UPS Ground Base'!N46),2),ROUND(MinBaseGround*(1+GroundFuelSurcharge),2),ROUND(((1-GroundCandaDiscount)*'UPS Ground Base'!N46)*(1+GroundFuelSurcharge),2))</f>
        <v>113.59</v>
      </c>
      <c r="O51" s="300">
        <f>IF(MinBaseGround&gt;ROUND(((1-GroundCandaDiscount)*'UPS Ground Base'!O46),2),ROUND(MinBaseGround*(1+GroundFuelSurcharge),2),ROUND(((1-GroundCandaDiscount)*'UPS Ground Base'!O46)*(1+GroundFuelSurcharge),2))</f>
        <v>148.69</v>
      </c>
      <c r="P51" s="300">
        <f>IF(MinBaseGround&gt;ROUND(((1-GroundCandaDiscount)*'UPS Ground Base'!P46),2),ROUND(MinBaseGround*(1+GroundFuelSurcharge),2),ROUND(((1-GroundCandaDiscount)*'UPS Ground Base'!P46)*(1+GroundFuelSurcharge),2))</f>
        <v>152.8</v>
      </c>
      <c r="Q51" s="300">
        <f>IF(MinBaseGround&gt;ROUND(((1-GroundCandaDiscount)*'UPS Ground Base'!Q46),2),ROUND(MinBaseGround*(1+GroundFuelSurcharge),2),ROUND(((1-GroundCandaDiscount)*'UPS Ground Base'!Q46)*(1+GroundFuelSurcharge),2))</f>
        <v>156.01</v>
      </c>
      <c r="R51" s="300">
        <f>IF(MinBaseGround&gt;ROUND(((1-GroundCandaDiscount)*'UPS Ground Base'!R46),2),ROUND(MinBaseGround*(1+GroundFuelSurcharge),2),ROUND(((1-GroundCandaDiscount)*'UPS Ground Base'!R46)*(1+GroundFuelSurcharge),2))</f>
        <v>159.43</v>
      </c>
      <c r="S51" s="300">
        <f>IF(MinBaseGround&gt;ROUND(((1-GroundCandaDiscount)*'UPS Ground Base'!S46),2),ROUND(MinBaseGround*(1+GroundFuelSurcharge),2),ROUND(((1-GroundCandaDiscount)*'UPS Ground Base'!S46)*(1+GroundFuelSurcharge),2))</f>
        <v>162.85</v>
      </c>
      <c r="T51" s="300">
        <f>IF(MinBaseGround&gt;ROUND(((1-GroundCandaDiscount)*'UPS Ground Base'!T46),2),ROUND(MinBaseGround*(1+GroundFuelSurcharge),2),ROUND(((1-GroundCandaDiscount)*'UPS Ground Base'!T46)*(1+GroundFuelSurcharge),2))</f>
        <v>168.72</v>
      </c>
      <c r="U51" s="300">
        <f>IF(MinBaseGround&gt;ROUND(((1-GroundCandaDiscount)*'UPS Ground Base'!U46),2),ROUND(MinBaseGround*(1+GroundFuelSurcharge),2),ROUND(((1-GroundCandaDiscount)*'UPS Ground Base'!U46)*(1+GroundFuelSurcharge),2))</f>
        <v>176.44</v>
      </c>
    </row>
    <row r="52" ht="12.75" customHeight="1">
      <c r="A52" s="299">
        <v>45.0</v>
      </c>
      <c r="B52" s="300">
        <f>IF(MinBaseGround&gt;ROUND(((1-Ground_Commercial)*'UPS Ground Base'!B47),2),ROUND(MinBaseGround*(1+GroundFuelSurcharge),2),ROUND(((1-Ground_Commercial)*'UPS Ground Base'!B47)*(1+GroundFuelSurcharge),2))</f>
        <v>22.89</v>
      </c>
      <c r="C52" s="300">
        <f>IF(MinBaseGround&gt;ROUND(((1-Ground_Commercial)*'UPS Ground Base'!C47),2),ROUND(MinBaseGround*(1+GroundFuelSurcharge),2),ROUND(((1-Ground_Commercial)*'UPS Ground Base'!C47)*(1+GroundFuelSurcharge),2))</f>
        <v>28.48</v>
      </c>
      <c r="D52" s="300">
        <f>IF(MinBaseGround&gt;ROUND(((1-Ground_Commercial)*'UPS Ground Base'!D47),2),ROUND(MinBaseGround*(1+GroundFuelSurcharge),2),ROUND(((1-Ground_Commercial)*'UPS Ground Base'!D47)*(1+GroundFuelSurcharge),2))</f>
        <v>33.13</v>
      </c>
      <c r="E52" s="300">
        <f>IF(MinBaseGround&gt;ROUND(((1-Ground_Commercial)*'UPS Ground Base'!E47),2),ROUND(MinBaseGround*(1+GroundFuelSurcharge),2),ROUND(((1-Ground_Commercial)*'UPS Ground Base'!E47)*(1+GroundFuelSurcharge),2))</f>
        <v>40.07</v>
      </c>
      <c r="F52" s="300">
        <f>IF(MinBaseGround&gt;ROUND(((1-Ground_Commercial)*'UPS Ground Base'!F47),2),ROUND(MinBaseGround*(1+GroundFuelSurcharge),2),ROUND(((1-Ground_Commercial)*'UPS Ground Base'!F47)*(1+GroundFuelSurcharge),2))</f>
        <v>50.35</v>
      </c>
      <c r="G52" s="300">
        <f>IF(MinBaseGround&gt;ROUND(((1-Ground_Commercial)*'UPS Ground Base'!G47),2),ROUND(MinBaseGround*(1+GroundFuelSurcharge),2),ROUND(((1-Ground_Commercial)*'UPS Ground Base'!G47)*(1+GroundFuelSurcharge),2))</f>
        <v>60.88</v>
      </c>
      <c r="H52" s="300">
        <f>IF(MinBaseGround&gt;ROUND(((1-Ground_Commercial)*'UPS Ground Base'!H47),2),ROUND(MinBaseGround*(1+GroundFuelSurcharge),2),ROUND(((1-Ground_Commercial)*'UPS Ground Base'!H47)*(1+GroundFuelSurcharge),2))</f>
        <v>66.98</v>
      </c>
      <c r="I52" s="300">
        <f>IF(MinBaseGround&gt;ROUND(((1-GroundCandaDiscount)*'UPS Ground Base'!I47),2),ROUND(MinBaseGround*(1+GroundFuelSurcharge),2),ROUND(((1-GroundCandaDiscount)*'UPS Ground Base'!I47)*(1+GroundFuelSurcharge),2))</f>
        <v>84.04</v>
      </c>
      <c r="J52" s="300">
        <f>IF(MinBaseGround&gt;ROUND(((1-GroundCandaDiscount)*'UPS Ground Base'!J47),2),ROUND(MinBaseGround*(1+GroundFuelSurcharge),2),ROUND(((1-GroundCandaDiscount)*'UPS Ground Base'!J47)*(1+GroundFuelSurcharge),2))</f>
        <v>84.88</v>
      </c>
      <c r="K52" s="300">
        <f>IF(MinBaseGround&gt;ROUND(((1-GroundCandaDiscount)*'UPS Ground Base'!K47),2),ROUND(MinBaseGround*(1+GroundFuelSurcharge),2),ROUND(((1-GroundCandaDiscount)*'UPS Ground Base'!K47)*(1+GroundFuelSurcharge),2))</f>
        <v>85.04</v>
      </c>
      <c r="L52" s="300">
        <f>IF(MinBaseGround&gt;ROUND(((1-GroundCandaDiscount)*'UPS Ground Base'!L47),2),ROUND(MinBaseGround*(1+GroundFuelSurcharge),2),ROUND(((1-GroundCandaDiscount)*'UPS Ground Base'!L47)*(1+GroundFuelSurcharge),2))</f>
        <v>113.7</v>
      </c>
      <c r="M52" s="300">
        <f>IF(MinBaseGround&gt;ROUND(((1-GroundCandaDiscount)*'UPS Ground Base'!M47),2),ROUND(MinBaseGround*(1+GroundFuelSurcharge),2),ROUND(((1-GroundCandaDiscount)*'UPS Ground Base'!M47)*(1+GroundFuelSurcharge),2))</f>
        <v>115.53</v>
      </c>
      <c r="N52" s="300">
        <f>IF(MinBaseGround&gt;ROUND(((1-GroundCandaDiscount)*'UPS Ground Base'!N47),2),ROUND(MinBaseGround*(1+GroundFuelSurcharge),2),ROUND(((1-GroundCandaDiscount)*'UPS Ground Base'!N47)*(1+GroundFuelSurcharge),2))</f>
        <v>115.69</v>
      </c>
      <c r="O52" s="300">
        <f>IF(MinBaseGround&gt;ROUND(((1-GroundCandaDiscount)*'UPS Ground Base'!O47),2),ROUND(MinBaseGround*(1+GroundFuelSurcharge),2),ROUND(((1-GroundCandaDiscount)*'UPS Ground Base'!O47)*(1+GroundFuelSurcharge),2))</f>
        <v>149.59</v>
      </c>
      <c r="P52" s="300">
        <f>IF(MinBaseGround&gt;ROUND(((1-GroundCandaDiscount)*'UPS Ground Base'!P47),2),ROUND(MinBaseGround*(1+GroundFuelSurcharge),2),ROUND(((1-GroundCandaDiscount)*'UPS Ground Base'!P47)*(1+GroundFuelSurcharge),2))</f>
        <v>154.1</v>
      </c>
      <c r="Q52" s="300">
        <f>IF(MinBaseGround&gt;ROUND(((1-GroundCandaDiscount)*'UPS Ground Base'!Q47),2),ROUND(MinBaseGround*(1+GroundFuelSurcharge),2),ROUND(((1-GroundCandaDiscount)*'UPS Ground Base'!Q47)*(1+GroundFuelSurcharge),2))</f>
        <v>156.4</v>
      </c>
      <c r="R52" s="300">
        <f>IF(MinBaseGround&gt;ROUND(((1-GroundCandaDiscount)*'UPS Ground Base'!R47),2),ROUND(MinBaseGround*(1+GroundFuelSurcharge),2),ROUND(((1-GroundCandaDiscount)*'UPS Ground Base'!R47)*(1+GroundFuelSurcharge),2))</f>
        <v>159.85</v>
      </c>
      <c r="S52" s="300">
        <f>IF(MinBaseGround&gt;ROUND(((1-GroundCandaDiscount)*'UPS Ground Base'!S47),2),ROUND(MinBaseGround*(1+GroundFuelSurcharge),2),ROUND(((1-GroundCandaDiscount)*'UPS Ground Base'!S47)*(1+GroundFuelSurcharge),2))</f>
        <v>163.36</v>
      </c>
      <c r="T52" s="300">
        <f>IF(MinBaseGround&gt;ROUND(((1-GroundCandaDiscount)*'UPS Ground Base'!T47),2),ROUND(MinBaseGround*(1+GroundFuelSurcharge),2),ROUND(((1-GroundCandaDiscount)*'UPS Ground Base'!T47)*(1+GroundFuelSurcharge),2))</f>
        <v>169.26</v>
      </c>
      <c r="U52" s="300">
        <f>IF(MinBaseGround&gt;ROUND(((1-GroundCandaDiscount)*'UPS Ground Base'!U47),2),ROUND(MinBaseGround*(1+GroundFuelSurcharge),2),ROUND(((1-GroundCandaDiscount)*'UPS Ground Base'!U47)*(1+GroundFuelSurcharge),2))</f>
        <v>176.98</v>
      </c>
    </row>
    <row r="53" ht="12.75" customHeight="1">
      <c r="A53" s="299">
        <v>46.0</v>
      </c>
      <c r="B53" s="300">
        <f>IF(MinBaseGround&gt;ROUND(((1-Ground_Commercial)*'UPS Ground Base'!B48),2),ROUND(MinBaseGround*(1+GroundFuelSurcharge),2),ROUND(((1-Ground_Commercial)*'UPS Ground Base'!B48)*(1+GroundFuelSurcharge),2))</f>
        <v>23.62</v>
      </c>
      <c r="C53" s="300">
        <f>IF(MinBaseGround&gt;ROUND(((1-Ground_Commercial)*'UPS Ground Base'!C48),2),ROUND(MinBaseGround*(1+GroundFuelSurcharge),2),ROUND(((1-Ground_Commercial)*'UPS Ground Base'!C48)*(1+GroundFuelSurcharge),2))</f>
        <v>28.77</v>
      </c>
      <c r="D53" s="300">
        <f>IF(MinBaseGround&gt;ROUND(((1-Ground_Commercial)*'UPS Ground Base'!D48),2),ROUND(MinBaseGround*(1+GroundFuelSurcharge),2),ROUND(((1-Ground_Commercial)*'UPS Ground Base'!D48)*(1+GroundFuelSurcharge),2))</f>
        <v>34.18</v>
      </c>
      <c r="E53" s="300">
        <f>IF(MinBaseGround&gt;ROUND(((1-Ground_Commercial)*'UPS Ground Base'!E48),2),ROUND(MinBaseGround*(1+GroundFuelSurcharge),2),ROUND(((1-Ground_Commercial)*'UPS Ground Base'!E48)*(1+GroundFuelSurcharge),2))</f>
        <v>41.04</v>
      </c>
      <c r="F53" s="300">
        <f>IF(MinBaseGround&gt;ROUND(((1-Ground_Commercial)*'UPS Ground Base'!F48),2),ROUND(MinBaseGround*(1+GroundFuelSurcharge),2),ROUND(((1-Ground_Commercial)*'UPS Ground Base'!F48)*(1+GroundFuelSurcharge),2))</f>
        <v>51.68</v>
      </c>
      <c r="G53" s="300">
        <f>IF(MinBaseGround&gt;ROUND(((1-Ground_Commercial)*'UPS Ground Base'!G48),2),ROUND(MinBaseGround*(1+GroundFuelSurcharge),2),ROUND(((1-Ground_Commercial)*'UPS Ground Base'!G48)*(1+GroundFuelSurcharge),2))</f>
        <v>61.53</v>
      </c>
      <c r="H53" s="300">
        <f>IF(MinBaseGround&gt;ROUND(((1-Ground_Commercial)*'UPS Ground Base'!H48),2),ROUND(MinBaseGround*(1+GroundFuelSurcharge),2),ROUND(((1-Ground_Commercial)*'UPS Ground Base'!H48)*(1+GroundFuelSurcharge),2))</f>
        <v>68.76</v>
      </c>
      <c r="I53" s="300">
        <f>IF(MinBaseGround&gt;ROUND(((1-GroundCandaDiscount)*'UPS Ground Base'!I48),2),ROUND(MinBaseGround*(1+GroundFuelSurcharge),2),ROUND(((1-GroundCandaDiscount)*'UPS Ground Base'!I48)*(1+GroundFuelSurcharge),2))</f>
        <v>85.39</v>
      </c>
      <c r="J53" s="300">
        <f>IF(MinBaseGround&gt;ROUND(((1-GroundCandaDiscount)*'UPS Ground Base'!J48),2),ROUND(MinBaseGround*(1+GroundFuelSurcharge),2),ROUND(((1-GroundCandaDiscount)*'UPS Ground Base'!J48)*(1+GroundFuelSurcharge),2))</f>
        <v>86.24</v>
      </c>
      <c r="K53" s="300">
        <f>IF(MinBaseGround&gt;ROUND(((1-GroundCandaDiscount)*'UPS Ground Base'!K48),2),ROUND(MinBaseGround*(1+GroundFuelSurcharge),2),ROUND(((1-GroundCandaDiscount)*'UPS Ground Base'!K48)*(1+GroundFuelSurcharge),2))</f>
        <v>86.58</v>
      </c>
      <c r="L53" s="300">
        <f>IF(MinBaseGround&gt;ROUND(((1-GroundCandaDiscount)*'UPS Ground Base'!L48),2),ROUND(MinBaseGround*(1+GroundFuelSurcharge),2),ROUND(((1-GroundCandaDiscount)*'UPS Ground Base'!L48)*(1+GroundFuelSurcharge),2))</f>
        <v>115.33</v>
      </c>
      <c r="M53" s="300">
        <f>IF(MinBaseGround&gt;ROUND(((1-GroundCandaDiscount)*'UPS Ground Base'!M48),2),ROUND(MinBaseGround*(1+GroundFuelSurcharge),2),ROUND(((1-GroundCandaDiscount)*'UPS Ground Base'!M48)*(1+GroundFuelSurcharge),2))</f>
        <v>117.19</v>
      </c>
      <c r="N53" s="300">
        <f>IF(MinBaseGround&gt;ROUND(((1-GroundCandaDiscount)*'UPS Ground Base'!N48),2),ROUND(MinBaseGround*(1+GroundFuelSurcharge),2),ROUND(((1-GroundCandaDiscount)*'UPS Ground Base'!N48)*(1+GroundFuelSurcharge),2))</f>
        <v>117.34</v>
      </c>
      <c r="O53" s="300">
        <f>IF(MinBaseGround&gt;ROUND(((1-GroundCandaDiscount)*'UPS Ground Base'!O48),2),ROUND(MinBaseGround*(1+GroundFuelSurcharge),2),ROUND(((1-GroundCandaDiscount)*'UPS Ground Base'!O48)*(1+GroundFuelSurcharge),2))</f>
        <v>152.09</v>
      </c>
      <c r="P53" s="300">
        <f>IF(MinBaseGround&gt;ROUND(((1-GroundCandaDiscount)*'UPS Ground Base'!P48),2),ROUND(MinBaseGround*(1+GroundFuelSurcharge),2),ROUND(((1-GroundCandaDiscount)*'UPS Ground Base'!P48)*(1+GroundFuelSurcharge),2))</f>
        <v>154.29</v>
      </c>
      <c r="Q53" s="300">
        <f>IF(MinBaseGround&gt;ROUND(((1-GroundCandaDiscount)*'UPS Ground Base'!Q48),2),ROUND(MinBaseGround*(1+GroundFuelSurcharge),2),ROUND(((1-GroundCandaDiscount)*'UPS Ground Base'!Q48)*(1+GroundFuelSurcharge),2))</f>
        <v>157.56</v>
      </c>
      <c r="R53" s="300">
        <f>IF(MinBaseGround&gt;ROUND(((1-GroundCandaDiscount)*'UPS Ground Base'!R48),2),ROUND(MinBaseGround*(1+GroundFuelSurcharge),2),ROUND(((1-GroundCandaDiscount)*'UPS Ground Base'!R48)*(1+GroundFuelSurcharge),2))</f>
        <v>160.01</v>
      </c>
      <c r="S53" s="300">
        <f>IF(MinBaseGround&gt;ROUND(((1-GroundCandaDiscount)*'UPS Ground Base'!S48),2),ROUND(MinBaseGround*(1+GroundFuelSurcharge),2),ROUND(((1-GroundCandaDiscount)*'UPS Ground Base'!S48)*(1+GroundFuelSurcharge),2))</f>
        <v>164.45</v>
      </c>
      <c r="T53" s="300">
        <f>IF(MinBaseGround&gt;ROUND(((1-GroundCandaDiscount)*'UPS Ground Base'!T48),2),ROUND(MinBaseGround*(1+GroundFuelSurcharge),2),ROUND(((1-GroundCandaDiscount)*'UPS Ground Base'!T48)*(1+GroundFuelSurcharge),2))</f>
        <v>170.37</v>
      </c>
      <c r="U53" s="300">
        <f>IF(MinBaseGround&gt;ROUND(((1-GroundCandaDiscount)*'UPS Ground Base'!U48),2),ROUND(MinBaseGround*(1+GroundFuelSurcharge),2),ROUND(((1-GroundCandaDiscount)*'UPS Ground Base'!U48)*(1+GroundFuelSurcharge),2))</f>
        <v>177.95</v>
      </c>
    </row>
    <row r="54" ht="12.75" customHeight="1">
      <c r="A54" s="299">
        <v>47.0</v>
      </c>
      <c r="B54" s="300">
        <f>IF(MinBaseGround&gt;ROUND(((1-Ground_Commercial)*'UPS Ground Base'!B49),2),ROUND(MinBaseGround*(1+GroundFuelSurcharge),2),ROUND(((1-Ground_Commercial)*'UPS Ground Base'!B49)*(1+GroundFuelSurcharge),2))</f>
        <v>23.72</v>
      </c>
      <c r="C54" s="300">
        <f>IF(MinBaseGround&gt;ROUND(((1-Ground_Commercial)*'UPS Ground Base'!C49),2),ROUND(MinBaseGround*(1+GroundFuelSurcharge),2),ROUND(((1-Ground_Commercial)*'UPS Ground Base'!C49)*(1+GroundFuelSurcharge),2))</f>
        <v>29.43</v>
      </c>
      <c r="D54" s="300">
        <f>IF(MinBaseGround&gt;ROUND(((1-Ground_Commercial)*'UPS Ground Base'!D49),2),ROUND(MinBaseGround*(1+GroundFuelSurcharge),2),ROUND(((1-Ground_Commercial)*'UPS Ground Base'!D49)*(1+GroundFuelSurcharge),2))</f>
        <v>34.74</v>
      </c>
      <c r="E54" s="300">
        <f>IF(MinBaseGround&gt;ROUND(((1-Ground_Commercial)*'UPS Ground Base'!E49),2),ROUND(MinBaseGround*(1+GroundFuelSurcharge),2),ROUND(((1-Ground_Commercial)*'UPS Ground Base'!E49)*(1+GroundFuelSurcharge),2))</f>
        <v>41.34</v>
      </c>
      <c r="F54" s="300">
        <f>IF(MinBaseGround&gt;ROUND(((1-Ground_Commercial)*'UPS Ground Base'!F49),2),ROUND(MinBaseGround*(1+GroundFuelSurcharge),2),ROUND(((1-Ground_Commercial)*'UPS Ground Base'!F49)*(1+GroundFuelSurcharge),2))</f>
        <v>52.38</v>
      </c>
      <c r="G54" s="300">
        <f>IF(MinBaseGround&gt;ROUND(((1-Ground_Commercial)*'UPS Ground Base'!G49),2),ROUND(MinBaseGround*(1+GroundFuelSurcharge),2),ROUND(((1-Ground_Commercial)*'UPS Ground Base'!G49)*(1+GroundFuelSurcharge),2))</f>
        <v>62.74</v>
      </c>
      <c r="H54" s="300">
        <f>IF(MinBaseGround&gt;ROUND(((1-Ground_Commercial)*'UPS Ground Base'!H49),2),ROUND(MinBaseGround*(1+GroundFuelSurcharge),2),ROUND(((1-Ground_Commercial)*'UPS Ground Base'!H49)*(1+GroundFuelSurcharge),2))</f>
        <v>69.86</v>
      </c>
      <c r="I54" s="300">
        <f>IF(MinBaseGround&gt;ROUND(((1-GroundCandaDiscount)*'UPS Ground Base'!I49),2),ROUND(MinBaseGround*(1+GroundFuelSurcharge),2),ROUND(((1-GroundCandaDiscount)*'UPS Ground Base'!I49)*(1+GroundFuelSurcharge),2))</f>
        <v>86.72</v>
      </c>
      <c r="J54" s="300">
        <f>IF(MinBaseGround&gt;ROUND(((1-GroundCandaDiscount)*'UPS Ground Base'!J49),2),ROUND(MinBaseGround*(1+GroundFuelSurcharge),2),ROUND(((1-GroundCandaDiscount)*'UPS Ground Base'!J49)*(1+GroundFuelSurcharge),2))</f>
        <v>87.57</v>
      </c>
      <c r="K54" s="300">
        <f>IF(MinBaseGround&gt;ROUND(((1-GroundCandaDiscount)*'UPS Ground Base'!K49),2),ROUND(MinBaseGround*(1+GroundFuelSurcharge),2),ROUND(((1-GroundCandaDiscount)*'UPS Ground Base'!K49)*(1+GroundFuelSurcharge),2))</f>
        <v>87.93</v>
      </c>
      <c r="L54" s="300">
        <f>IF(MinBaseGround&gt;ROUND(((1-GroundCandaDiscount)*'UPS Ground Base'!L49),2),ROUND(MinBaseGround*(1+GroundFuelSurcharge),2),ROUND(((1-GroundCandaDiscount)*'UPS Ground Base'!L49)*(1+GroundFuelSurcharge),2))</f>
        <v>117.1</v>
      </c>
      <c r="M54" s="300">
        <f>IF(MinBaseGround&gt;ROUND(((1-GroundCandaDiscount)*'UPS Ground Base'!M49),2),ROUND(MinBaseGround*(1+GroundFuelSurcharge),2),ROUND(((1-GroundCandaDiscount)*'UPS Ground Base'!M49)*(1+GroundFuelSurcharge),2))</f>
        <v>118.98</v>
      </c>
      <c r="N54" s="300">
        <f>IF(MinBaseGround&gt;ROUND(((1-GroundCandaDiscount)*'UPS Ground Base'!N49),2),ROUND(MinBaseGround*(1+GroundFuelSurcharge),2),ROUND(((1-GroundCandaDiscount)*'UPS Ground Base'!N49)*(1+GroundFuelSurcharge),2))</f>
        <v>119.17</v>
      </c>
      <c r="O54" s="300">
        <f>IF(MinBaseGround&gt;ROUND(((1-GroundCandaDiscount)*'UPS Ground Base'!O49),2),ROUND(MinBaseGround*(1+GroundFuelSurcharge),2),ROUND(((1-GroundCandaDiscount)*'UPS Ground Base'!O49)*(1+GroundFuelSurcharge),2))</f>
        <v>154.4</v>
      </c>
      <c r="P54" s="300">
        <f>IF(MinBaseGround&gt;ROUND(((1-GroundCandaDiscount)*'UPS Ground Base'!P49),2),ROUND(MinBaseGround*(1+GroundFuelSurcharge),2),ROUND(((1-GroundCandaDiscount)*'UPS Ground Base'!P49)*(1+GroundFuelSurcharge),2))</f>
        <v>157.52</v>
      </c>
      <c r="Q54" s="300">
        <f>IF(MinBaseGround&gt;ROUND(((1-GroundCandaDiscount)*'UPS Ground Base'!Q49),2),ROUND(MinBaseGround*(1+GroundFuelSurcharge),2),ROUND(((1-GroundCandaDiscount)*'UPS Ground Base'!Q49)*(1+GroundFuelSurcharge),2))</f>
        <v>160.03</v>
      </c>
      <c r="R54" s="300">
        <f>IF(MinBaseGround&gt;ROUND(((1-GroundCandaDiscount)*'UPS Ground Base'!R49),2),ROUND(MinBaseGround*(1+GroundFuelSurcharge),2),ROUND(((1-GroundCandaDiscount)*'UPS Ground Base'!R49)*(1+GroundFuelSurcharge),2))</f>
        <v>160.35</v>
      </c>
      <c r="S54" s="300">
        <f>IF(MinBaseGround&gt;ROUND(((1-GroundCandaDiscount)*'UPS Ground Base'!S49),2),ROUND(MinBaseGround*(1+GroundFuelSurcharge),2),ROUND(((1-GroundCandaDiscount)*'UPS Ground Base'!S49)*(1+GroundFuelSurcharge),2))</f>
        <v>166.82</v>
      </c>
      <c r="T54" s="300">
        <f>IF(MinBaseGround&gt;ROUND(((1-GroundCandaDiscount)*'UPS Ground Base'!T49),2),ROUND(MinBaseGround*(1+GroundFuelSurcharge),2),ROUND(((1-GroundCandaDiscount)*'UPS Ground Base'!T49)*(1+GroundFuelSurcharge),2))</f>
        <v>172.71</v>
      </c>
      <c r="U54" s="300">
        <f>IF(MinBaseGround&gt;ROUND(((1-GroundCandaDiscount)*'UPS Ground Base'!U49),2),ROUND(MinBaseGround*(1+GroundFuelSurcharge),2),ROUND(((1-GroundCandaDiscount)*'UPS Ground Base'!U49)*(1+GroundFuelSurcharge),2))</f>
        <v>180.29</v>
      </c>
    </row>
    <row r="55" ht="12.75" customHeight="1">
      <c r="A55" s="299">
        <v>48.0</v>
      </c>
      <c r="B55" s="300">
        <f>IF(MinBaseGround&gt;ROUND(((1-Ground_Commercial)*'UPS Ground Base'!B50),2),ROUND(MinBaseGround*(1+GroundFuelSurcharge),2),ROUND(((1-Ground_Commercial)*'UPS Ground Base'!B50)*(1+GroundFuelSurcharge),2))</f>
        <v>23.73</v>
      </c>
      <c r="C55" s="300">
        <f>IF(MinBaseGround&gt;ROUND(((1-Ground_Commercial)*'UPS Ground Base'!C50),2),ROUND(MinBaseGround*(1+GroundFuelSurcharge),2),ROUND(((1-Ground_Commercial)*'UPS Ground Base'!C50)*(1+GroundFuelSurcharge),2))</f>
        <v>29.62</v>
      </c>
      <c r="D55" s="300">
        <f>IF(MinBaseGround&gt;ROUND(((1-Ground_Commercial)*'UPS Ground Base'!D50),2),ROUND(MinBaseGround*(1+GroundFuelSurcharge),2),ROUND(((1-Ground_Commercial)*'UPS Ground Base'!D50)*(1+GroundFuelSurcharge),2))</f>
        <v>35.08</v>
      </c>
      <c r="E55" s="300">
        <f>IF(MinBaseGround&gt;ROUND(((1-Ground_Commercial)*'UPS Ground Base'!E50),2),ROUND(MinBaseGround*(1+GroundFuelSurcharge),2),ROUND(((1-Ground_Commercial)*'UPS Ground Base'!E50)*(1+GroundFuelSurcharge),2))</f>
        <v>42.61</v>
      </c>
      <c r="F55" s="300">
        <f>IF(MinBaseGround&gt;ROUND(((1-Ground_Commercial)*'UPS Ground Base'!F50),2),ROUND(MinBaseGround*(1+GroundFuelSurcharge),2),ROUND(((1-Ground_Commercial)*'UPS Ground Base'!F50)*(1+GroundFuelSurcharge),2))</f>
        <v>53.17</v>
      </c>
      <c r="G55" s="300">
        <f>IF(MinBaseGround&gt;ROUND(((1-Ground_Commercial)*'UPS Ground Base'!G50),2),ROUND(MinBaseGround*(1+GroundFuelSurcharge),2),ROUND(((1-Ground_Commercial)*'UPS Ground Base'!G50)*(1+GroundFuelSurcharge),2))</f>
        <v>63.3</v>
      </c>
      <c r="H55" s="300">
        <f>IF(MinBaseGround&gt;ROUND(((1-Ground_Commercial)*'UPS Ground Base'!H50),2),ROUND(MinBaseGround*(1+GroundFuelSurcharge),2),ROUND(((1-Ground_Commercial)*'UPS Ground Base'!H50)*(1+GroundFuelSurcharge),2))</f>
        <v>70.98</v>
      </c>
      <c r="I55" s="300">
        <f>IF(MinBaseGround&gt;ROUND(((1-GroundCandaDiscount)*'UPS Ground Base'!I50),2),ROUND(MinBaseGround*(1+GroundFuelSurcharge),2),ROUND(((1-GroundCandaDiscount)*'UPS Ground Base'!I50)*(1+GroundFuelSurcharge),2))</f>
        <v>87.85</v>
      </c>
      <c r="J55" s="300">
        <f>IF(MinBaseGround&gt;ROUND(((1-GroundCandaDiscount)*'UPS Ground Base'!J50),2),ROUND(MinBaseGround*(1+GroundFuelSurcharge),2),ROUND(((1-GroundCandaDiscount)*'UPS Ground Base'!J50)*(1+GroundFuelSurcharge),2))</f>
        <v>88.71</v>
      </c>
      <c r="K55" s="300">
        <f>IF(MinBaseGround&gt;ROUND(((1-GroundCandaDiscount)*'UPS Ground Base'!K50),2),ROUND(MinBaseGround*(1+GroundFuelSurcharge),2),ROUND(((1-GroundCandaDiscount)*'UPS Ground Base'!K50)*(1+GroundFuelSurcharge),2))</f>
        <v>89.14</v>
      </c>
      <c r="L55" s="300">
        <f>IF(MinBaseGround&gt;ROUND(((1-GroundCandaDiscount)*'UPS Ground Base'!L50),2),ROUND(MinBaseGround*(1+GroundFuelSurcharge),2),ROUND(((1-GroundCandaDiscount)*'UPS Ground Base'!L50)*(1+GroundFuelSurcharge),2))</f>
        <v>118.87</v>
      </c>
      <c r="M55" s="300">
        <f>IF(MinBaseGround&gt;ROUND(((1-GroundCandaDiscount)*'UPS Ground Base'!M50),2),ROUND(MinBaseGround*(1+GroundFuelSurcharge),2),ROUND(((1-GroundCandaDiscount)*'UPS Ground Base'!M50)*(1+GroundFuelSurcharge),2))</f>
        <v>120.79</v>
      </c>
      <c r="N55" s="300">
        <f>IF(MinBaseGround&gt;ROUND(((1-GroundCandaDiscount)*'UPS Ground Base'!N50),2),ROUND(MinBaseGround*(1+GroundFuelSurcharge),2),ROUND(((1-GroundCandaDiscount)*'UPS Ground Base'!N50)*(1+GroundFuelSurcharge),2))</f>
        <v>120.95</v>
      </c>
      <c r="O55" s="300">
        <f>IF(MinBaseGround&gt;ROUND(((1-GroundCandaDiscount)*'UPS Ground Base'!O50),2),ROUND(MinBaseGround*(1+GroundFuelSurcharge),2),ROUND(((1-GroundCandaDiscount)*'UPS Ground Base'!O50)*(1+GroundFuelSurcharge),2))</f>
        <v>154.55</v>
      </c>
      <c r="P55" s="300">
        <f>IF(MinBaseGround&gt;ROUND(((1-GroundCandaDiscount)*'UPS Ground Base'!P50),2),ROUND(MinBaseGround*(1+GroundFuelSurcharge),2),ROUND(((1-GroundCandaDiscount)*'UPS Ground Base'!P50)*(1+GroundFuelSurcharge),2))</f>
        <v>158.97</v>
      </c>
      <c r="Q55" s="300">
        <f>IF(MinBaseGround&gt;ROUND(((1-GroundCandaDiscount)*'UPS Ground Base'!Q50),2),ROUND(MinBaseGround*(1+GroundFuelSurcharge),2),ROUND(((1-GroundCandaDiscount)*'UPS Ground Base'!Q50)*(1+GroundFuelSurcharge),2))</f>
        <v>161.29</v>
      </c>
      <c r="R55" s="300">
        <f>IF(MinBaseGround&gt;ROUND(((1-GroundCandaDiscount)*'UPS Ground Base'!R50),2),ROUND(MinBaseGround*(1+GroundFuelSurcharge),2),ROUND(((1-GroundCandaDiscount)*'UPS Ground Base'!R50)*(1+GroundFuelSurcharge),2))</f>
        <v>162.63</v>
      </c>
      <c r="S55" s="300">
        <f>IF(MinBaseGround&gt;ROUND(((1-GroundCandaDiscount)*'UPS Ground Base'!S50),2),ROUND(MinBaseGround*(1+GroundFuelSurcharge),2),ROUND(((1-GroundCandaDiscount)*'UPS Ground Base'!S50)*(1+GroundFuelSurcharge),2))</f>
        <v>169.14</v>
      </c>
      <c r="T55" s="300">
        <f>IF(MinBaseGround&gt;ROUND(((1-GroundCandaDiscount)*'UPS Ground Base'!T50),2),ROUND(MinBaseGround*(1+GroundFuelSurcharge),2),ROUND(((1-GroundCandaDiscount)*'UPS Ground Base'!T50)*(1+GroundFuelSurcharge),2))</f>
        <v>175.03</v>
      </c>
      <c r="U55" s="300">
        <f>IF(MinBaseGround&gt;ROUND(((1-GroundCandaDiscount)*'UPS Ground Base'!U50),2),ROUND(MinBaseGround*(1+GroundFuelSurcharge),2),ROUND(((1-GroundCandaDiscount)*'UPS Ground Base'!U50)*(1+GroundFuelSurcharge),2))</f>
        <v>182.66</v>
      </c>
    </row>
    <row r="56" ht="12.75" customHeight="1">
      <c r="A56" s="299">
        <v>49.0</v>
      </c>
      <c r="B56" s="300">
        <f>IF(MinBaseGround&gt;ROUND(((1-Ground_Commercial)*'UPS Ground Base'!B51),2),ROUND(MinBaseGround*(1+GroundFuelSurcharge),2),ROUND(((1-Ground_Commercial)*'UPS Ground Base'!B51)*(1+GroundFuelSurcharge),2))</f>
        <v>23.75</v>
      </c>
      <c r="C56" s="300">
        <f>IF(MinBaseGround&gt;ROUND(((1-Ground_Commercial)*'UPS Ground Base'!C51),2),ROUND(MinBaseGround*(1+GroundFuelSurcharge),2),ROUND(((1-Ground_Commercial)*'UPS Ground Base'!C51)*(1+GroundFuelSurcharge),2))</f>
        <v>29.64</v>
      </c>
      <c r="D56" s="300">
        <f>IF(MinBaseGround&gt;ROUND(((1-Ground_Commercial)*'UPS Ground Base'!D51),2),ROUND(MinBaseGround*(1+GroundFuelSurcharge),2),ROUND(((1-Ground_Commercial)*'UPS Ground Base'!D51)*(1+GroundFuelSurcharge),2))</f>
        <v>35.15</v>
      </c>
      <c r="E56" s="300">
        <f>IF(MinBaseGround&gt;ROUND(((1-Ground_Commercial)*'UPS Ground Base'!E51),2),ROUND(MinBaseGround*(1+GroundFuelSurcharge),2),ROUND(((1-Ground_Commercial)*'UPS Ground Base'!E51)*(1+GroundFuelSurcharge),2))</f>
        <v>42.63</v>
      </c>
      <c r="F56" s="300">
        <f>IF(MinBaseGround&gt;ROUND(((1-Ground_Commercial)*'UPS Ground Base'!F51),2),ROUND(MinBaseGround*(1+GroundFuelSurcharge),2),ROUND(((1-Ground_Commercial)*'UPS Ground Base'!F51)*(1+GroundFuelSurcharge),2))</f>
        <v>53.56</v>
      </c>
      <c r="G56" s="300">
        <f>IF(MinBaseGround&gt;ROUND(((1-Ground_Commercial)*'UPS Ground Base'!G51),2),ROUND(MinBaseGround*(1+GroundFuelSurcharge),2),ROUND(((1-Ground_Commercial)*'UPS Ground Base'!G51)*(1+GroundFuelSurcharge),2))</f>
        <v>64.58</v>
      </c>
      <c r="H56" s="300">
        <f>IF(MinBaseGround&gt;ROUND(((1-Ground_Commercial)*'UPS Ground Base'!H51),2),ROUND(MinBaseGround*(1+GroundFuelSurcharge),2),ROUND(((1-Ground_Commercial)*'UPS Ground Base'!H51)*(1+GroundFuelSurcharge),2))</f>
        <v>71.39</v>
      </c>
      <c r="I56" s="300">
        <f>IF(MinBaseGround&gt;ROUND(((1-GroundCandaDiscount)*'UPS Ground Base'!I51),2),ROUND(MinBaseGround*(1+GroundFuelSurcharge),2),ROUND(((1-GroundCandaDiscount)*'UPS Ground Base'!I51)*(1+GroundFuelSurcharge),2))</f>
        <v>89.32</v>
      </c>
      <c r="J56" s="300">
        <f>IF(MinBaseGround&gt;ROUND(((1-GroundCandaDiscount)*'UPS Ground Base'!J51),2),ROUND(MinBaseGround*(1+GroundFuelSurcharge),2),ROUND(((1-GroundCandaDiscount)*'UPS Ground Base'!J51)*(1+GroundFuelSurcharge),2))</f>
        <v>90.19</v>
      </c>
      <c r="K56" s="300">
        <f>IF(MinBaseGround&gt;ROUND(((1-GroundCandaDiscount)*'UPS Ground Base'!K51),2),ROUND(MinBaseGround*(1+GroundFuelSurcharge),2),ROUND(((1-GroundCandaDiscount)*'UPS Ground Base'!K51)*(1+GroundFuelSurcharge),2))</f>
        <v>90.37</v>
      </c>
      <c r="L56" s="300">
        <f>IF(MinBaseGround&gt;ROUND(((1-GroundCandaDiscount)*'UPS Ground Base'!L51),2),ROUND(MinBaseGround*(1+GroundFuelSurcharge),2),ROUND(((1-GroundCandaDiscount)*'UPS Ground Base'!L51)*(1+GroundFuelSurcharge),2))</f>
        <v>120.51</v>
      </c>
      <c r="M56" s="300">
        <f>IF(MinBaseGround&gt;ROUND(((1-GroundCandaDiscount)*'UPS Ground Base'!M51),2),ROUND(MinBaseGround*(1+GroundFuelSurcharge),2),ROUND(((1-GroundCandaDiscount)*'UPS Ground Base'!M51)*(1+GroundFuelSurcharge),2))</f>
        <v>122.46</v>
      </c>
      <c r="N56" s="300">
        <f>IF(MinBaseGround&gt;ROUND(((1-GroundCandaDiscount)*'UPS Ground Base'!N51),2),ROUND(MinBaseGround*(1+GroundFuelSurcharge),2),ROUND(((1-GroundCandaDiscount)*'UPS Ground Base'!N51)*(1+GroundFuelSurcharge),2))</f>
        <v>122.64</v>
      </c>
      <c r="O56" s="300">
        <f>IF(MinBaseGround&gt;ROUND(((1-GroundCandaDiscount)*'UPS Ground Base'!O51),2),ROUND(MinBaseGround*(1+GroundFuelSurcharge),2),ROUND(((1-GroundCandaDiscount)*'UPS Ground Base'!O51)*(1+GroundFuelSurcharge),2))</f>
        <v>156.24</v>
      </c>
      <c r="P56" s="300">
        <f>IF(MinBaseGround&gt;ROUND(((1-GroundCandaDiscount)*'UPS Ground Base'!P51),2),ROUND(MinBaseGround*(1+GroundFuelSurcharge),2),ROUND(((1-GroundCandaDiscount)*'UPS Ground Base'!P51)*(1+GroundFuelSurcharge),2))</f>
        <v>159.37</v>
      </c>
      <c r="Q56" s="300">
        <f>IF(MinBaseGround&gt;ROUND(((1-GroundCandaDiscount)*'UPS Ground Base'!Q51),2),ROUND(MinBaseGround*(1+GroundFuelSurcharge),2),ROUND(((1-GroundCandaDiscount)*'UPS Ground Base'!Q51)*(1+GroundFuelSurcharge),2))</f>
        <v>161.69</v>
      </c>
      <c r="R56" s="300">
        <f>IF(MinBaseGround&gt;ROUND(((1-GroundCandaDiscount)*'UPS Ground Base'!R51),2),ROUND(MinBaseGround*(1+GroundFuelSurcharge),2),ROUND(((1-GroundCandaDiscount)*'UPS Ground Base'!R51)*(1+GroundFuelSurcharge),2))</f>
        <v>164.8</v>
      </c>
      <c r="S56" s="300">
        <f>IF(MinBaseGround&gt;ROUND(((1-GroundCandaDiscount)*'UPS Ground Base'!S51),2),ROUND(MinBaseGround*(1+GroundFuelSurcharge),2),ROUND(((1-GroundCandaDiscount)*'UPS Ground Base'!S51)*(1+GroundFuelSurcharge),2))</f>
        <v>171.38</v>
      </c>
      <c r="T56" s="300">
        <f>IF(MinBaseGround&gt;ROUND(((1-GroundCandaDiscount)*'UPS Ground Base'!T51),2),ROUND(MinBaseGround*(1+GroundFuelSurcharge),2),ROUND(((1-GroundCandaDiscount)*'UPS Ground Base'!T51)*(1+GroundFuelSurcharge),2))</f>
        <v>177.21</v>
      </c>
      <c r="U56" s="300">
        <f>IF(MinBaseGround&gt;ROUND(((1-GroundCandaDiscount)*'UPS Ground Base'!U51),2),ROUND(MinBaseGround*(1+GroundFuelSurcharge),2),ROUND(((1-GroundCandaDiscount)*'UPS Ground Base'!U51)*(1+GroundFuelSurcharge),2))</f>
        <v>184.78</v>
      </c>
    </row>
    <row r="57" ht="12.75" customHeight="1">
      <c r="A57" s="299">
        <v>50.0</v>
      </c>
      <c r="B57" s="300">
        <f>IF(MinBaseGround&gt;ROUND(((1-Ground_Commercial)*'UPS Ground Base'!B52),2),ROUND(MinBaseGround*(1+GroundFuelSurcharge),2),ROUND(((1-Ground_Commercial)*'UPS Ground Base'!B52)*(1+GroundFuelSurcharge),2))</f>
        <v>23.76</v>
      </c>
      <c r="C57" s="300">
        <f>IF(MinBaseGround&gt;ROUND(((1-Ground_Commercial)*'UPS Ground Base'!C52),2),ROUND(MinBaseGround*(1+GroundFuelSurcharge),2),ROUND(((1-Ground_Commercial)*'UPS Ground Base'!C52)*(1+GroundFuelSurcharge),2))</f>
        <v>29.65</v>
      </c>
      <c r="D57" s="300">
        <f>IF(MinBaseGround&gt;ROUND(((1-Ground_Commercial)*'UPS Ground Base'!D52),2),ROUND(MinBaseGround*(1+GroundFuelSurcharge),2),ROUND(((1-Ground_Commercial)*'UPS Ground Base'!D52)*(1+GroundFuelSurcharge),2))</f>
        <v>35.17</v>
      </c>
      <c r="E57" s="300">
        <f>IF(MinBaseGround&gt;ROUND(((1-Ground_Commercial)*'UPS Ground Base'!E52),2),ROUND(MinBaseGround*(1+GroundFuelSurcharge),2),ROUND(((1-Ground_Commercial)*'UPS Ground Base'!E52)*(1+GroundFuelSurcharge),2))</f>
        <v>42.68</v>
      </c>
      <c r="F57" s="300">
        <f>IF(MinBaseGround&gt;ROUND(((1-Ground_Commercial)*'UPS Ground Base'!F52),2),ROUND(MinBaseGround*(1+GroundFuelSurcharge),2),ROUND(((1-Ground_Commercial)*'UPS Ground Base'!F52)*(1+GroundFuelSurcharge),2))</f>
        <v>53.57</v>
      </c>
      <c r="G57" s="300">
        <f>IF(MinBaseGround&gt;ROUND(((1-Ground_Commercial)*'UPS Ground Base'!G52),2),ROUND(MinBaseGround*(1+GroundFuelSurcharge),2),ROUND(((1-Ground_Commercial)*'UPS Ground Base'!G52)*(1+GroundFuelSurcharge),2))</f>
        <v>64.59</v>
      </c>
      <c r="H57" s="300">
        <f>IF(MinBaseGround&gt;ROUND(((1-Ground_Commercial)*'UPS Ground Base'!H52),2),ROUND(MinBaseGround*(1+GroundFuelSurcharge),2),ROUND(((1-Ground_Commercial)*'UPS Ground Base'!H52)*(1+GroundFuelSurcharge),2))</f>
        <v>71.79</v>
      </c>
      <c r="I57" s="300">
        <f>IF(MinBaseGround&gt;ROUND(((1-GroundCandaDiscount)*'UPS Ground Base'!I52),2),ROUND(MinBaseGround*(1+GroundFuelSurcharge),2),ROUND(((1-GroundCandaDiscount)*'UPS Ground Base'!I52)*(1+GroundFuelSurcharge),2))</f>
        <v>90.81</v>
      </c>
      <c r="J57" s="300">
        <f>IF(MinBaseGround&gt;ROUND(((1-GroundCandaDiscount)*'UPS Ground Base'!J52),2),ROUND(MinBaseGround*(1+GroundFuelSurcharge),2),ROUND(((1-GroundCandaDiscount)*'UPS Ground Base'!J52)*(1+GroundFuelSurcharge),2))</f>
        <v>91.68</v>
      </c>
      <c r="K57" s="300">
        <f>IF(MinBaseGround&gt;ROUND(((1-GroundCandaDiscount)*'UPS Ground Base'!K52),2),ROUND(MinBaseGround*(1+GroundFuelSurcharge),2),ROUND(((1-GroundCandaDiscount)*'UPS Ground Base'!K52)*(1+GroundFuelSurcharge),2))</f>
        <v>91.91</v>
      </c>
      <c r="L57" s="300">
        <f>IF(MinBaseGround&gt;ROUND(((1-GroundCandaDiscount)*'UPS Ground Base'!L52),2),ROUND(MinBaseGround*(1+GroundFuelSurcharge),2),ROUND(((1-GroundCandaDiscount)*'UPS Ground Base'!L52)*(1+GroundFuelSurcharge),2))</f>
        <v>122.44</v>
      </c>
      <c r="M57" s="300">
        <f>IF(MinBaseGround&gt;ROUND(((1-GroundCandaDiscount)*'UPS Ground Base'!M52),2),ROUND(MinBaseGround*(1+GroundFuelSurcharge),2),ROUND(((1-GroundCandaDiscount)*'UPS Ground Base'!M52)*(1+GroundFuelSurcharge),2))</f>
        <v>124.4</v>
      </c>
      <c r="N57" s="300">
        <f>IF(MinBaseGround&gt;ROUND(((1-GroundCandaDiscount)*'UPS Ground Base'!N52),2),ROUND(MinBaseGround*(1+GroundFuelSurcharge),2),ROUND(((1-GroundCandaDiscount)*'UPS Ground Base'!N52)*(1+GroundFuelSurcharge),2))</f>
        <v>124.58</v>
      </c>
      <c r="O57" s="300">
        <f>IF(MinBaseGround&gt;ROUND(((1-GroundCandaDiscount)*'UPS Ground Base'!O52),2),ROUND(MinBaseGround*(1+GroundFuelSurcharge),2),ROUND(((1-GroundCandaDiscount)*'UPS Ground Base'!O52)*(1+GroundFuelSurcharge),2))</f>
        <v>157.93</v>
      </c>
      <c r="P57" s="300">
        <f>IF(MinBaseGround&gt;ROUND(((1-GroundCandaDiscount)*'UPS Ground Base'!P52),2),ROUND(MinBaseGround*(1+GroundFuelSurcharge),2),ROUND(((1-GroundCandaDiscount)*'UPS Ground Base'!P52)*(1+GroundFuelSurcharge),2))</f>
        <v>161.04</v>
      </c>
      <c r="Q57" s="300">
        <f>IF(MinBaseGround&gt;ROUND(((1-GroundCandaDiscount)*'UPS Ground Base'!Q52),2),ROUND(MinBaseGround*(1+GroundFuelSurcharge),2),ROUND(((1-GroundCandaDiscount)*'UPS Ground Base'!Q52)*(1+GroundFuelSurcharge),2))</f>
        <v>163.4</v>
      </c>
      <c r="R57" s="300">
        <f>IF(MinBaseGround&gt;ROUND(((1-GroundCandaDiscount)*'UPS Ground Base'!R52),2),ROUND(MinBaseGround*(1+GroundFuelSurcharge),2),ROUND(((1-GroundCandaDiscount)*'UPS Ground Base'!R52)*(1+GroundFuelSurcharge),2))</f>
        <v>166.6</v>
      </c>
      <c r="S57" s="300">
        <f>IF(MinBaseGround&gt;ROUND(((1-GroundCandaDiscount)*'UPS Ground Base'!S52),2),ROUND(MinBaseGround*(1+GroundFuelSurcharge),2),ROUND(((1-GroundCandaDiscount)*'UPS Ground Base'!S52)*(1+GroundFuelSurcharge),2))</f>
        <v>173.02</v>
      </c>
      <c r="T57" s="300">
        <f>IF(MinBaseGround&gt;ROUND(((1-GroundCandaDiscount)*'UPS Ground Base'!T52),2),ROUND(MinBaseGround*(1+GroundFuelSurcharge),2),ROUND(((1-GroundCandaDiscount)*'UPS Ground Base'!T52)*(1+GroundFuelSurcharge),2))</f>
        <v>178.94</v>
      </c>
      <c r="U57" s="300">
        <f>IF(MinBaseGround&gt;ROUND(((1-GroundCandaDiscount)*'UPS Ground Base'!U52),2),ROUND(MinBaseGround*(1+GroundFuelSurcharge),2),ROUND(((1-GroundCandaDiscount)*'UPS Ground Base'!U52)*(1+GroundFuelSurcharge),2))</f>
        <v>186.48</v>
      </c>
    </row>
    <row r="58" ht="12.75" customHeight="1">
      <c r="A58" s="299">
        <v>51.0</v>
      </c>
      <c r="B58" s="300">
        <f>IF(MinBaseGround&gt;ROUND(((1-Ground_Commercial)*'UPS Ground Base'!B53),2),ROUND(MinBaseGround*(1+GroundFuelSurcharge),2),ROUND(((1-Ground_Commercial)*'UPS Ground Base'!B53)*(1+GroundFuelSurcharge),2))</f>
        <v>23.82</v>
      </c>
      <c r="C58" s="300">
        <f>IF(MinBaseGround&gt;ROUND(((1-Ground_Commercial)*'UPS Ground Base'!C53),2),ROUND(MinBaseGround*(1+GroundFuelSurcharge),2),ROUND(((1-Ground_Commercial)*'UPS Ground Base'!C53)*(1+GroundFuelSurcharge),2))</f>
        <v>29.66</v>
      </c>
      <c r="D58" s="300">
        <f>IF(MinBaseGround&gt;ROUND(((1-Ground_Commercial)*'UPS Ground Base'!D53),2),ROUND(MinBaseGround*(1+GroundFuelSurcharge),2),ROUND(((1-Ground_Commercial)*'UPS Ground Base'!D53)*(1+GroundFuelSurcharge),2))</f>
        <v>35.26</v>
      </c>
      <c r="E58" s="300">
        <f>IF(MinBaseGround&gt;ROUND(((1-Ground_Commercial)*'UPS Ground Base'!E53),2),ROUND(MinBaseGround*(1+GroundFuelSurcharge),2),ROUND(((1-Ground_Commercial)*'UPS Ground Base'!E53)*(1+GroundFuelSurcharge),2))</f>
        <v>42.75</v>
      </c>
      <c r="F58" s="300">
        <f>IF(MinBaseGround&gt;ROUND(((1-Ground_Commercial)*'UPS Ground Base'!F53),2),ROUND(MinBaseGround*(1+GroundFuelSurcharge),2),ROUND(((1-Ground_Commercial)*'UPS Ground Base'!F53)*(1+GroundFuelSurcharge),2))</f>
        <v>53.84</v>
      </c>
      <c r="G58" s="300">
        <f>IF(MinBaseGround&gt;ROUND(((1-Ground_Commercial)*'UPS Ground Base'!G53),2),ROUND(MinBaseGround*(1+GroundFuelSurcharge),2),ROUND(((1-Ground_Commercial)*'UPS Ground Base'!G53)*(1+GroundFuelSurcharge),2))</f>
        <v>64.92</v>
      </c>
      <c r="H58" s="300">
        <f>IF(MinBaseGround&gt;ROUND(((1-Ground_Commercial)*'UPS Ground Base'!H53),2),ROUND(MinBaseGround*(1+GroundFuelSurcharge),2),ROUND(((1-Ground_Commercial)*'UPS Ground Base'!H53)*(1+GroundFuelSurcharge),2))</f>
        <v>72.91</v>
      </c>
      <c r="I58" s="300">
        <f>IF(MinBaseGround&gt;ROUND(((1-GroundCandaDiscount)*'UPS Ground Base'!I53),2),ROUND(MinBaseGround*(1+GroundFuelSurcharge),2),ROUND(((1-GroundCandaDiscount)*'UPS Ground Base'!I53)*(1+GroundFuelSurcharge),2))</f>
        <v>93.57</v>
      </c>
      <c r="J58" s="300">
        <f>IF(MinBaseGround&gt;ROUND(((1-GroundCandaDiscount)*'UPS Ground Base'!J53),2),ROUND(MinBaseGround*(1+GroundFuelSurcharge),2),ROUND(((1-GroundCandaDiscount)*'UPS Ground Base'!J53)*(1+GroundFuelSurcharge),2))</f>
        <v>94.5</v>
      </c>
      <c r="K58" s="300">
        <f>IF(MinBaseGround&gt;ROUND(((1-GroundCandaDiscount)*'UPS Ground Base'!K53),2),ROUND(MinBaseGround*(1+GroundFuelSurcharge),2),ROUND(((1-GroundCandaDiscount)*'UPS Ground Base'!K53)*(1+GroundFuelSurcharge),2))</f>
        <v>94.64</v>
      </c>
      <c r="L58" s="300">
        <f>IF(MinBaseGround&gt;ROUND(((1-GroundCandaDiscount)*'UPS Ground Base'!L53),2),ROUND(MinBaseGround*(1+GroundFuelSurcharge),2),ROUND(((1-GroundCandaDiscount)*'UPS Ground Base'!L53)*(1+GroundFuelSurcharge),2))</f>
        <v>125.01</v>
      </c>
      <c r="M58" s="300">
        <f>IF(MinBaseGround&gt;ROUND(((1-GroundCandaDiscount)*'UPS Ground Base'!M53),2),ROUND(MinBaseGround*(1+GroundFuelSurcharge),2),ROUND(((1-GroundCandaDiscount)*'UPS Ground Base'!M53)*(1+GroundFuelSurcharge),2))</f>
        <v>127.01</v>
      </c>
      <c r="N58" s="300">
        <f>IF(MinBaseGround&gt;ROUND(((1-GroundCandaDiscount)*'UPS Ground Base'!N53),2),ROUND(MinBaseGround*(1+GroundFuelSurcharge),2),ROUND(((1-GroundCandaDiscount)*'UPS Ground Base'!N53)*(1+GroundFuelSurcharge),2))</f>
        <v>127.29</v>
      </c>
      <c r="O58" s="300">
        <f>IF(MinBaseGround&gt;ROUND(((1-GroundCandaDiscount)*'UPS Ground Base'!O53),2),ROUND(MinBaseGround*(1+GroundFuelSurcharge),2),ROUND(((1-GroundCandaDiscount)*'UPS Ground Base'!O53)*(1+GroundFuelSurcharge),2))</f>
        <v>161.57</v>
      </c>
      <c r="P58" s="300">
        <f>IF(MinBaseGround&gt;ROUND(((1-GroundCandaDiscount)*'UPS Ground Base'!P53),2),ROUND(MinBaseGround*(1+GroundFuelSurcharge),2),ROUND(((1-GroundCandaDiscount)*'UPS Ground Base'!P53)*(1+GroundFuelSurcharge),2))</f>
        <v>164.19</v>
      </c>
      <c r="Q58" s="300">
        <f>IF(MinBaseGround&gt;ROUND(((1-GroundCandaDiscount)*'UPS Ground Base'!Q53),2),ROUND(MinBaseGround*(1+GroundFuelSurcharge),2),ROUND(((1-GroundCandaDiscount)*'UPS Ground Base'!Q53)*(1+GroundFuelSurcharge),2))</f>
        <v>167.79</v>
      </c>
      <c r="R58" s="300">
        <f>IF(MinBaseGround&gt;ROUND(((1-GroundCandaDiscount)*'UPS Ground Base'!R53),2),ROUND(MinBaseGround*(1+GroundFuelSurcharge),2),ROUND(((1-GroundCandaDiscount)*'UPS Ground Base'!R53)*(1+GroundFuelSurcharge),2))</f>
        <v>169.79</v>
      </c>
      <c r="S58" s="300">
        <f>IF(MinBaseGround&gt;ROUND(((1-GroundCandaDiscount)*'UPS Ground Base'!S53),2),ROUND(MinBaseGround*(1+GroundFuelSurcharge),2),ROUND(((1-GroundCandaDiscount)*'UPS Ground Base'!S53)*(1+GroundFuelSurcharge),2))</f>
        <v>177.03</v>
      </c>
      <c r="T58" s="300">
        <f>IF(MinBaseGround&gt;ROUND(((1-GroundCandaDiscount)*'UPS Ground Base'!T53),2),ROUND(MinBaseGround*(1+GroundFuelSurcharge),2),ROUND(((1-GroundCandaDiscount)*'UPS Ground Base'!T53)*(1+GroundFuelSurcharge),2))</f>
        <v>181.82</v>
      </c>
      <c r="U58" s="300">
        <f>IF(MinBaseGround&gt;ROUND(((1-GroundCandaDiscount)*'UPS Ground Base'!U53),2),ROUND(MinBaseGround*(1+GroundFuelSurcharge),2),ROUND(((1-GroundCandaDiscount)*'UPS Ground Base'!U53)*(1+GroundFuelSurcharge),2))</f>
        <v>189.4</v>
      </c>
    </row>
    <row r="59" ht="12.75" customHeight="1">
      <c r="A59" s="299">
        <v>52.0</v>
      </c>
      <c r="B59" s="300">
        <f>IF(MinBaseGround&gt;ROUND(((1-Ground_Commercial)*'UPS Ground Base'!B54),2),ROUND(MinBaseGround*(1+GroundFuelSurcharge),2),ROUND(((1-Ground_Commercial)*'UPS Ground Base'!B54)*(1+GroundFuelSurcharge),2))</f>
        <v>23.83</v>
      </c>
      <c r="C59" s="300">
        <f>IF(MinBaseGround&gt;ROUND(((1-Ground_Commercial)*'UPS Ground Base'!C54),2),ROUND(MinBaseGround*(1+GroundFuelSurcharge),2),ROUND(((1-Ground_Commercial)*'UPS Ground Base'!C54)*(1+GroundFuelSurcharge),2))</f>
        <v>29.69</v>
      </c>
      <c r="D59" s="300">
        <f>IF(MinBaseGround&gt;ROUND(((1-Ground_Commercial)*'UPS Ground Base'!D54),2),ROUND(MinBaseGround*(1+GroundFuelSurcharge),2),ROUND(((1-Ground_Commercial)*'UPS Ground Base'!D54)*(1+GroundFuelSurcharge),2))</f>
        <v>35.29</v>
      </c>
      <c r="E59" s="300">
        <f>IF(MinBaseGround&gt;ROUND(((1-Ground_Commercial)*'UPS Ground Base'!E54),2),ROUND(MinBaseGround*(1+GroundFuelSurcharge),2),ROUND(((1-Ground_Commercial)*'UPS Ground Base'!E54)*(1+GroundFuelSurcharge),2))</f>
        <v>42.77</v>
      </c>
      <c r="F59" s="300">
        <f>IF(MinBaseGround&gt;ROUND(((1-Ground_Commercial)*'UPS Ground Base'!F54),2),ROUND(MinBaseGround*(1+GroundFuelSurcharge),2),ROUND(((1-Ground_Commercial)*'UPS Ground Base'!F54)*(1+GroundFuelSurcharge),2))</f>
        <v>53.85</v>
      </c>
      <c r="G59" s="300">
        <f>IF(MinBaseGround&gt;ROUND(((1-Ground_Commercial)*'UPS Ground Base'!G54),2),ROUND(MinBaseGround*(1+GroundFuelSurcharge),2),ROUND(((1-Ground_Commercial)*'UPS Ground Base'!G54)*(1+GroundFuelSurcharge),2))</f>
        <v>64.93</v>
      </c>
      <c r="H59" s="300">
        <f>IF(MinBaseGround&gt;ROUND(((1-Ground_Commercial)*'UPS Ground Base'!H54),2),ROUND(MinBaseGround*(1+GroundFuelSurcharge),2),ROUND(((1-Ground_Commercial)*'UPS Ground Base'!H54)*(1+GroundFuelSurcharge),2))</f>
        <v>72.92</v>
      </c>
      <c r="I59" s="300">
        <f>IF(MinBaseGround&gt;ROUND(((1-GroundCandaDiscount)*'UPS Ground Base'!I54),2),ROUND(MinBaseGround*(1+GroundFuelSurcharge),2),ROUND(((1-GroundCandaDiscount)*'UPS Ground Base'!I54)*(1+GroundFuelSurcharge),2))</f>
        <v>96.17</v>
      </c>
      <c r="J59" s="300">
        <f>IF(MinBaseGround&gt;ROUND(((1-GroundCandaDiscount)*'UPS Ground Base'!J54),2),ROUND(MinBaseGround*(1+GroundFuelSurcharge),2),ROUND(((1-GroundCandaDiscount)*'UPS Ground Base'!J54)*(1+GroundFuelSurcharge),2))</f>
        <v>97.12</v>
      </c>
      <c r="K59" s="300">
        <f>IF(MinBaseGround&gt;ROUND(((1-GroundCandaDiscount)*'UPS Ground Base'!K54),2),ROUND(MinBaseGround*(1+GroundFuelSurcharge),2),ROUND(((1-GroundCandaDiscount)*'UPS Ground Base'!K54)*(1+GroundFuelSurcharge),2))</f>
        <v>97.27</v>
      </c>
      <c r="L59" s="300">
        <f>IF(MinBaseGround&gt;ROUND(((1-GroundCandaDiscount)*'UPS Ground Base'!L54),2),ROUND(MinBaseGround*(1+GroundFuelSurcharge),2),ROUND(((1-GroundCandaDiscount)*'UPS Ground Base'!L54)*(1+GroundFuelSurcharge),2))</f>
        <v>127.41</v>
      </c>
      <c r="M59" s="300">
        <f>IF(MinBaseGround&gt;ROUND(((1-GroundCandaDiscount)*'UPS Ground Base'!M54),2),ROUND(MinBaseGround*(1+GroundFuelSurcharge),2),ROUND(((1-GroundCandaDiscount)*'UPS Ground Base'!M54)*(1+GroundFuelSurcharge),2))</f>
        <v>129.47</v>
      </c>
      <c r="N59" s="300">
        <f>IF(MinBaseGround&gt;ROUND(((1-GroundCandaDiscount)*'UPS Ground Base'!N54),2),ROUND(MinBaseGround*(1+GroundFuelSurcharge),2),ROUND(((1-GroundCandaDiscount)*'UPS Ground Base'!N54)*(1+GroundFuelSurcharge),2))</f>
        <v>129.96</v>
      </c>
      <c r="O59" s="300">
        <f>IF(MinBaseGround&gt;ROUND(((1-GroundCandaDiscount)*'UPS Ground Base'!O54),2),ROUND(MinBaseGround*(1+GroundFuelSurcharge),2),ROUND(((1-GroundCandaDiscount)*'UPS Ground Base'!O54)*(1+GroundFuelSurcharge),2))</f>
        <v>166.64</v>
      </c>
      <c r="P59" s="300">
        <f>IF(MinBaseGround&gt;ROUND(((1-GroundCandaDiscount)*'UPS Ground Base'!P54),2),ROUND(MinBaseGround*(1+GroundFuelSurcharge),2),ROUND(((1-GroundCandaDiscount)*'UPS Ground Base'!P54)*(1+GroundFuelSurcharge),2))</f>
        <v>169.88</v>
      </c>
      <c r="Q59" s="300">
        <f>IF(MinBaseGround&gt;ROUND(((1-GroundCandaDiscount)*'UPS Ground Base'!Q54),2),ROUND(MinBaseGround*(1+GroundFuelSurcharge),2),ROUND(((1-GroundCandaDiscount)*'UPS Ground Base'!Q54)*(1+GroundFuelSurcharge),2))</f>
        <v>173.98</v>
      </c>
      <c r="R59" s="300">
        <f>IF(MinBaseGround&gt;ROUND(((1-GroundCandaDiscount)*'UPS Ground Base'!R54),2),ROUND(MinBaseGround*(1+GroundFuelSurcharge),2),ROUND(((1-GroundCandaDiscount)*'UPS Ground Base'!R54)*(1+GroundFuelSurcharge),2))</f>
        <v>175.57</v>
      </c>
      <c r="S59" s="300">
        <f>IF(MinBaseGround&gt;ROUND(((1-GroundCandaDiscount)*'UPS Ground Base'!S54),2),ROUND(MinBaseGround*(1+GroundFuelSurcharge),2),ROUND(((1-GroundCandaDiscount)*'UPS Ground Base'!S54)*(1+GroundFuelSurcharge),2))</f>
        <v>182.65</v>
      </c>
      <c r="T59" s="300">
        <f>IF(MinBaseGround&gt;ROUND(((1-GroundCandaDiscount)*'UPS Ground Base'!T54),2),ROUND(MinBaseGround*(1+GroundFuelSurcharge),2),ROUND(((1-GroundCandaDiscount)*'UPS Ground Base'!T54)*(1+GroundFuelSurcharge),2))</f>
        <v>184.51</v>
      </c>
      <c r="U59" s="300">
        <f>IF(MinBaseGround&gt;ROUND(((1-GroundCandaDiscount)*'UPS Ground Base'!U54),2),ROUND(MinBaseGround*(1+GroundFuelSurcharge),2),ROUND(((1-GroundCandaDiscount)*'UPS Ground Base'!U54)*(1+GroundFuelSurcharge),2))</f>
        <v>190.07</v>
      </c>
    </row>
    <row r="60" ht="12.75" customHeight="1">
      <c r="A60" s="299">
        <v>53.0</v>
      </c>
      <c r="B60" s="300">
        <f>IF(MinBaseGround&gt;ROUND(((1-Ground_Commercial)*'UPS Ground Base'!B55),2),ROUND(MinBaseGround*(1+GroundFuelSurcharge),2),ROUND(((1-Ground_Commercial)*'UPS Ground Base'!B55)*(1+GroundFuelSurcharge),2))</f>
        <v>23.84</v>
      </c>
      <c r="C60" s="300">
        <f>IF(MinBaseGround&gt;ROUND(((1-Ground_Commercial)*'UPS Ground Base'!C55),2),ROUND(MinBaseGround*(1+GroundFuelSurcharge),2),ROUND(((1-Ground_Commercial)*'UPS Ground Base'!C55)*(1+GroundFuelSurcharge),2))</f>
        <v>29.74</v>
      </c>
      <c r="D60" s="300">
        <f>IF(MinBaseGround&gt;ROUND(((1-Ground_Commercial)*'UPS Ground Base'!D55),2),ROUND(MinBaseGround*(1+GroundFuelSurcharge),2),ROUND(((1-Ground_Commercial)*'UPS Ground Base'!D55)*(1+GroundFuelSurcharge),2))</f>
        <v>35.3</v>
      </c>
      <c r="E60" s="300">
        <f>IF(MinBaseGround&gt;ROUND(((1-Ground_Commercial)*'UPS Ground Base'!E55),2),ROUND(MinBaseGround*(1+GroundFuelSurcharge),2),ROUND(((1-Ground_Commercial)*'UPS Ground Base'!E55)*(1+GroundFuelSurcharge),2))</f>
        <v>43.03</v>
      </c>
      <c r="F60" s="300">
        <f>IF(MinBaseGround&gt;ROUND(((1-Ground_Commercial)*'UPS Ground Base'!F55),2),ROUND(MinBaseGround*(1+GroundFuelSurcharge),2),ROUND(((1-Ground_Commercial)*'UPS Ground Base'!F55)*(1+GroundFuelSurcharge),2))</f>
        <v>53.86</v>
      </c>
      <c r="G60" s="300">
        <f>IF(MinBaseGround&gt;ROUND(((1-Ground_Commercial)*'UPS Ground Base'!G55),2),ROUND(MinBaseGround*(1+GroundFuelSurcharge),2),ROUND(((1-Ground_Commercial)*'UPS Ground Base'!G55)*(1+GroundFuelSurcharge),2))</f>
        <v>64.95</v>
      </c>
      <c r="H60" s="300">
        <f>IF(MinBaseGround&gt;ROUND(((1-Ground_Commercial)*'UPS Ground Base'!H55),2),ROUND(MinBaseGround*(1+GroundFuelSurcharge),2),ROUND(((1-Ground_Commercial)*'UPS Ground Base'!H55)*(1+GroundFuelSurcharge),2))</f>
        <v>73.63</v>
      </c>
      <c r="I60" s="300">
        <f>IF(MinBaseGround&gt;ROUND(((1-GroundCandaDiscount)*'UPS Ground Base'!I55),2),ROUND(MinBaseGround*(1+GroundFuelSurcharge),2),ROUND(((1-GroundCandaDiscount)*'UPS Ground Base'!I55)*(1+GroundFuelSurcharge),2))</f>
        <v>98.42</v>
      </c>
      <c r="J60" s="300">
        <f>IF(MinBaseGround&gt;ROUND(((1-GroundCandaDiscount)*'UPS Ground Base'!J55),2),ROUND(MinBaseGround*(1+GroundFuelSurcharge),2),ROUND(((1-GroundCandaDiscount)*'UPS Ground Base'!J55)*(1+GroundFuelSurcharge),2))</f>
        <v>99.39</v>
      </c>
      <c r="K60" s="300">
        <f>IF(MinBaseGround&gt;ROUND(((1-GroundCandaDiscount)*'UPS Ground Base'!K55),2),ROUND(MinBaseGround*(1+GroundFuelSurcharge),2),ROUND(((1-GroundCandaDiscount)*'UPS Ground Base'!K55)*(1+GroundFuelSurcharge),2))</f>
        <v>99.56</v>
      </c>
      <c r="L60" s="300">
        <f>IF(MinBaseGround&gt;ROUND(((1-GroundCandaDiscount)*'UPS Ground Base'!L55),2),ROUND(MinBaseGround*(1+GroundFuelSurcharge),2),ROUND(((1-GroundCandaDiscount)*'UPS Ground Base'!L55)*(1+GroundFuelSurcharge),2))</f>
        <v>130.04</v>
      </c>
      <c r="M60" s="300">
        <f>IF(MinBaseGround&gt;ROUND(((1-GroundCandaDiscount)*'UPS Ground Base'!M55),2),ROUND(MinBaseGround*(1+GroundFuelSurcharge),2),ROUND(((1-GroundCandaDiscount)*'UPS Ground Base'!M55)*(1+GroundFuelSurcharge),2))</f>
        <v>132.22</v>
      </c>
      <c r="N60" s="300">
        <f>IF(MinBaseGround&gt;ROUND(((1-GroundCandaDiscount)*'UPS Ground Base'!N55),2),ROUND(MinBaseGround*(1+GroundFuelSurcharge),2),ROUND(((1-GroundCandaDiscount)*'UPS Ground Base'!N55)*(1+GroundFuelSurcharge),2))</f>
        <v>133.64</v>
      </c>
      <c r="O60" s="300">
        <f>IF(MinBaseGround&gt;ROUND(((1-GroundCandaDiscount)*'UPS Ground Base'!O55),2),ROUND(MinBaseGround*(1+GroundFuelSurcharge),2),ROUND(((1-GroundCandaDiscount)*'UPS Ground Base'!O55)*(1+GroundFuelSurcharge),2))</f>
        <v>171.29</v>
      </c>
      <c r="P60" s="300">
        <f>IF(MinBaseGround&gt;ROUND(((1-GroundCandaDiscount)*'UPS Ground Base'!P55),2),ROUND(MinBaseGround*(1+GroundFuelSurcharge),2),ROUND(((1-GroundCandaDiscount)*'UPS Ground Base'!P55)*(1+GroundFuelSurcharge),2))</f>
        <v>173.55</v>
      </c>
      <c r="Q60" s="300">
        <f>IF(MinBaseGround&gt;ROUND(((1-GroundCandaDiscount)*'UPS Ground Base'!Q55),2),ROUND(MinBaseGround*(1+GroundFuelSurcharge),2),ROUND(((1-GroundCandaDiscount)*'UPS Ground Base'!Q55)*(1+GroundFuelSurcharge),2))</f>
        <v>179.03</v>
      </c>
      <c r="R60" s="300">
        <f>IF(MinBaseGround&gt;ROUND(((1-GroundCandaDiscount)*'UPS Ground Base'!R55),2),ROUND(MinBaseGround*(1+GroundFuelSurcharge),2),ROUND(((1-GroundCandaDiscount)*'UPS Ground Base'!R55)*(1+GroundFuelSurcharge),2))</f>
        <v>179.67</v>
      </c>
      <c r="S60" s="300">
        <f>IF(MinBaseGround&gt;ROUND(((1-GroundCandaDiscount)*'UPS Ground Base'!S55),2),ROUND(MinBaseGround*(1+GroundFuelSurcharge),2),ROUND(((1-GroundCandaDiscount)*'UPS Ground Base'!S55)*(1+GroundFuelSurcharge),2))</f>
        <v>188.17</v>
      </c>
      <c r="T60" s="300">
        <f>IF(MinBaseGround&gt;ROUND(((1-GroundCandaDiscount)*'UPS Ground Base'!T55),2),ROUND(MinBaseGround*(1+GroundFuelSurcharge),2),ROUND(((1-GroundCandaDiscount)*'UPS Ground Base'!T55)*(1+GroundFuelSurcharge),2))</f>
        <v>188.92</v>
      </c>
      <c r="U60" s="300">
        <f>IF(MinBaseGround&gt;ROUND(((1-GroundCandaDiscount)*'UPS Ground Base'!U55),2),ROUND(MinBaseGround*(1+GroundFuelSurcharge),2),ROUND(((1-GroundCandaDiscount)*'UPS Ground Base'!U55)*(1+GroundFuelSurcharge),2))</f>
        <v>196.03</v>
      </c>
    </row>
    <row r="61" ht="12.75" customHeight="1">
      <c r="A61" s="299">
        <v>54.0</v>
      </c>
      <c r="B61" s="300">
        <f>IF(MinBaseGround&gt;ROUND(((1-Ground_Commercial)*'UPS Ground Base'!B56),2),ROUND(MinBaseGround*(1+GroundFuelSurcharge),2),ROUND(((1-Ground_Commercial)*'UPS Ground Base'!B56)*(1+GroundFuelSurcharge),2))</f>
        <v>23.85</v>
      </c>
      <c r="C61" s="300">
        <f>IF(MinBaseGround&gt;ROUND(((1-Ground_Commercial)*'UPS Ground Base'!C56),2),ROUND(MinBaseGround*(1+GroundFuelSurcharge),2),ROUND(((1-Ground_Commercial)*'UPS Ground Base'!C56)*(1+GroundFuelSurcharge),2))</f>
        <v>29.79</v>
      </c>
      <c r="D61" s="300">
        <f>IF(MinBaseGround&gt;ROUND(((1-Ground_Commercial)*'UPS Ground Base'!D56),2),ROUND(MinBaseGround*(1+GroundFuelSurcharge),2),ROUND(((1-Ground_Commercial)*'UPS Ground Base'!D56)*(1+GroundFuelSurcharge),2))</f>
        <v>35.35</v>
      </c>
      <c r="E61" s="300">
        <f>IF(MinBaseGround&gt;ROUND(((1-Ground_Commercial)*'UPS Ground Base'!E56),2),ROUND(MinBaseGround*(1+GroundFuelSurcharge),2),ROUND(((1-Ground_Commercial)*'UPS Ground Base'!E56)*(1+GroundFuelSurcharge),2))</f>
        <v>43.11</v>
      </c>
      <c r="F61" s="300">
        <f>IF(MinBaseGround&gt;ROUND(((1-Ground_Commercial)*'UPS Ground Base'!F56),2),ROUND(MinBaseGround*(1+GroundFuelSurcharge),2),ROUND(((1-Ground_Commercial)*'UPS Ground Base'!F56)*(1+GroundFuelSurcharge),2))</f>
        <v>53.87</v>
      </c>
      <c r="G61" s="300">
        <f>IF(MinBaseGround&gt;ROUND(((1-Ground_Commercial)*'UPS Ground Base'!G56),2),ROUND(MinBaseGround*(1+GroundFuelSurcharge),2),ROUND(((1-Ground_Commercial)*'UPS Ground Base'!G56)*(1+GroundFuelSurcharge),2))</f>
        <v>64.95</v>
      </c>
      <c r="H61" s="300">
        <f>IF(MinBaseGround&gt;ROUND(((1-Ground_Commercial)*'UPS Ground Base'!H56),2),ROUND(MinBaseGround*(1+GroundFuelSurcharge),2),ROUND(((1-Ground_Commercial)*'UPS Ground Base'!H56)*(1+GroundFuelSurcharge),2))</f>
        <v>73.68</v>
      </c>
      <c r="I61" s="300">
        <f>IF(MinBaseGround&gt;ROUND(((1-GroundCandaDiscount)*'UPS Ground Base'!I56),2),ROUND(MinBaseGround*(1+GroundFuelSurcharge),2),ROUND(((1-GroundCandaDiscount)*'UPS Ground Base'!I56)*(1+GroundFuelSurcharge),2))</f>
        <v>105.13</v>
      </c>
      <c r="J61" s="300">
        <f>IF(MinBaseGround&gt;ROUND(((1-GroundCandaDiscount)*'UPS Ground Base'!J56),2),ROUND(MinBaseGround*(1+GroundFuelSurcharge),2),ROUND(((1-GroundCandaDiscount)*'UPS Ground Base'!J56)*(1+GroundFuelSurcharge),2))</f>
        <v>108.17</v>
      </c>
      <c r="K61" s="300">
        <f>IF(MinBaseGround&gt;ROUND(((1-GroundCandaDiscount)*'UPS Ground Base'!K56),2),ROUND(MinBaseGround*(1+GroundFuelSurcharge),2),ROUND(((1-GroundCandaDiscount)*'UPS Ground Base'!K56)*(1+GroundFuelSurcharge),2))</f>
        <v>109.17</v>
      </c>
      <c r="L61" s="300">
        <f>IF(MinBaseGround&gt;ROUND(((1-GroundCandaDiscount)*'UPS Ground Base'!L56),2),ROUND(MinBaseGround*(1+GroundFuelSurcharge),2),ROUND(((1-GroundCandaDiscount)*'UPS Ground Base'!L56)*(1+GroundFuelSurcharge),2))</f>
        <v>132.69</v>
      </c>
      <c r="M61" s="300">
        <f>IF(MinBaseGround&gt;ROUND(((1-GroundCandaDiscount)*'UPS Ground Base'!M56),2),ROUND(MinBaseGround*(1+GroundFuelSurcharge),2),ROUND(((1-GroundCandaDiscount)*'UPS Ground Base'!M56)*(1+GroundFuelSurcharge),2))</f>
        <v>135.74</v>
      </c>
      <c r="N61" s="300">
        <f>IF(MinBaseGround&gt;ROUND(((1-GroundCandaDiscount)*'UPS Ground Base'!N56),2),ROUND(MinBaseGround*(1+GroundFuelSurcharge),2),ROUND(((1-GroundCandaDiscount)*'UPS Ground Base'!N56)*(1+GroundFuelSurcharge),2))</f>
        <v>137.12</v>
      </c>
      <c r="O61" s="300">
        <f>IF(MinBaseGround&gt;ROUND(((1-GroundCandaDiscount)*'UPS Ground Base'!O56),2),ROUND(MinBaseGround*(1+GroundFuelSurcharge),2),ROUND(((1-GroundCandaDiscount)*'UPS Ground Base'!O56)*(1+GroundFuelSurcharge),2))</f>
        <v>173.02</v>
      </c>
      <c r="P61" s="300">
        <f>IF(MinBaseGround&gt;ROUND(((1-GroundCandaDiscount)*'UPS Ground Base'!P56),2),ROUND(MinBaseGround*(1+GroundFuelSurcharge),2),ROUND(((1-GroundCandaDiscount)*'UPS Ground Base'!P56)*(1+GroundFuelSurcharge),2))</f>
        <v>175.58</v>
      </c>
      <c r="Q61" s="300">
        <f>IF(MinBaseGround&gt;ROUND(((1-GroundCandaDiscount)*'UPS Ground Base'!Q56),2),ROUND(MinBaseGround*(1+GroundFuelSurcharge),2),ROUND(((1-GroundCandaDiscount)*'UPS Ground Base'!Q56)*(1+GroundFuelSurcharge),2))</f>
        <v>180.03</v>
      </c>
      <c r="R61" s="300">
        <f>IF(MinBaseGround&gt;ROUND(((1-GroundCandaDiscount)*'UPS Ground Base'!R56),2),ROUND(MinBaseGround*(1+GroundFuelSurcharge),2),ROUND(((1-GroundCandaDiscount)*'UPS Ground Base'!R56)*(1+GroundFuelSurcharge),2))</f>
        <v>181.81</v>
      </c>
      <c r="S61" s="300">
        <f>IF(MinBaseGround&gt;ROUND(((1-GroundCandaDiscount)*'UPS Ground Base'!S56),2),ROUND(MinBaseGround*(1+GroundFuelSurcharge),2),ROUND(((1-GroundCandaDiscount)*'UPS Ground Base'!S56)*(1+GroundFuelSurcharge),2))</f>
        <v>190.83</v>
      </c>
      <c r="T61" s="300">
        <f>IF(MinBaseGround&gt;ROUND(((1-GroundCandaDiscount)*'UPS Ground Base'!T56),2),ROUND(MinBaseGround*(1+GroundFuelSurcharge),2),ROUND(((1-GroundCandaDiscount)*'UPS Ground Base'!T56)*(1+GroundFuelSurcharge),2))</f>
        <v>193.44</v>
      </c>
      <c r="U61" s="300">
        <f>IF(MinBaseGround&gt;ROUND(((1-GroundCandaDiscount)*'UPS Ground Base'!U56),2),ROUND(MinBaseGround*(1+GroundFuelSurcharge),2),ROUND(((1-GroundCandaDiscount)*'UPS Ground Base'!U56)*(1+GroundFuelSurcharge),2))</f>
        <v>200.54</v>
      </c>
    </row>
    <row r="62" ht="12.75" customHeight="1">
      <c r="A62" s="299">
        <v>55.0</v>
      </c>
      <c r="B62" s="300">
        <f>IF(MinBaseGround&gt;ROUND(((1-Ground_Commercial)*'UPS Ground Base'!B57),2),ROUND(MinBaseGround*(1+GroundFuelSurcharge),2),ROUND(((1-Ground_Commercial)*'UPS Ground Base'!B57)*(1+GroundFuelSurcharge),2))</f>
        <v>23.85</v>
      </c>
      <c r="C62" s="300">
        <f>IF(MinBaseGround&gt;ROUND(((1-Ground_Commercial)*'UPS Ground Base'!C57),2),ROUND(MinBaseGround*(1+GroundFuelSurcharge),2),ROUND(((1-Ground_Commercial)*'UPS Ground Base'!C57)*(1+GroundFuelSurcharge),2))</f>
        <v>29.83</v>
      </c>
      <c r="D62" s="300">
        <f>IF(MinBaseGround&gt;ROUND(((1-Ground_Commercial)*'UPS Ground Base'!D57),2),ROUND(MinBaseGround*(1+GroundFuelSurcharge),2),ROUND(((1-Ground_Commercial)*'UPS Ground Base'!D57)*(1+GroundFuelSurcharge),2))</f>
        <v>35.36</v>
      </c>
      <c r="E62" s="300">
        <f>IF(MinBaseGround&gt;ROUND(((1-Ground_Commercial)*'UPS Ground Base'!E57),2),ROUND(MinBaseGround*(1+GroundFuelSurcharge),2),ROUND(((1-Ground_Commercial)*'UPS Ground Base'!E57)*(1+GroundFuelSurcharge),2))</f>
        <v>43.31</v>
      </c>
      <c r="F62" s="300">
        <f>IF(MinBaseGround&gt;ROUND(((1-Ground_Commercial)*'UPS Ground Base'!F57),2),ROUND(MinBaseGround*(1+GroundFuelSurcharge),2),ROUND(((1-Ground_Commercial)*'UPS Ground Base'!F57)*(1+GroundFuelSurcharge),2))</f>
        <v>53.94</v>
      </c>
      <c r="G62" s="300">
        <f>IF(MinBaseGround&gt;ROUND(((1-Ground_Commercial)*'UPS Ground Base'!G57),2),ROUND(MinBaseGround*(1+GroundFuelSurcharge),2),ROUND(((1-Ground_Commercial)*'UPS Ground Base'!G57)*(1+GroundFuelSurcharge),2))</f>
        <v>64.96</v>
      </c>
      <c r="H62" s="300">
        <f>IF(MinBaseGround&gt;ROUND(((1-Ground_Commercial)*'UPS Ground Base'!H57),2),ROUND(MinBaseGround*(1+GroundFuelSurcharge),2),ROUND(((1-Ground_Commercial)*'UPS Ground Base'!H57)*(1+GroundFuelSurcharge),2))</f>
        <v>73.75</v>
      </c>
      <c r="I62" s="300">
        <f>IF(MinBaseGround&gt;ROUND(((1-GroundCandaDiscount)*'UPS Ground Base'!I57),2),ROUND(MinBaseGround*(1+GroundFuelSurcharge),2),ROUND(((1-GroundCandaDiscount)*'UPS Ground Base'!I57)*(1+GroundFuelSurcharge),2))</f>
        <v>107.3</v>
      </c>
      <c r="J62" s="300">
        <f>IF(MinBaseGround&gt;ROUND(((1-GroundCandaDiscount)*'UPS Ground Base'!J57),2),ROUND(MinBaseGround*(1+GroundFuelSurcharge),2),ROUND(((1-GroundCandaDiscount)*'UPS Ground Base'!J57)*(1+GroundFuelSurcharge),2))</f>
        <v>109.59</v>
      </c>
      <c r="K62" s="300">
        <f>IF(MinBaseGround&gt;ROUND(((1-GroundCandaDiscount)*'UPS Ground Base'!K57),2),ROUND(MinBaseGround*(1+GroundFuelSurcharge),2),ROUND(((1-GroundCandaDiscount)*'UPS Ground Base'!K57)*(1+GroundFuelSurcharge),2))</f>
        <v>110.1</v>
      </c>
      <c r="L62" s="300">
        <f>IF(MinBaseGround&gt;ROUND(((1-GroundCandaDiscount)*'UPS Ground Base'!L57),2),ROUND(MinBaseGround*(1+GroundFuelSurcharge),2),ROUND(((1-GroundCandaDiscount)*'UPS Ground Base'!L57)*(1+GroundFuelSurcharge),2))</f>
        <v>135.02</v>
      </c>
      <c r="M62" s="300">
        <f>IF(MinBaseGround&gt;ROUND(((1-GroundCandaDiscount)*'UPS Ground Base'!M57),2),ROUND(MinBaseGround*(1+GroundFuelSurcharge),2),ROUND(((1-GroundCandaDiscount)*'UPS Ground Base'!M57)*(1+GroundFuelSurcharge),2))</f>
        <v>138.15</v>
      </c>
      <c r="N62" s="300">
        <f>IF(MinBaseGround&gt;ROUND(((1-GroundCandaDiscount)*'UPS Ground Base'!N57),2),ROUND(MinBaseGround*(1+GroundFuelSurcharge),2),ROUND(((1-GroundCandaDiscount)*'UPS Ground Base'!N57)*(1+GroundFuelSurcharge),2))</f>
        <v>139.85</v>
      </c>
      <c r="O62" s="300">
        <f>IF(MinBaseGround&gt;ROUND(((1-GroundCandaDiscount)*'UPS Ground Base'!O57),2),ROUND(MinBaseGround*(1+GroundFuelSurcharge),2),ROUND(((1-GroundCandaDiscount)*'UPS Ground Base'!O57)*(1+GroundFuelSurcharge),2))</f>
        <v>176.89</v>
      </c>
      <c r="P62" s="300">
        <f>IF(MinBaseGround&gt;ROUND(((1-GroundCandaDiscount)*'UPS Ground Base'!P57),2),ROUND(MinBaseGround*(1+GroundFuelSurcharge),2),ROUND(((1-GroundCandaDiscount)*'UPS Ground Base'!P57)*(1+GroundFuelSurcharge),2))</f>
        <v>179.7</v>
      </c>
      <c r="Q62" s="300">
        <f>IF(MinBaseGround&gt;ROUND(((1-GroundCandaDiscount)*'UPS Ground Base'!Q57),2),ROUND(MinBaseGround*(1+GroundFuelSurcharge),2),ROUND(((1-GroundCandaDiscount)*'UPS Ground Base'!Q57)*(1+GroundFuelSurcharge),2))</f>
        <v>182.36</v>
      </c>
      <c r="R62" s="300">
        <f>IF(MinBaseGround&gt;ROUND(((1-GroundCandaDiscount)*'UPS Ground Base'!R57),2),ROUND(MinBaseGround*(1+GroundFuelSurcharge),2),ROUND(((1-GroundCandaDiscount)*'UPS Ground Base'!R57)*(1+GroundFuelSurcharge),2))</f>
        <v>186.04</v>
      </c>
      <c r="S62" s="300">
        <f>IF(MinBaseGround&gt;ROUND(((1-GroundCandaDiscount)*'UPS Ground Base'!S57),2),ROUND(MinBaseGround*(1+GroundFuelSurcharge),2),ROUND(((1-GroundCandaDiscount)*'UPS Ground Base'!S57)*(1+GroundFuelSurcharge),2))</f>
        <v>191.7</v>
      </c>
      <c r="T62" s="300">
        <f>IF(MinBaseGround&gt;ROUND(((1-GroundCandaDiscount)*'UPS Ground Base'!T57),2),ROUND(MinBaseGround*(1+GroundFuelSurcharge),2),ROUND(((1-GroundCandaDiscount)*'UPS Ground Base'!T57)*(1+GroundFuelSurcharge),2))</f>
        <v>197.58</v>
      </c>
      <c r="U62" s="300">
        <f>IF(MinBaseGround&gt;ROUND(((1-GroundCandaDiscount)*'UPS Ground Base'!U57),2),ROUND(MinBaseGround*(1+GroundFuelSurcharge),2),ROUND(((1-GroundCandaDiscount)*'UPS Ground Base'!U57)*(1+GroundFuelSurcharge),2))</f>
        <v>204.78</v>
      </c>
    </row>
    <row r="63" ht="12.75" customHeight="1">
      <c r="A63" s="299">
        <v>56.0</v>
      </c>
      <c r="B63" s="300">
        <f>IF(MinBaseGround&gt;ROUND(((1-Ground_Commercial)*'UPS Ground Base'!B58),2),ROUND(MinBaseGround*(1+GroundFuelSurcharge),2),ROUND(((1-Ground_Commercial)*'UPS Ground Base'!B58)*(1+GroundFuelSurcharge),2))</f>
        <v>23.86</v>
      </c>
      <c r="C63" s="300">
        <f>IF(MinBaseGround&gt;ROUND(((1-Ground_Commercial)*'UPS Ground Base'!C58),2),ROUND(MinBaseGround*(1+GroundFuelSurcharge),2),ROUND(((1-Ground_Commercial)*'UPS Ground Base'!C58)*(1+GroundFuelSurcharge),2))</f>
        <v>29.87</v>
      </c>
      <c r="D63" s="300">
        <f>IF(MinBaseGround&gt;ROUND(((1-Ground_Commercial)*'UPS Ground Base'!D58),2),ROUND(MinBaseGround*(1+GroundFuelSurcharge),2),ROUND(((1-Ground_Commercial)*'UPS Ground Base'!D58)*(1+GroundFuelSurcharge),2))</f>
        <v>35.41</v>
      </c>
      <c r="E63" s="300">
        <f>IF(MinBaseGround&gt;ROUND(((1-Ground_Commercial)*'UPS Ground Base'!E58),2),ROUND(MinBaseGround*(1+GroundFuelSurcharge),2),ROUND(((1-Ground_Commercial)*'UPS Ground Base'!E58)*(1+GroundFuelSurcharge),2))</f>
        <v>43.32</v>
      </c>
      <c r="F63" s="300">
        <f>IF(MinBaseGround&gt;ROUND(((1-Ground_Commercial)*'UPS Ground Base'!F58),2),ROUND(MinBaseGround*(1+GroundFuelSurcharge),2),ROUND(((1-Ground_Commercial)*'UPS Ground Base'!F58)*(1+GroundFuelSurcharge),2))</f>
        <v>53.95</v>
      </c>
      <c r="G63" s="300">
        <f>IF(MinBaseGround&gt;ROUND(((1-Ground_Commercial)*'UPS Ground Base'!G58),2),ROUND(MinBaseGround*(1+GroundFuelSurcharge),2),ROUND(((1-Ground_Commercial)*'UPS Ground Base'!G58)*(1+GroundFuelSurcharge),2))</f>
        <v>65.01</v>
      </c>
      <c r="H63" s="300">
        <f>IF(MinBaseGround&gt;ROUND(((1-Ground_Commercial)*'UPS Ground Base'!H58),2),ROUND(MinBaseGround*(1+GroundFuelSurcharge),2),ROUND(((1-Ground_Commercial)*'UPS Ground Base'!H58)*(1+GroundFuelSurcharge),2))</f>
        <v>74.57</v>
      </c>
      <c r="I63" s="300">
        <f>IF(MinBaseGround&gt;ROUND(((1-GroundCandaDiscount)*'UPS Ground Base'!I58),2),ROUND(MinBaseGround*(1+GroundFuelSurcharge),2),ROUND(((1-GroundCandaDiscount)*'UPS Ground Base'!I58)*(1+GroundFuelSurcharge),2))</f>
        <v>108.53</v>
      </c>
      <c r="J63" s="300">
        <f>IF(MinBaseGround&gt;ROUND(((1-GroundCandaDiscount)*'UPS Ground Base'!J58),2),ROUND(MinBaseGround*(1+GroundFuelSurcharge),2),ROUND(((1-GroundCandaDiscount)*'UPS Ground Base'!J58)*(1+GroundFuelSurcharge),2))</f>
        <v>110.52</v>
      </c>
      <c r="K63" s="300">
        <f>IF(MinBaseGround&gt;ROUND(((1-GroundCandaDiscount)*'UPS Ground Base'!K58),2),ROUND(MinBaseGround*(1+GroundFuelSurcharge),2),ROUND(((1-GroundCandaDiscount)*'UPS Ground Base'!K58)*(1+GroundFuelSurcharge),2))</f>
        <v>111.03</v>
      </c>
      <c r="L63" s="300">
        <f>IF(MinBaseGround&gt;ROUND(((1-GroundCandaDiscount)*'UPS Ground Base'!L58),2),ROUND(MinBaseGround*(1+GroundFuelSurcharge),2),ROUND(((1-GroundCandaDiscount)*'UPS Ground Base'!L58)*(1+GroundFuelSurcharge),2))</f>
        <v>137.94</v>
      </c>
      <c r="M63" s="300">
        <f>IF(MinBaseGround&gt;ROUND(((1-GroundCandaDiscount)*'UPS Ground Base'!M58),2),ROUND(MinBaseGround*(1+GroundFuelSurcharge),2),ROUND(((1-GroundCandaDiscount)*'UPS Ground Base'!M58)*(1+GroundFuelSurcharge),2))</f>
        <v>141.16</v>
      </c>
      <c r="N63" s="300">
        <f>IF(MinBaseGround&gt;ROUND(((1-GroundCandaDiscount)*'UPS Ground Base'!N58),2),ROUND(MinBaseGround*(1+GroundFuelSurcharge),2),ROUND(((1-GroundCandaDiscount)*'UPS Ground Base'!N58)*(1+GroundFuelSurcharge),2))</f>
        <v>143.47</v>
      </c>
      <c r="O63" s="300">
        <f>IF(MinBaseGround&gt;ROUND(((1-GroundCandaDiscount)*'UPS Ground Base'!O58),2),ROUND(MinBaseGround*(1+GroundFuelSurcharge),2),ROUND(((1-GroundCandaDiscount)*'UPS Ground Base'!O58)*(1+GroundFuelSurcharge),2))</f>
        <v>180.65</v>
      </c>
      <c r="P63" s="300">
        <f>IF(MinBaseGround&gt;ROUND(((1-GroundCandaDiscount)*'UPS Ground Base'!P58),2),ROUND(MinBaseGround*(1+GroundFuelSurcharge),2),ROUND(((1-GroundCandaDiscount)*'UPS Ground Base'!P58)*(1+GroundFuelSurcharge),2))</f>
        <v>183.59</v>
      </c>
      <c r="Q63" s="300">
        <f>IF(MinBaseGround&gt;ROUND(((1-GroundCandaDiscount)*'UPS Ground Base'!Q58),2),ROUND(MinBaseGround*(1+GroundFuelSurcharge),2),ROUND(((1-GroundCandaDiscount)*'UPS Ground Base'!Q58)*(1+GroundFuelSurcharge),2))</f>
        <v>186.2</v>
      </c>
      <c r="R63" s="300">
        <f>IF(MinBaseGround&gt;ROUND(((1-GroundCandaDiscount)*'UPS Ground Base'!R58),2),ROUND(MinBaseGround*(1+GroundFuelSurcharge),2),ROUND(((1-GroundCandaDiscount)*'UPS Ground Base'!R58)*(1+GroundFuelSurcharge),2))</f>
        <v>189.81</v>
      </c>
      <c r="S63" s="300">
        <f>IF(MinBaseGround&gt;ROUND(((1-GroundCandaDiscount)*'UPS Ground Base'!S58),2),ROUND(MinBaseGround*(1+GroundFuelSurcharge),2),ROUND(((1-GroundCandaDiscount)*'UPS Ground Base'!S58)*(1+GroundFuelSurcharge),2))</f>
        <v>197.2</v>
      </c>
      <c r="T63" s="300">
        <f>IF(MinBaseGround&gt;ROUND(((1-GroundCandaDiscount)*'UPS Ground Base'!T58),2),ROUND(MinBaseGround*(1+GroundFuelSurcharge),2),ROUND(((1-GroundCandaDiscount)*'UPS Ground Base'!T58)*(1+GroundFuelSurcharge),2))</f>
        <v>201.35</v>
      </c>
      <c r="U63" s="300">
        <f>IF(MinBaseGround&gt;ROUND(((1-GroundCandaDiscount)*'UPS Ground Base'!U58),2),ROUND(MinBaseGround*(1+GroundFuelSurcharge),2),ROUND(((1-GroundCandaDiscount)*'UPS Ground Base'!U58)*(1+GroundFuelSurcharge),2))</f>
        <v>208.53</v>
      </c>
    </row>
    <row r="64" ht="12.75" customHeight="1">
      <c r="A64" s="299">
        <v>57.0</v>
      </c>
      <c r="B64" s="300">
        <f>IF(MinBaseGround&gt;ROUND(((1-Ground_Commercial)*'UPS Ground Base'!B59),2),ROUND(MinBaseGround*(1+GroundFuelSurcharge),2),ROUND(((1-Ground_Commercial)*'UPS Ground Base'!B59)*(1+GroundFuelSurcharge),2))</f>
        <v>24.3</v>
      </c>
      <c r="C64" s="300">
        <f>IF(MinBaseGround&gt;ROUND(((1-Ground_Commercial)*'UPS Ground Base'!C59),2),ROUND(MinBaseGround*(1+GroundFuelSurcharge),2),ROUND(((1-Ground_Commercial)*'UPS Ground Base'!C59)*(1+GroundFuelSurcharge),2))</f>
        <v>29.99</v>
      </c>
      <c r="D64" s="300">
        <f>IF(MinBaseGround&gt;ROUND(((1-Ground_Commercial)*'UPS Ground Base'!D59),2),ROUND(MinBaseGround*(1+GroundFuelSurcharge),2),ROUND(((1-Ground_Commercial)*'UPS Ground Base'!D59)*(1+GroundFuelSurcharge),2))</f>
        <v>35.47</v>
      </c>
      <c r="E64" s="300">
        <f>IF(MinBaseGround&gt;ROUND(((1-Ground_Commercial)*'UPS Ground Base'!E59),2),ROUND(MinBaseGround*(1+GroundFuelSurcharge),2),ROUND(((1-Ground_Commercial)*'UPS Ground Base'!E59)*(1+GroundFuelSurcharge),2))</f>
        <v>44.62</v>
      </c>
      <c r="F64" s="300">
        <f>IF(MinBaseGround&gt;ROUND(((1-Ground_Commercial)*'UPS Ground Base'!F59),2),ROUND(MinBaseGround*(1+GroundFuelSurcharge),2),ROUND(((1-Ground_Commercial)*'UPS Ground Base'!F59)*(1+GroundFuelSurcharge),2))</f>
        <v>54</v>
      </c>
      <c r="G64" s="300">
        <f>IF(MinBaseGround&gt;ROUND(((1-Ground_Commercial)*'UPS Ground Base'!G59),2),ROUND(MinBaseGround*(1+GroundFuelSurcharge),2),ROUND(((1-Ground_Commercial)*'UPS Ground Base'!G59)*(1+GroundFuelSurcharge),2))</f>
        <v>65.07</v>
      </c>
      <c r="H64" s="300">
        <f>IF(MinBaseGround&gt;ROUND(((1-Ground_Commercial)*'UPS Ground Base'!H59),2),ROUND(MinBaseGround*(1+GroundFuelSurcharge),2),ROUND(((1-Ground_Commercial)*'UPS Ground Base'!H59)*(1+GroundFuelSurcharge),2))</f>
        <v>75.33</v>
      </c>
      <c r="I64" s="300">
        <f>IF(MinBaseGround&gt;ROUND(((1-GroundCandaDiscount)*'UPS Ground Base'!I59),2),ROUND(MinBaseGround*(1+GroundFuelSurcharge),2),ROUND(((1-GroundCandaDiscount)*'UPS Ground Base'!I59)*(1+GroundFuelSurcharge),2))</f>
        <v>109.64</v>
      </c>
      <c r="J64" s="300">
        <f>IF(MinBaseGround&gt;ROUND(((1-GroundCandaDiscount)*'UPS Ground Base'!J59),2),ROUND(MinBaseGround*(1+GroundFuelSurcharge),2),ROUND(((1-GroundCandaDiscount)*'UPS Ground Base'!J59)*(1+GroundFuelSurcharge),2))</f>
        <v>111.45</v>
      </c>
      <c r="K64" s="300">
        <f>IF(MinBaseGround&gt;ROUND(((1-GroundCandaDiscount)*'UPS Ground Base'!K59),2),ROUND(MinBaseGround*(1+GroundFuelSurcharge),2),ROUND(((1-GroundCandaDiscount)*'UPS Ground Base'!K59)*(1+GroundFuelSurcharge),2))</f>
        <v>112.1</v>
      </c>
      <c r="L64" s="300">
        <f>IF(MinBaseGround&gt;ROUND(((1-GroundCandaDiscount)*'UPS Ground Base'!L59),2),ROUND(MinBaseGround*(1+GroundFuelSurcharge),2),ROUND(((1-GroundCandaDiscount)*'UPS Ground Base'!L59)*(1+GroundFuelSurcharge),2))</f>
        <v>140.51</v>
      </c>
      <c r="M64" s="300">
        <f>IF(MinBaseGround&gt;ROUND(((1-GroundCandaDiscount)*'UPS Ground Base'!M59),2),ROUND(MinBaseGround*(1+GroundFuelSurcharge),2),ROUND(((1-GroundCandaDiscount)*'UPS Ground Base'!M59)*(1+GroundFuelSurcharge),2))</f>
        <v>142.83</v>
      </c>
      <c r="N64" s="300">
        <f>IF(MinBaseGround&gt;ROUND(((1-GroundCandaDiscount)*'UPS Ground Base'!N59),2),ROUND(MinBaseGround*(1+GroundFuelSurcharge),2),ROUND(((1-GroundCandaDiscount)*'UPS Ground Base'!N59)*(1+GroundFuelSurcharge),2))</f>
        <v>145.48</v>
      </c>
      <c r="O64" s="300">
        <f>IF(MinBaseGround&gt;ROUND(((1-GroundCandaDiscount)*'UPS Ground Base'!O59),2),ROUND(MinBaseGround*(1+GroundFuelSurcharge),2),ROUND(((1-GroundCandaDiscount)*'UPS Ground Base'!O59)*(1+GroundFuelSurcharge),2))</f>
        <v>187.06</v>
      </c>
      <c r="P64" s="300">
        <f>IF(MinBaseGround&gt;ROUND(((1-GroundCandaDiscount)*'UPS Ground Base'!P59),2),ROUND(MinBaseGround*(1+GroundFuelSurcharge),2),ROUND(((1-GroundCandaDiscount)*'UPS Ground Base'!P59)*(1+GroundFuelSurcharge),2))</f>
        <v>189.49</v>
      </c>
      <c r="Q64" s="300">
        <f>IF(MinBaseGround&gt;ROUND(((1-GroundCandaDiscount)*'UPS Ground Base'!Q59),2),ROUND(MinBaseGround*(1+GroundFuelSurcharge),2),ROUND(((1-GroundCandaDiscount)*'UPS Ground Base'!Q59)*(1+GroundFuelSurcharge),2))</f>
        <v>190.21</v>
      </c>
      <c r="R64" s="300">
        <f>IF(MinBaseGround&gt;ROUND(((1-GroundCandaDiscount)*'UPS Ground Base'!R59),2),ROUND(MinBaseGround*(1+GroundFuelSurcharge),2),ROUND(((1-GroundCandaDiscount)*'UPS Ground Base'!R59)*(1+GroundFuelSurcharge),2))</f>
        <v>193.67</v>
      </c>
      <c r="S64" s="300">
        <f>IF(MinBaseGround&gt;ROUND(((1-GroundCandaDiscount)*'UPS Ground Base'!S59),2),ROUND(MinBaseGround*(1+GroundFuelSurcharge),2),ROUND(((1-GroundCandaDiscount)*'UPS Ground Base'!S59)*(1+GroundFuelSurcharge),2))</f>
        <v>200.33</v>
      </c>
      <c r="T64" s="300">
        <f>IF(MinBaseGround&gt;ROUND(((1-GroundCandaDiscount)*'UPS Ground Base'!T59),2),ROUND(MinBaseGround*(1+GroundFuelSurcharge),2),ROUND(((1-GroundCandaDiscount)*'UPS Ground Base'!T59)*(1+GroundFuelSurcharge),2))</f>
        <v>208.17</v>
      </c>
      <c r="U64" s="300">
        <f>IF(MinBaseGround&gt;ROUND(((1-GroundCandaDiscount)*'UPS Ground Base'!U59),2),ROUND(MinBaseGround*(1+GroundFuelSurcharge),2),ROUND(((1-GroundCandaDiscount)*'UPS Ground Base'!U59)*(1+GroundFuelSurcharge),2))</f>
        <v>214.44</v>
      </c>
    </row>
    <row r="65" ht="12.75" customHeight="1">
      <c r="A65" s="299">
        <v>58.0</v>
      </c>
      <c r="B65" s="300">
        <f>IF(MinBaseGround&gt;ROUND(((1-Ground_Commercial)*'UPS Ground Base'!B60),2),ROUND(MinBaseGround*(1+GroundFuelSurcharge),2),ROUND(((1-Ground_Commercial)*'UPS Ground Base'!B60)*(1+GroundFuelSurcharge),2))</f>
        <v>24.31</v>
      </c>
      <c r="C65" s="300">
        <f>IF(MinBaseGround&gt;ROUND(((1-Ground_Commercial)*'UPS Ground Base'!C60),2),ROUND(MinBaseGround*(1+GroundFuelSurcharge),2),ROUND(((1-Ground_Commercial)*'UPS Ground Base'!C60)*(1+GroundFuelSurcharge),2))</f>
        <v>30</v>
      </c>
      <c r="D65" s="300">
        <f>IF(MinBaseGround&gt;ROUND(((1-Ground_Commercial)*'UPS Ground Base'!D60),2),ROUND(MinBaseGround*(1+GroundFuelSurcharge),2),ROUND(((1-Ground_Commercial)*'UPS Ground Base'!D60)*(1+GroundFuelSurcharge),2))</f>
        <v>35.48</v>
      </c>
      <c r="E65" s="300">
        <f>IF(MinBaseGround&gt;ROUND(((1-Ground_Commercial)*'UPS Ground Base'!E60),2),ROUND(MinBaseGround*(1+GroundFuelSurcharge),2),ROUND(((1-Ground_Commercial)*'UPS Ground Base'!E60)*(1+GroundFuelSurcharge),2))</f>
        <v>44.66</v>
      </c>
      <c r="F65" s="300">
        <f>IF(MinBaseGround&gt;ROUND(((1-Ground_Commercial)*'UPS Ground Base'!F60),2),ROUND(MinBaseGround*(1+GroundFuelSurcharge),2),ROUND(((1-Ground_Commercial)*'UPS Ground Base'!F60)*(1+GroundFuelSurcharge),2))</f>
        <v>54.01</v>
      </c>
      <c r="G65" s="300">
        <f>IF(MinBaseGround&gt;ROUND(((1-Ground_Commercial)*'UPS Ground Base'!G60),2),ROUND(MinBaseGround*(1+GroundFuelSurcharge),2),ROUND(((1-Ground_Commercial)*'UPS Ground Base'!G60)*(1+GroundFuelSurcharge),2))</f>
        <v>65.13</v>
      </c>
      <c r="H65" s="300">
        <f>IF(MinBaseGround&gt;ROUND(((1-Ground_Commercial)*'UPS Ground Base'!H60),2),ROUND(MinBaseGround*(1+GroundFuelSurcharge),2),ROUND(((1-Ground_Commercial)*'UPS Ground Base'!H60)*(1+GroundFuelSurcharge),2))</f>
        <v>75.97</v>
      </c>
      <c r="I65" s="300">
        <f>IF(MinBaseGround&gt;ROUND(((1-GroundCandaDiscount)*'UPS Ground Base'!I60),2),ROUND(MinBaseGround*(1+GroundFuelSurcharge),2),ROUND(((1-GroundCandaDiscount)*'UPS Ground Base'!I60)*(1+GroundFuelSurcharge),2))</f>
        <v>110.75</v>
      </c>
      <c r="J65" s="300">
        <f>IF(MinBaseGround&gt;ROUND(((1-GroundCandaDiscount)*'UPS Ground Base'!J60),2),ROUND(MinBaseGround*(1+GroundFuelSurcharge),2),ROUND(((1-GroundCandaDiscount)*'UPS Ground Base'!J60)*(1+GroundFuelSurcharge),2))</f>
        <v>112.39</v>
      </c>
      <c r="K65" s="300">
        <f>IF(MinBaseGround&gt;ROUND(((1-GroundCandaDiscount)*'UPS Ground Base'!K60),2),ROUND(MinBaseGround*(1+GroundFuelSurcharge),2),ROUND(((1-GroundCandaDiscount)*'UPS Ground Base'!K60)*(1+GroundFuelSurcharge),2))</f>
        <v>113.17</v>
      </c>
      <c r="L65" s="300">
        <f>IF(MinBaseGround&gt;ROUND(((1-GroundCandaDiscount)*'UPS Ground Base'!L60),2),ROUND(MinBaseGround*(1+GroundFuelSurcharge),2),ROUND(((1-GroundCandaDiscount)*'UPS Ground Base'!L60)*(1+GroundFuelSurcharge),2))</f>
        <v>142.79</v>
      </c>
      <c r="M65" s="300">
        <f>IF(MinBaseGround&gt;ROUND(((1-GroundCandaDiscount)*'UPS Ground Base'!M60),2),ROUND(MinBaseGround*(1+GroundFuelSurcharge),2),ROUND(((1-GroundCandaDiscount)*'UPS Ground Base'!M60)*(1+GroundFuelSurcharge),2))</f>
        <v>145.94</v>
      </c>
      <c r="N65" s="300">
        <f>IF(MinBaseGround&gt;ROUND(((1-GroundCandaDiscount)*'UPS Ground Base'!N60),2),ROUND(MinBaseGround*(1+GroundFuelSurcharge),2),ROUND(((1-GroundCandaDiscount)*'UPS Ground Base'!N60)*(1+GroundFuelSurcharge),2))</f>
        <v>148.67</v>
      </c>
      <c r="O65" s="300">
        <f>IF(MinBaseGround&gt;ROUND(((1-GroundCandaDiscount)*'UPS Ground Base'!O60),2),ROUND(MinBaseGround*(1+GroundFuelSurcharge),2),ROUND(((1-GroundCandaDiscount)*'UPS Ground Base'!O60)*(1+GroundFuelSurcharge),2))</f>
        <v>187.47</v>
      </c>
      <c r="P65" s="300">
        <f>IF(MinBaseGround&gt;ROUND(((1-GroundCandaDiscount)*'UPS Ground Base'!P60),2),ROUND(MinBaseGround*(1+GroundFuelSurcharge),2),ROUND(((1-GroundCandaDiscount)*'UPS Ground Base'!P60)*(1+GroundFuelSurcharge),2))</f>
        <v>190.32</v>
      </c>
      <c r="Q65" s="300">
        <f>IF(MinBaseGround&gt;ROUND(((1-GroundCandaDiscount)*'UPS Ground Base'!Q60),2),ROUND(MinBaseGround*(1+GroundFuelSurcharge),2),ROUND(((1-GroundCandaDiscount)*'UPS Ground Base'!Q60)*(1+GroundFuelSurcharge),2))</f>
        <v>193.16</v>
      </c>
      <c r="R65" s="300">
        <f>IF(MinBaseGround&gt;ROUND(((1-GroundCandaDiscount)*'UPS Ground Base'!R60),2),ROUND(MinBaseGround*(1+GroundFuelSurcharge),2),ROUND(((1-GroundCandaDiscount)*'UPS Ground Base'!R60)*(1+GroundFuelSurcharge),2))</f>
        <v>197.4</v>
      </c>
      <c r="S65" s="300">
        <f>IF(MinBaseGround&gt;ROUND(((1-GroundCandaDiscount)*'UPS Ground Base'!S60),2),ROUND(MinBaseGround*(1+GroundFuelSurcharge),2),ROUND(((1-GroundCandaDiscount)*'UPS Ground Base'!S60)*(1+GroundFuelSurcharge),2))</f>
        <v>201.02</v>
      </c>
      <c r="T65" s="300">
        <f>IF(MinBaseGround&gt;ROUND(((1-GroundCandaDiscount)*'UPS Ground Base'!T60),2),ROUND(MinBaseGround*(1+GroundFuelSurcharge),2),ROUND(((1-GroundCandaDiscount)*'UPS Ground Base'!T60)*(1+GroundFuelSurcharge),2))</f>
        <v>211.78</v>
      </c>
      <c r="U65" s="300">
        <f>IF(MinBaseGround&gt;ROUND(((1-GroundCandaDiscount)*'UPS Ground Base'!U60),2),ROUND(MinBaseGround*(1+GroundFuelSurcharge),2),ROUND(((1-GroundCandaDiscount)*'UPS Ground Base'!U60)*(1+GroundFuelSurcharge),2))</f>
        <v>218.09</v>
      </c>
    </row>
    <row r="66" ht="12.75" customHeight="1">
      <c r="A66" s="299">
        <v>59.0</v>
      </c>
      <c r="B66" s="300">
        <f>IF(MinBaseGround&gt;ROUND(((1-Ground_Commercial)*'UPS Ground Base'!B61),2),ROUND(MinBaseGround*(1+GroundFuelSurcharge),2),ROUND(((1-Ground_Commercial)*'UPS Ground Base'!B61)*(1+GroundFuelSurcharge),2))</f>
        <v>24.37</v>
      </c>
      <c r="C66" s="300">
        <f>IF(MinBaseGround&gt;ROUND(((1-Ground_Commercial)*'UPS Ground Base'!C61),2),ROUND(MinBaseGround*(1+GroundFuelSurcharge),2),ROUND(((1-Ground_Commercial)*'UPS Ground Base'!C61)*(1+GroundFuelSurcharge),2))</f>
        <v>30.02</v>
      </c>
      <c r="D66" s="300">
        <f>IF(MinBaseGround&gt;ROUND(((1-Ground_Commercial)*'UPS Ground Base'!D61),2),ROUND(MinBaseGround*(1+GroundFuelSurcharge),2),ROUND(((1-Ground_Commercial)*'UPS Ground Base'!D61)*(1+GroundFuelSurcharge),2))</f>
        <v>35.73</v>
      </c>
      <c r="E66" s="300">
        <f>IF(MinBaseGround&gt;ROUND(((1-Ground_Commercial)*'UPS Ground Base'!E61),2),ROUND(MinBaseGround*(1+GroundFuelSurcharge),2),ROUND(((1-Ground_Commercial)*'UPS Ground Base'!E61)*(1+GroundFuelSurcharge),2))</f>
        <v>44.67</v>
      </c>
      <c r="F66" s="300">
        <f>IF(MinBaseGround&gt;ROUND(((1-Ground_Commercial)*'UPS Ground Base'!F61),2),ROUND(MinBaseGround*(1+GroundFuelSurcharge),2),ROUND(((1-Ground_Commercial)*'UPS Ground Base'!F61)*(1+GroundFuelSurcharge),2))</f>
        <v>54.3</v>
      </c>
      <c r="G66" s="300">
        <f>IF(MinBaseGround&gt;ROUND(((1-Ground_Commercial)*'UPS Ground Base'!G61),2),ROUND(MinBaseGround*(1+GroundFuelSurcharge),2),ROUND(((1-Ground_Commercial)*'UPS Ground Base'!G61)*(1+GroundFuelSurcharge),2))</f>
        <v>65.18</v>
      </c>
      <c r="H66" s="300">
        <f>IF(MinBaseGround&gt;ROUND(((1-Ground_Commercial)*'UPS Ground Base'!H61),2),ROUND(MinBaseGround*(1+GroundFuelSurcharge),2),ROUND(((1-Ground_Commercial)*'UPS Ground Base'!H61)*(1+GroundFuelSurcharge),2))</f>
        <v>77.24</v>
      </c>
      <c r="I66" s="300">
        <f>IF(MinBaseGround&gt;ROUND(((1-GroundCandaDiscount)*'UPS Ground Base'!I61),2),ROUND(MinBaseGround*(1+GroundFuelSurcharge),2),ROUND(((1-GroundCandaDiscount)*'UPS Ground Base'!I61)*(1+GroundFuelSurcharge),2))</f>
        <v>111.85</v>
      </c>
      <c r="J66" s="300">
        <f>IF(MinBaseGround&gt;ROUND(((1-GroundCandaDiscount)*'UPS Ground Base'!J61),2),ROUND(MinBaseGround*(1+GroundFuelSurcharge),2),ROUND(((1-GroundCandaDiscount)*'UPS Ground Base'!J61)*(1+GroundFuelSurcharge),2))</f>
        <v>113.32</v>
      </c>
      <c r="K66" s="300">
        <f>IF(MinBaseGround&gt;ROUND(((1-GroundCandaDiscount)*'UPS Ground Base'!K61),2),ROUND(MinBaseGround*(1+GroundFuelSurcharge),2),ROUND(((1-GroundCandaDiscount)*'UPS Ground Base'!K61)*(1+GroundFuelSurcharge),2))</f>
        <v>114.25</v>
      </c>
      <c r="L66" s="300">
        <f>IF(MinBaseGround&gt;ROUND(((1-GroundCandaDiscount)*'UPS Ground Base'!L61),2),ROUND(MinBaseGround*(1+GroundFuelSurcharge),2),ROUND(((1-GroundCandaDiscount)*'UPS Ground Base'!L61)*(1+GroundFuelSurcharge),2))</f>
        <v>145.35</v>
      </c>
      <c r="M66" s="300">
        <f>IF(MinBaseGround&gt;ROUND(((1-GroundCandaDiscount)*'UPS Ground Base'!M61),2),ROUND(MinBaseGround*(1+GroundFuelSurcharge),2),ROUND(((1-GroundCandaDiscount)*'UPS Ground Base'!M61)*(1+GroundFuelSurcharge),2))</f>
        <v>147.67</v>
      </c>
      <c r="N66" s="300">
        <f>IF(MinBaseGround&gt;ROUND(((1-GroundCandaDiscount)*'UPS Ground Base'!N61),2),ROUND(MinBaseGround*(1+GroundFuelSurcharge),2),ROUND(((1-GroundCandaDiscount)*'UPS Ground Base'!N61)*(1+GroundFuelSurcharge),2))</f>
        <v>152.13</v>
      </c>
      <c r="O66" s="300">
        <f>IF(MinBaseGround&gt;ROUND(((1-GroundCandaDiscount)*'UPS Ground Base'!O61),2),ROUND(MinBaseGround*(1+GroundFuelSurcharge),2),ROUND(((1-GroundCandaDiscount)*'UPS Ground Base'!O61)*(1+GroundFuelSurcharge),2))</f>
        <v>190.91</v>
      </c>
      <c r="P66" s="300">
        <f>IF(MinBaseGround&gt;ROUND(((1-GroundCandaDiscount)*'UPS Ground Base'!P61),2),ROUND(MinBaseGround*(1+GroundFuelSurcharge),2),ROUND(((1-GroundCandaDiscount)*'UPS Ground Base'!P61)*(1+GroundFuelSurcharge),2))</f>
        <v>193.95</v>
      </c>
      <c r="Q66" s="300">
        <f>IF(MinBaseGround&gt;ROUND(((1-GroundCandaDiscount)*'UPS Ground Base'!Q61),2),ROUND(MinBaseGround*(1+GroundFuelSurcharge),2),ROUND(((1-GroundCandaDiscount)*'UPS Ground Base'!Q61)*(1+GroundFuelSurcharge),2))</f>
        <v>196.79</v>
      </c>
      <c r="R66" s="300">
        <f>IF(MinBaseGround&gt;ROUND(((1-GroundCandaDiscount)*'UPS Ground Base'!R61),2),ROUND(MinBaseGround*(1+GroundFuelSurcharge),2),ROUND(((1-GroundCandaDiscount)*'UPS Ground Base'!R61)*(1+GroundFuelSurcharge),2))</f>
        <v>201</v>
      </c>
      <c r="S66" s="300">
        <f>IF(MinBaseGround&gt;ROUND(((1-GroundCandaDiscount)*'UPS Ground Base'!S61),2),ROUND(MinBaseGround*(1+GroundFuelSurcharge),2),ROUND(((1-GroundCandaDiscount)*'UPS Ground Base'!S61)*(1+GroundFuelSurcharge),2))</f>
        <v>204.48</v>
      </c>
      <c r="T66" s="300">
        <f>IF(MinBaseGround&gt;ROUND(((1-GroundCandaDiscount)*'UPS Ground Base'!T61),2),ROUND(MinBaseGround*(1+GroundFuelSurcharge),2),ROUND(((1-GroundCandaDiscount)*'UPS Ground Base'!T61)*(1+GroundFuelSurcharge),2))</f>
        <v>215.21</v>
      </c>
      <c r="U66" s="300">
        <f>IF(MinBaseGround&gt;ROUND(((1-GroundCandaDiscount)*'UPS Ground Base'!U61),2),ROUND(MinBaseGround*(1+GroundFuelSurcharge),2),ROUND(((1-GroundCandaDiscount)*'UPS Ground Base'!U61)*(1+GroundFuelSurcharge),2))</f>
        <v>221.69</v>
      </c>
    </row>
    <row r="67" ht="12.75" customHeight="1">
      <c r="A67" s="299">
        <v>60.0</v>
      </c>
      <c r="B67" s="300">
        <f>IF(MinBaseGround&gt;ROUND(((1-Ground_Commercial)*'UPS Ground Base'!B62),2),ROUND(MinBaseGround*(1+GroundFuelSurcharge),2),ROUND(((1-Ground_Commercial)*'UPS Ground Base'!B62)*(1+GroundFuelSurcharge),2))</f>
        <v>25</v>
      </c>
      <c r="C67" s="300">
        <f>IF(MinBaseGround&gt;ROUND(((1-Ground_Commercial)*'UPS Ground Base'!C62),2),ROUND(MinBaseGround*(1+GroundFuelSurcharge),2),ROUND(((1-Ground_Commercial)*'UPS Ground Base'!C62)*(1+GroundFuelSurcharge),2))</f>
        <v>31.19</v>
      </c>
      <c r="D67" s="300">
        <f>IF(MinBaseGround&gt;ROUND(((1-Ground_Commercial)*'UPS Ground Base'!D62),2),ROUND(MinBaseGround*(1+GroundFuelSurcharge),2),ROUND(((1-Ground_Commercial)*'UPS Ground Base'!D62)*(1+GroundFuelSurcharge),2))</f>
        <v>36.33</v>
      </c>
      <c r="E67" s="300">
        <f>IF(MinBaseGround&gt;ROUND(((1-Ground_Commercial)*'UPS Ground Base'!E62),2),ROUND(MinBaseGround*(1+GroundFuelSurcharge),2),ROUND(((1-Ground_Commercial)*'UPS Ground Base'!E62)*(1+GroundFuelSurcharge),2))</f>
        <v>46.23</v>
      </c>
      <c r="F67" s="300">
        <f>IF(MinBaseGround&gt;ROUND(((1-Ground_Commercial)*'UPS Ground Base'!F62),2),ROUND(MinBaseGround*(1+GroundFuelSurcharge),2),ROUND(((1-Ground_Commercial)*'UPS Ground Base'!F62)*(1+GroundFuelSurcharge),2))</f>
        <v>55.31</v>
      </c>
      <c r="G67" s="300">
        <f>IF(MinBaseGround&gt;ROUND(((1-Ground_Commercial)*'UPS Ground Base'!G62),2),ROUND(MinBaseGround*(1+GroundFuelSurcharge),2),ROUND(((1-Ground_Commercial)*'UPS Ground Base'!G62)*(1+GroundFuelSurcharge),2))</f>
        <v>65.23</v>
      </c>
      <c r="H67" s="300">
        <f>IF(MinBaseGround&gt;ROUND(((1-Ground_Commercial)*'UPS Ground Base'!H62),2),ROUND(MinBaseGround*(1+GroundFuelSurcharge),2),ROUND(((1-Ground_Commercial)*'UPS Ground Base'!H62)*(1+GroundFuelSurcharge),2))</f>
        <v>77.72</v>
      </c>
      <c r="I67" s="300">
        <f>IF(MinBaseGround&gt;ROUND(((1-GroundCandaDiscount)*'UPS Ground Base'!I62),2),ROUND(MinBaseGround*(1+GroundFuelSurcharge),2),ROUND(((1-GroundCandaDiscount)*'UPS Ground Base'!I62)*(1+GroundFuelSurcharge),2))</f>
        <v>112.95</v>
      </c>
      <c r="J67" s="300">
        <f>IF(MinBaseGround&gt;ROUND(((1-GroundCandaDiscount)*'UPS Ground Base'!J62),2),ROUND(MinBaseGround*(1+GroundFuelSurcharge),2),ROUND(((1-GroundCandaDiscount)*'UPS Ground Base'!J62)*(1+GroundFuelSurcharge),2))</f>
        <v>114.25</v>
      </c>
      <c r="K67" s="300">
        <f>IF(MinBaseGround&gt;ROUND(((1-GroundCandaDiscount)*'UPS Ground Base'!K62),2),ROUND(MinBaseGround*(1+GroundFuelSurcharge),2),ROUND(((1-GroundCandaDiscount)*'UPS Ground Base'!K62)*(1+GroundFuelSurcharge),2))</f>
        <v>115.33</v>
      </c>
      <c r="L67" s="300">
        <f>IF(MinBaseGround&gt;ROUND(((1-GroundCandaDiscount)*'UPS Ground Base'!L62),2),ROUND(MinBaseGround*(1+GroundFuelSurcharge),2),ROUND(((1-GroundCandaDiscount)*'UPS Ground Base'!L62)*(1+GroundFuelSurcharge),2))</f>
        <v>148.27</v>
      </c>
      <c r="M67" s="300">
        <f>IF(MinBaseGround&gt;ROUND(((1-GroundCandaDiscount)*'UPS Ground Base'!M62),2),ROUND(MinBaseGround*(1+GroundFuelSurcharge),2),ROUND(((1-GroundCandaDiscount)*'UPS Ground Base'!M62)*(1+GroundFuelSurcharge),2))</f>
        <v>150.67</v>
      </c>
      <c r="N67" s="300">
        <f>IF(MinBaseGround&gt;ROUND(((1-GroundCandaDiscount)*'UPS Ground Base'!N62),2),ROUND(MinBaseGround*(1+GroundFuelSurcharge),2),ROUND(((1-GroundCandaDiscount)*'UPS Ground Base'!N62)*(1+GroundFuelSurcharge),2))</f>
        <v>154.58</v>
      </c>
      <c r="O67" s="300">
        <f>IF(MinBaseGround&gt;ROUND(((1-GroundCandaDiscount)*'UPS Ground Base'!O62),2),ROUND(MinBaseGround*(1+GroundFuelSurcharge),2),ROUND(((1-GroundCandaDiscount)*'UPS Ground Base'!O62)*(1+GroundFuelSurcharge),2))</f>
        <v>194.84</v>
      </c>
      <c r="P67" s="300">
        <f>IF(MinBaseGround&gt;ROUND(((1-GroundCandaDiscount)*'UPS Ground Base'!P62),2),ROUND(MinBaseGround*(1+GroundFuelSurcharge),2),ROUND(((1-GroundCandaDiscount)*'UPS Ground Base'!P62)*(1+GroundFuelSurcharge),2))</f>
        <v>197.63</v>
      </c>
      <c r="Q67" s="300">
        <f>IF(MinBaseGround&gt;ROUND(((1-GroundCandaDiscount)*'UPS Ground Base'!Q62),2),ROUND(MinBaseGround*(1+GroundFuelSurcharge),2),ROUND(((1-GroundCandaDiscount)*'UPS Ground Base'!Q62)*(1+GroundFuelSurcharge),2))</f>
        <v>202.65</v>
      </c>
      <c r="R67" s="300">
        <f>IF(MinBaseGround&gt;ROUND(((1-GroundCandaDiscount)*'UPS Ground Base'!R62),2),ROUND(MinBaseGround*(1+GroundFuelSurcharge),2),ROUND(((1-GroundCandaDiscount)*'UPS Ground Base'!R62)*(1+GroundFuelSurcharge),2))</f>
        <v>204.77</v>
      </c>
      <c r="S67" s="300">
        <f>IF(MinBaseGround&gt;ROUND(((1-GroundCandaDiscount)*'UPS Ground Base'!S62),2),ROUND(MinBaseGround*(1+GroundFuelSurcharge),2),ROUND(((1-GroundCandaDiscount)*'UPS Ground Base'!S62)*(1+GroundFuelSurcharge),2))</f>
        <v>208.07</v>
      </c>
      <c r="T67" s="300">
        <f>IF(MinBaseGround&gt;ROUND(((1-GroundCandaDiscount)*'UPS Ground Base'!T62),2),ROUND(MinBaseGround*(1+GroundFuelSurcharge),2),ROUND(((1-GroundCandaDiscount)*'UPS Ground Base'!T62)*(1+GroundFuelSurcharge),2))</f>
        <v>218.96</v>
      </c>
      <c r="U67" s="300">
        <f>IF(MinBaseGround&gt;ROUND(((1-GroundCandaDiscount)*'UPS Ground Base'!U62),2),ROUND(MinBaseGround*(1+GroundFuelSurcharge),2),ROUND(((1-GroundCandaDiscount)*'UPS Ground Base'!U62)*(1+GroundFuelSurcharge),2))</f>
        <v>225.28</v>
      </c>
    </row>
    <row r="68" ht="12.75" customHeight="1">
      <c r="A68" s="299">
        <v>61.0</v>
      </c>
      <c r="B68" s="300">
        <f>IF(MinBaseGround&gt;ROUND(((1-Ground_Commercial)*'UPS Ground Base'!B63),2),ROUND(MinBaseGround*(1+GroundFuelSurcharge),2),ROUND(((1-Ground_Commercial)*'UPS Ground Base'!B63)*(1+GroundFuelSurcharge),2))</f>
        <v>25.01</v>
      </c>
      <c r="C68" s="300">
        <f>IF(MinBaseGround&gt;ROUND(((1-Ground_Commercial)*'UPS Ground Base'!C63),2),ROUND(MinBaseGround*(1+GroundFuelSurcharge),2),ROUND(((1-Ground_Commercial)*'UPS Ground Base'!C63)*(1+GroundFuelSurcharge),2))</f>
        <v>31.28</v>
      </c>
      <c r="D68" s="300">
        <f>IF(MinBaseGround&gt;ROUND(((1-Ground_Commercial)*'UPS Ground Base'!D63),2),ROUND(MinBaseGround*(1+GroundFuelSurcharge),2),ROUND(((1-Ground_Commercial)*'UPS Ground Base'!D63)*(1+GroundFuelSurcharge),2))</f>
        <v>36.63</v>
      </c>
      <c r="E68" s="300">
        <f>IF(MinBaseGround&gt;ROUND(((1-Ground_Commercial)*'UPS Ground Base'!E63),2),ROUND(MinBaseGround*(1+GroundFuelSurcharge),2),ROUND(((1-Ground_Commercial)*'UPS Ground Base'!E63)*(1+GroundFuelSurcharge),2))</f>
        <v>46.37</v>
      </c>
      <c r="F68" s="300">
        <f>IF(MinBaseGround&gt;ROUND(((1-Ground_Commercial)*'UPS Ground Base'!F63),2),ROUND(MinBaseGround*(1+GroundFuelSurcharge),2),ROUND(((1-Ground_Commercial)*'UPS Ground Base'!F63)*(1+GroundFuelSurcharge),2))</f>
        <v>55.32</v>
      </c>
      <c r="G68" s="300">
        <f>IF(MinBaseGround&gt;ROUND(((1-Ground_Commercial)*'UPS Ground Base'!G63),2),ROUND(MinBaseGround*(1+GroundFuelSurcharge),2),ROUND(((1-Ground_Commercial)*'UPS Ground Base'!G63)*(1+GroundFuelSurcharge),2))</f>
        <v>65.24</v>
      </c>
      <c r="H68" s="300">
        <f>IF(MinBaseGround&gt;ROUND(((1-Ground_Commercial)*'UPS Ground Base'!H63),2),ROUND(MinBaseGround*(1+GroundFuelSurcharge),2),ROUND(((1-Ground_Commercial)*'UPS Ground Base'!H63)*(1+GroundFuelSurcharge),2))</f>
        <v>78.2</v>
      </c>
      <c r="I68" s="300">
        <f>IF(MinBaseGround&gt;ROUND(((1-GroundCandaDiscount)*'UPS Ground Base'!I63),2),ROUND(MinBaseGround*(1+GroundFuelSurcharge),2),ROUND(((1-GroundCandaDiscount)*'UPS Ground Base'!I63)*(1+GroundFuelSurcharge),2))</f>
        <v>114.06</v>
      </c>
      <c r="J68" s="300">
        <f>IF(MinBaseGround&gt;ROUND(((1-GroundCandaDiscount)*'UPS Ground Base'!J63),2),ROUND(MinBaseGround*(1+GroundFuelSurcharge),2),ROUND(((1-GroundCandaDiscount)*'UPS Ground Base'!J63)*(1+GroundFuelSurcharge),2))</f>
        <v>115.18</v>
      </c>
      <c r="K68" s="300">
        <f>IF(MinBaseGround&gt;ROUND(((1-GroundCandaDiscount)*'UPS Ground Base'!K63),2),ROUND(MinBaseGround*(1+GroundFuelSurcharge),2),ROUND(((1-GroundCandaDiscount)*'UPS Ground Base'!K63)*(1+GroundFuelSurcharge),2))</f>
        <v>116.4</v>
      </c>
      <c r="L68" s="300">
        <f>IF(MinBaseGround&gt;ROUND(((1-GroundCandaDiscount)*'UPS Ground Base'!L63),2),ROUND(MinBaseGround*(1+GroundFuelSurcharge),2),ROUND(((1-GroundCandaDiscount)*'UPS Ground Base'!L63)*(1+GroundFuelSurcharge),2))</f>
        <v>151.66</v>
      </c>
      <c r="M68" s="300">
        <f>IF(MinBaseGround&gt;ROUND(((1-GroundCandaDiscount)*'UPS Ground Base'!M63),2),ROUND(MinBaseGround*(1+GroundFuelSurcharge),2),ROUND(((1-GroundCandaDiscount)*'UPS Ground Base'!M63)*(1+GroundFuelSurcharge),2))</f>
        <v>153.11</v>
      </c>
      <c r="N68" s="300">
        <f>IF(MinBaseGround&gt;ROUND(((1-GroundCandaDiscount)*'UPS Ground Base'!N63),2),ROUND(MinBaseGround*(1+GroundFuelSurcharge),2),ROUND(((1-GroundCandaDiscount)*'UPS Ground Base'!N63)*(1+GroundFuelSurcharge),2))</f>
        <v>159.67</v>
      </c>
      <c r="O68" s="300">
        <f>IF(MinBaseGround&gt;ROUND(((1-GroundCandaDiscount)*'UPS Ground Base'!O63),2),ROUND(MinBaseGround*(1+GroundFuelSurcharge),2),ROUND(((1-GroundCandaDiscount)*'UPS Ground Base'!O63)*(1+GroundFuelSurcharge),2))</f>
        <v>198.54</v>
      </c>
      <c r="P68" s="300">
        <f>IF(MinBaseGround&gt;ROUND(((1-GroundCandaDiscount)*'UPS Ground Base'!P63),2),ROUND(MinBaseGround*(1+GroundFuelSurcharge),2),ROUND(((1-GroundCandaDiscount)*'UPS Ground Base'!P63)*(1+GroundFuelSurcharge),2))</f>
        <v>201.29</v>
      </c>
      <c r="Q68" s="300">
        <f>IF(MinBaseGround&gt;ROUND(((1-GroundCandaDiscount)*'UPS Ground Base'!Q63),2),ROUND(MinBaseGround*(1+GroundFuelSurcharge),2),ROUND(((1-GroundCandaDiscount)*'UPS Ground Base'!Q63)*(1+GroundFuelSurcharge),2))</f>
        <v>204.42</v>
      </c>
      <c r="R68" s="300">
        <f>IF(MinBaseGround&gt;ROUND(((1-GroundCandaDiscount)*'UPS Ground Base'!R63),2),ROUND(MinBaseGround*(1+GroundFuelSurcharge),2),ROUND(((1-GroundCandaDiscount)*'UPS Ground Base'!R63)*(1+GroundFuelSurcharge),2))</f>
        <v>208.35</v>
      </c>
      <c r="S68" s="300">
        <f>IF(MinBaseGround&gt;ROUND(((1-GroundCandaDiscount)*'UPS Ground Base'!S63),2),ROUND(MinBaseGround*(1+GroundFuelSurcharge),2),ROUND(((1-GroundCandaDiscount)*'UPS Ground Base'!S63)*(1+GroundFuelSurcharge),2))</f>
        <v>211.81</v>
      </c>
      <c r="T68" s="300">
        <f>IF(MinBaseGround&gt;ROUND(((1-GroundCandaDiscount)*'UPS Ground Base'!T63),2),ROUND(MinBaseGround*(1+GroundFuelSurcharge),2),ROUND(((1-GroundCandaDiscount)*'UPS Ground Base'!T63)*(1+GroundFuelSurcharge),2))</f>
        <v>222.56</v>
      </c>
      <c r="U68" s="300">
        <f>IF(MinBaseGround&gt;ROUND(((1-GroundCandaDiscount)*'UPS Ground Base'!U63),2),ROUND(MinBaseGround*(1+GroundFuelSurcharge),2),ROUND(((1-GroundCandaDiscount)*'UPS Ground Base'!U63)*(1+GroundFuelSurcharge),2))</f>
        <v>228.77</v>
      </c>
    </row>
    <row r="69" ht="12.75" customHeight="1">
      <c r="A69" s="299">
        <v>62.0</v>
      </c>
      <c r="B69" s="300">
        <f>IF(MinBaseGround&gt;ROUND(((1-Ground_Commercial)*'UPS Ground Base'!B64),2),ROUND(MinBaseGround*(1+GroundFuelSurcharge),2),ROUND(((1-Ground_Commercial)*'UPS Ground Base'!B64)*(1+GroundFuelSurcharge),2))</f>
        <v>26.04</v>
      </c>
      <c r="C69" s="300">
        <f>IF(MinBaseGround&gt;ROUND(((1-Ground_Commercial)*'UPS Ground Base'!C64),2),ROUND(MinBaseGround*(1+GroundFuelSurcharge),2),ROUND(((1-Ground_Commercial)*'UPS Ground Base'!C64)*(1+GroundFuelSurcharge),2))</f>
        <v>33.49</v>
      </c>
      <c r="D69" s="300">
        <f>IF(MinBaseGround&gt;ROUND(((1-Ground_Commercial)*'UPS Ground Base'!D64),2),ROUND(MinBaseGround*(1+GroundFuelSurcharge),2),ROUND(((1-Ground_Commercial)*'UPS Ground Base'!D64)*(1+GroundFuelSurcharge),2))</f>
        <v>37.3</v>
      </c>
      <c r="E69" s="300">
        <f>IF(MinBaseGround&gt;ROUND(((1-Ground_Commercial)*'UPS Ground Base'!E64),2),ROUND(MinBaseGround*(1+GroundFuelSurcharge),2),ROUND(((1-Ground_Commercial)*'UPS Ground Base'!E64)*(1+GroundFuelSurcharge),2))</f>
        <v>47.69</v>
      </c>
      <c r="F69" s="300">
        <f>IF(MinBaseGround&gt;ROUND(((1-Ground_Commercial)*'UPS Ground Base'!F64),2),ROUND(MinBaseGround*(1+GroundFuelSurcharge),2),ROUND(((1-Ground_Commercial)*'UPS Ground Base'!F64)*(1+GroundFuelSurcharge),2))</f>
        <v>56.17</v>
      </c>
      <c r="G69" s="300">
        <f>IF(MinBaseGround&gt;ROUND(((1-Ground_Commercial)*'UPS Ground Base'!G64),2),ROUND(MinBaseGround*(1+GroundFuelSurcharge),2),ROUND(((1-Ground_Commercial)*'UPS Ground Base'!G64)*(1+GroundFuelSurcharge),2))</f>
        <v>66.25</v>
      </c>
      <c r="H69" s="300">
        <f>IF(MinBaseGround&gt;ROUND(((1-Ground_Commercial)*'UPS Ground Base'!H64),2),ROUND(MinBaseGround*(1+GroundFuelSurcharge),2),ROUND(((1-Ground_Commercial)*'UPS Ground Base'!H64)*(1+GroundFuelSurcharge),2))</f>
        <v>78.68</v>
      </c>
      <c r="I69" s="300">
        <f>IF(MinBaseGround&gt;ROUND(((1-GroundCandaDiscount)*'UPS Ground Base'!I64),2),ROUND(MinBaseGround*(1+GroundFuelSurcharge),2),ROUND(((1-GroundCandaDiscount)*'UPS Ground Base'!I64)*(1+GroundFuelSurcharge),2))</f>
        <v>115.16</v>
      </c>
      <c r="J69" s="300">
        <f>IF(MinBaseGround&gt;ROUND(((1-GroundCandaDiscount)*'UPS Ground Base'!J64),2),ROUND(MinBaseGround*(1+GroundFuelSurcharge),2),ROUND(((1-GroundCandaDiscount)*'UPS Ground Base'!J64)*(1+GroundFuelSurcharge),2))</f>
        <v>116.15</v>
      </c>
      <c r="K69" s="300">
        <f>IF(MinBaseGround&gt;ROUND(((1-GroundCandaDiscount)*'UPS Ground Base'!K64),2),ROUND(MinBaseGround*(1+GroundFuelSurcharge),2),ROUND(((1-GroundCandaDiscount)*'UPS Ground Base'!K64)*(1+GroundFuelSurcharge),2))</f>
        <v>117.48</v>
      </c>
      <c r="L69" s="300">
        <f>IF(MinBaseGround&gt;ROUND(((1-GroundCandaDiscount)*'UPS Ground Base'!L64),2),ROUND(MinBaseGround*(1+GroundFuelSurcharge),2),ROUND(((1-GroundCandaDiscount)*'UPS Ground Base'!L64)*(1+GroundFuelSurcharge),2))</f>
        <v>154.52</v>
      </c>
      <c r="M69" s="300">
        <f>IF(MinBaseGround&gt;ROUND(((1-GroundCandaDiscount)*'UPS Ground Base'!M64),2),ROUND(MinBaseGround*(1+GroundFuelSurcharge),2),ROUND(((1-GroundCandaDiscount)*'UPS Ground Base'!M64)*(1+GroundFuelSurcharge),2))</f>
        <v>155.99</v>
      </c>
      <c r="N69" s="300">
        <f>IF(MinBaseGround&gt;ROUND(((1-GroundCandaDiscount)*'UPS Ground Base'!N64),2),ROUND(MinBaseGround*(1+GroundFuelSurcharge),2),ROUND(((1-GroundCandaDiscount)*'UPS Ground Base'!N64)*(1+GroundFuelSurcharge),2))</f>
        <v>163.95</v>
      </c>
      <c r="O69" s="300">
        <f>IF(MinBaseGround&gt;ROUND(((1-GroundCandaDiscount)*'UPS Ground Base'!O64),2),ROUND(MinBaseGround*(1+GroundFuelSurcharge),2),ROUND(((1-GroundCandaDiscount)*'UPS Ground Base'!O64)*(1+GroundFuelSurcharge),2))</f>
        <v>203.32</v>
      </c>
      <c r="P69" s="300">
        <f>IF(MinBaseGround&gt;ROUND(((1-GroundCandaDiscount)*'UPS Ground Base'!P64),2),ROUND(MinBaseGround*(1+GroundFuelSurcharge),2),ROUND(((1-GroundCandaDiscount)*'UPS Ground Base'!P64)*(1+GroundFuelSurcharge),2))</f>
        <v>208.78</v>
      </c>
      <c r="Q69" s="300">
        <f>IF(MinBaseGround&gt;ROUND(((1-GroundCandaDiscount)*'UPS Ground Base'!Q64),2),ROUND(MinBaseGround*(1+GroundFuelSurcharge),2),ROUND(((1-GroundCandaDiscount)*'UPS Ground Base'!Q64)*(1+GroundFuelSurcharge),2))</f>
        <v>209.37</v>
      </c>
      <c r="R69" s="300">
        <f>IF(MinBaseGround&gt;ROUND(((1-GroundCandaDiscount)*'UPS Ground Base'!R64),2),ROUND(MinBaseGround*(1+GroundFuelSurcharge),2),ROUND(((1-GroundCandaDiscount)*'UPS Ground Base'!R64)*(1+GroundFuelSurcharge),2))</f>
        <v>212.08</v>
      </c>
      <c r="S69" s="300">
        <f>IF(MinBaseGround&gt;ROUND(((1-GroundCandaDiscount)*'UPS Ground Base'!S64),2),ROUND(MinBaseGround*(1+GroundFuelSurcharge),2),ROUND(((1-GroundCandaDiscount)*'UPS Ground Base'!S64)*(1+GroundFuelSurcharge),2))</f>
        <v>215.17</v>
      </c>
      <c r="T69" s="300">
        <f>IF(MinBaseGround&gt;ROUND(((1-GroundCandaDiscount)*'UPS Ground Base'!T64),2),ROUND(MinBaseGround*(1+GroundFuelSurcharge),2),ROUND(((1-GroundCandaDiscount)*'UPS Ground Base'!T64)*(1+GroundFuelSurcharge),2))</f>
        <v>226.18</v>
      </c>
      <c r="U69" s="300">
        <f>IF(MinBaseGround&gt;ROUND(((1-GroundCandaDiscount)*'UPS Ground Base'!U64),2),ROUND(MinBaseGround*(1+GroundFuelSurcharge),2),ROUND(((1-GroundCandaDiscount)*'UPS Ground Base'!U64)*(1+GroundFuelSurcharge),2))</f>
        <v>232.34</v>
      </c>
    </row>
    <row r="70" ht="12.75" customHeight="1">
      <c r="A70" s="299">
        <v>63.0</v>
      </c>
      <c r="B70" s="300">
        <f>IF(MinBaseGround&gt;ROUND(((1-Ground_Commercial)*'UPS Ground Base'!B65),2),ROUND(MinBaseGround*(1+GroundFuelSurcharge),2),ROUND(((1-Ground_Commercial)*'UPS Ground Base'!B65)*(1+GroundFuelSurcharge),2))</f>
        <v>26.05</v>
      </c>
      <c r="C70" s="300">
        <f>IF(MinBaseGround&gt;ROUND(((1-Ground_Commercial)*'UPS Ground Base'!C65),2),ROUND(MinBaseGround*(1+GroundFuelSurcharge),2),ROUND(((1-Ground_Commercial)*'UPS Ground Base'!C65)*(1+GroundFuelSurcharge),2))</f>
        <v>33.5</v>
      </c>
      <c r="D70" s="300">
        <f>IF(MinBaseGround&gt;ROUND(((1-Ground_Commercial)*'UPS Ground Base'!D65),2),ROUND(MinBaseGround*(1+GroundFuelSurcharge),2),ROUND(((1-Ground_Commercial)*'UPS Ground Base'!D65)*(1+GroundFuelSurcharge),2))</f>
        <v>37.65</v>
      </c>
      <c r="E70" s="300">
        <f>IF(MinBaseGround&gt;ROUND(((1-Ground_Commercial)*'UPS Ground Base'!E65),2),ROUND(MinBaseGround*(1+GroundFuelSurcharge),2),ROUND(((1-Ground_Commercial)*'UPS Ground Base'!E65)*(1+GroundFuelSurcharge),2))</f>
        <v>47.71</v>
      </c>
      <c r="F70" s="300">
        <f>IF(MinBaseGround&gt;ROUND(((1-Ground_Commercial)*'UPS Ground Base'!F65),2),ROUND(MinBaseGround*(1+GroundFuelSurcharge),2),ROUND(((1-Ground_Commercial)*'UPS Ground Base'!F65)*(1+GroundFuelSurcharge),2))</f>
        <v>56.56</v>
      </c>
      <c r="G70" s="300">
        <f>IF(MinBaseGround&gt;ROUND(((1-Ground_Commercial)*'UPS Ground Base'!G65),2),ROUND(MinBaseGround*(1+GroundFuelSurcharge),2),ROUND(((1-Ground_Commercial)*'UPS Ground Base'!G65)*(1+GroundFuelSurcharge),2))</f>
        <v>66.8</v>
      </c>
      <c r="H70" s="300">
        <f>IF(MinBaseGround&gt;ROUND(((1-Ground_Commercial)*'UPS Ground Base'!H65),2),ROUND(MinBaseGround*(1+GroundFuelSurcharge),2),ROUND(((1-Ground_Commercial)*'UPS Ground Base'!H65)*(1+GroundFuelSurcharge),2))</f>
        <v>79.16</v>
      </c>
      <c r="I70" s="300">
        <f>IF(MinBaseGround&gt;ROUND(((1-GroundCandaDiscount)*'UPS Ground Base'!I65),2),ROUND(MinBaseGround*(1+GroundFuelSurcharge),2),ROUND(((1-GroundCandaDiscount)*'UPS Ground Base'!I65)*(1+GroundFuelSurcharge),2))</f>
        <v>116.28</v>
      </c>
      <c r="J70" s="300">
        <f>IF(MinBaseGround&gt;ROUND(((1-GroundCandaDiscount)*'UPS Ground Base'!J65),2),ROUND(MinBaseGround*(1+GroundFuelSurcharge),2),ROUND(((1-GroundCandaDiscount)*'UPS Ground Base'!J65)*(1+GroundFuelSurcharge),2))</f>
        <v>117.24</v>
      </c>
      <c r="K70" s="300">
        <f>IF(MinBaseGround&gt;ROUND(((1-GroundCandaDiscount)*'UPS Ground Base'!K65),2),ROUND(MinBaseGround*(1+GroundFuelSurcharge),2),ROUND(((1-GroundCandaDiscount)*'UPS Ground Base'!K65)*(1+GroundFuelSurcharge),2))</f>
        <v>118.55</v>
      </c>
      <c r="L70" s="300">
        <f>IF(MinBaseGround&gt;ROUND(((1-GroundCandaDiscount)*'UPS Ground Base'!L65),2),ROUND(MinBaseGround*(1+GroundFuelSurcharge),2),ROUND(((1-GroundCandaDiscount)*'UPS Ground Base'!L65)*(1+GroundFuelSurcharge),2))</f>
        <v>158.12</v>
      </c>
      <c r="M70" s="300">
        <f>IF(MinBaseGround&gt;ROUND(((1-GroundCandaDiscount)*'UPS Ground Base'!M65),2),ROUND(MinBaseGround*(1+GroundFuelSurcharge),2),ROUND(((1-GroundCandaDiscount)*'UPS Ground Base'!M65)*(1+GroundFuelSurcharge),2))</f>
        <v>159.61</v>
      </c>
      <c r="N70" s="300">
        <f>IF(MinBaseGround&gt;ROUND(((1-GroundCandaDiscount)*'UPS Ground Base'!N65),2),ROUND(MinBaseGround*(1+GroundFuelSurcharge),2),ROUND(((1-GroundCandaDiscount)*'UPS Ground Base'!N65)*(1+GroundFuelSurcharge),2))</f>
        <v>168.24</v>
      </c>
      <c r="O70" s="300">
        <f>IF(MinBaseGround&gt;ROUND(((1-GroundCandaDiscount)*'UPS Ground Base'!O65),2),ROUND(MinBaseGround*(1+GroundFuelSurcharge),2),ROUND(((1-GroundCandaDiscount)*'UPS Ground Base'!O65)*(1+GroundFuelSurcharge),2))</f>
        <v>204.31</v>
      </c>
      <c r="P70" s="300">
        <f>IF(MinBaseGround&gt;ROUND(((1-GroundCandaDiscount)*'UPS Ground Base'!P65),2),ROUND(MinBaseGround*(1+GroundFuelSurcharge),2),ROUND(((1-GroundCandaDiscount)*'UPS Ground Base'!P65)*(1+GroundFuelSurcharge),2))</f>
        <v>209.25</v>
      </c>
      <c r="Q70" s="300">
        <f>IF(MinBaseGround&gt;ROUND(((1-GroundCandaDiscount)*'UPS Ground Base'!Q65),2),ROUND(MinBaseGround*(1+GroundFuelSurcharge),2),ROUND(((1-GroundCandaDiscount)*'UPS Ground Base'!Q65)*(1+GroundFuelSurcharge),2))</f>
        <v>210.16</v>
      </c>
      <c r="R70" s="300">
        <f>IF(MinBaseGround&gt;ROUND(((1-GroundCandaDiscount)*'UPS Ground Base'!R65),2),ROUND(MinBaseGround*(1+GroundFuelSurcharge),2),ROUND(((1-GroundCandaDiscount)*'UPS Ground Base'!R65)*(1+GroundFuelSurcharge),2))</f>
        <v>215.51</v>
      </c>
      <c r="S70" s="300">
        <f>IF(MinBaseGround&gt;ROUND(((1-GroundCandaDiscount)*'UPS Ground Base'!S65),2),ROUND(MinBaseGround*(1+GroundFuelSurcharge),2),ROUND(((1-GroundCandaDiscount)*'UPS Ground Base'!S65)*(1+GroundFuelSurcharge),2))</f>
        <v>218.72</v>
      </c>
      <c r="T70" s="300">
        <f>IF(MinBaseGround&gt;ROUND(((1-GroundCandaDiscount)*'UPS Ground Base'!T65),2),ROUND(MinBaseGround*(1+GroundFuelSurcharge),2),ROUND(((1-GroundCandaDiscount)*'UPS Ground Base'!T65)*(1+GroundFuelSurcharge),2))</f>
        <v>231</v>
      </c>
      <c r="U70" s="300">
        <f>IF(MinBaseGround&gt;ROUND(((1-GroundCandaDiscount)*'UPS Ground Base'!U65),2),ROUND(MinBaseGround*(1+GroundFuelSurcharge),2),ROUND(((1-GroundCandaDiscount)*'UPS Ground Base'!U65)*(1+GroundFuelSurcharge),2))</f>
        <v>236.42</v>
      </c>
    </row>
    <row r="71" ht="12.75" customHeight="1">
      <c r="A71" s="299">
        <v>64.0</v>
      </c>
      <c r="B71" s="300">
        <f>IF(MinBaseGround&gt;ROUND(((1-Ground_Commercial)*'UPS Ground Base'!B66),2),ROUND(MinBaseGround*(1+GroundFuelSurcharge),2),ROUND(((1-Ground_Commercial)*'UPS Ground Base'!B66)*(1+GroundFuelSurcharge),2))</f>
        <v>26.74</v>
      </c>
      <c r="C71" s="300">
        <f>IF(MinBaseGround&gt;ROUND(((1-Ground_Commercial)*'UPS Ground Base'!C66),2),ROUND(MinBaseGround*(1+GroundFuelSurcharge),2),ROUND(((1-Ground_Commercial)*'UPS Ground Base'!C66)*(1+GroundFuelSurcharge),2))</f>
        <v>33.52</v>
      </c>
      <c r="D71" s="300">
        <f>IF(MinBaseGround&gt;ROUND(((1-Ground_Commercial)*'UPS Ground Base'!D66),2),ROUND(MinBaseGround*(1+GroundFuelSurcharge),2),ROUND(((1-Ground_Commercial)*'UPS Ground Base'!D66)*(1+GroundFuelSurcharge),2))</f>
        <v>38.27</v>
      </c>
      <c r="E71" s="300">
        <f>IF(MinBaseGround&gt;ROUND(((1-Ground_Commercial)*'UPS Ground Base'!E66),2),ROUND(MinBaseGround*(1+GroundFuelSurcharge),2),ROUND(((1-Ground_Commercial)*'UPS Ground Base'!E66)*(1+GroundFuelSurcharge),2))</f>
        <v>47.74</v>
      </c>
      <c r="F71" s="300">
        <f>IF(MinBaseGround&gt;ROUND(((1-Ground_Commercial)*'UPS Ground Base'!F66),2),ROUND(MinBaseGround*(1+GroundFuelSurcharge),2),ROUND(((1-Ground_Commercial)*'UPS Ground Base'!F66)*(1+GroundFuelSurcharge),2))</f>
        <v>56.96</v>
      </c>
      <c r="G71" s="300">
        <f>IF(MinBaseGround&gt;ROUND(((1-Ground_Commercial)*'UPS Ground Base'!G66),2),ROUND(MinBaseGround*(1+GroundFuelSurcharge),2),ROUND(((1-Ground_Commercial)*'UPS Ground Base'!G66)*(1+GroundFuelSurcharge),2))</f>
        <v>66.81</v>
      </c>
      <c r="H71" s="300">
        <f>IF(MinBaseGround&gt;ROUND(((1-Ground_Commercial)*'UPS Ground Base'!H66),2),ROUND(MinBaseGround*(1+GroundFuelSurcharge),2),ROUND(((1-Ground_Commercial)*'UPS Ground Base'!H66)*(1+GroundFuelSurcharge),2))</f>
        <v>79.63</v>
      </c>
      <c r="I71" s="300">
        <f>IF(MinBaseGround&gt;ROUND(((1-GroundCandaDiscount)*'UPS Ground Base'!I66),2),ROUND(MinBaseGround*(1+GroundFuelSurcharge),2),ROUND(((1-GroundCandaDiscount)*'UPS Ground Base'!I66)*(1+GroundFuelSurcharge),2))</f>
        <v>117.38</v>
      </c>
      <c r="J71" s="300">
        <f>IF(MinBaseGround&gt;ROUND(((1-GroundCandaDiscount)*'UPS Ground Base'!J66),2),ROUND(MinBaseGround*(1+GroundFuelSurcharge),2),ROUND(((1-GroundCandaDiscount)*'UPS Ground Base'!J66)*(1+GroundFuelSurcharge),2))</f>
        <v>118.33</v>
      </c>
      <c r="K71" s="300">
        <f>IF(MinBaseGround&gt;ROUND(((1-GroundCandaDiscount)*'UPS Ground Base'!K66),2),ROUND(MinBaseGround*(1+GroundFuelSurcharge),2),ROUND(((1-GroundCandaDiscount)*'UPS Ground Base'!K66)*(1+GroundFuelSurcharge),2))</f>
        <v>119.63</v>
      </c>
      <c r="L71" s="300">
        <f>IF(MinBaseGround&gt;ROUND(((1-GroundCandaDiscount)*'UPS Ground Base'!L66),2),ROUND(MinBaseGround*(1+GroundFuelSurcharge),2),ROUND(((1-GroundCandaDiscount)*'UPS Ground Base'!L66)*(1+GroundFuelSurcharge),2))</f>
        <v>159.23</v>
      </c>
      <c r="M71" s="300">
        <f>IF(MinBaseGround&gt;ROUND(((1-GroundCandaDiscount)*'UPS Ground Base'!M66),2),ROUND(MinBaseGround*(1+GroundFuelSurcharge),2),ROUND(((1-GroundCandaDiscount)*'UPS Ground Base'!M66)*(1+GroundFuelSurcharge),2))</f>
        <v>160.84</v>
      </c>
      <c r="N71" s="300">
        <f>IF(MinBaseGround&gt;ROUND(((1-GroundCandaDiscount)*'UPS Ground Base'!N66),2),ROUND(MinBaseGround*(1+GroundFuelSurcharge),2),ROUND(((1-GroundCandaDiscount)*'UPS Ground Base'!N66)*(1+GroundFuelSurcharge),2))</f>
        <v>171.19</v>
      </c>
      <c r="O71" s="300">
        <f>IF(MinBaseGround&gt;ROUND(((1-GroundCandaDiscount)*'UPS Ground Base'!O66),2),ROUND(MinBaseGround*(1+GroundFuelSurcharge),2),ROUND(((1-GroundCandaDiscount)*'UPS Ground Base'!O66)*(1+GroundFuelSurcharge),2))</f>
        <v>206.46</v>
      </c>
      <c r="P71" s="300">
        <f>IF(MinBaseGround&gt;ROUND(((1-GroundCandaDiscount)*'UPS Ground Base'!P66),2),ROUND(MinBaseGround*(1+GroundFuelSurcharge),2),ROUND(((1-GroundCandaDiscount)*'UPS Ground Base'!P66)*(1+GroundFuelSurcharge),2))</f>
        <v>209.35</v>
      </c>
      <c r="Q71" s="300">
        <f>IF(MinBaseGround&gt;ROUND(((1-GroundCandaDiscount)*'UPS Ground Base'!Q66),2),ROUND(MinBaseGround*(1+GroundFuelSurcharge),2),ROUND(((1-GroundCandaDiscount)*'UPS Ground Base'!Q66)*(1+GroundFuelSurcharge),2))</f>
        <v>216.97</v>
      </c>
      <c r="R71" s="300">
        <f>IF(MinBaseGround&gt;ROUND(((1-GroundCandaDiscount)*'UPS Ground Base'!R66),2),ROUND(MinBaseGround*(1+GroundFuelSurcharge),2),ROUND(((1-GroundCandaDiscount)*'UPS Ground Base'!R66)*(1+GroundFuelSurcharge),2))</f>
        <v>219.26</v>
      </c>
      <c r="S71" s="300">
        <f>IF(MinBaseGround&gt;ROUND(((1-GroundCandaDiscount)*'UPS Ground Base'!S66),2),ROUND(MinBaseGround*(1+GroundFuelSurcharge),2),ROUND(((1-GroundCandaDiscount)*'UPS Ground Base'!S66)*(1+GroundFuelSurcharge),2))</f>
        <v>224.08</v>
      </c>
      <c r="T71" s="300">
        <f>IF(MinBaseGround&gt;ROUND(((1-GroundCandaDiscount)*'UPS Ground Base'!T66),2),ROUND(MinBaseGround*(1+GroundFuelSurcharge),2),ROUND(((1-GroundCandaDiscount)*'UPS Ground Base'!T66)*(1+GroundFuelSurcharge),2))</f>
        <v>233.13</v>
      </c>
      <c r="U71" s="300">
        <f>IF(MinBaseGround&gt;ROUND(((1-GroundCandaDiscount)*'UPS Ground Base'!U66),2),ROUND(MinBaseGround*(1+GroundFuelSurcharge),2),ROUND(((1-GroundCandaDiscount)*'UPS Ground Base'!U66)*(1+GroundFuelSurcharge),2))</f>
        <v>238.59</v>
      </c>
    </row>
    <row r="72" ht="12.75" customHeight="1">
      <c r="A72" s="299">
        <v>65.0</v>
      </c>
      <c r="B72" s="300">
        <f>IF(MinBaseGround&gt;ROUND(((1-Ground_Commercial)*'UPS Ground Base'!B67),2),ROUND(MinBaseGround*(1+GroundFuelSurcharge),2),ROUND(((1-Ground_Commercial)*'UPS Ground Base'!B67)*(1+GroundFuelSurcharge),2))</f>
        <v>27.03</v>
      </c>
      <c r="C72" s="300">
        <f>IF(MinBaseGround&gt;ROUND(((1-Ground_Commercial)*'UPS Ground Base'!C67),2),ROUND(MinBaseGround*(1+GroundFuelSurcharge),2),ROUND(((1-Ground_Commercial)*'UPS Ground Base'!C67)*(1+GroundFuelSurcharge),2))</f>
        <v>34.42</v>
      </c>
      <c r="D72" s="300">
        <f>IF(MinBaseGround&gt;ROUND(((1-Ground_Commercial)*'UPS Ground Base'!D67),2),ROUND(MinBaseGround*(1+GroundFuelSurcharge),2),ROUND(((1-Ground_Commercial)*'UPS Ground Base'!D67)*(1+GroundFuelSurcharge),2))</f>
        <v>38.28</v>
      </c>
      <c r="E72" s="300">
        <f>IF(MinBaseGround&gt;ROUND(((1-Ground_Commercial)*'UPS Ground Base'!E67),2),ROUND(MinBaseGround*(1+GroundFuelSurcharge),2),ROUND(((1-Ground_Commercial)*'UPS Ground Base'!E67)*(1+GroundFuelSurcharge),2))</f>
        <v>47.78</v>
      </c>
      <c r="F72" s="300">
        <f>IF(MinBaseGround&gt;ROUND(((1-Ground_Commercial)*'UPS Ground Base'!F67),2),ROUND(MinBaseGround*(1+GroundFuelSurcharge),2),ROUND(((1-Ground_Commercial)*'UPS Ground Base'!F67)*(1+GroundFuelSurcharge),2))</f>
        <v>57.44</v>
      </c>
      <c r="G72" s="300">
        <f>IF(MinBaseGround&gt;ROUND(((1-Ground_Commercial)*'UPS Ground Base'!G67),2),ROUND(MinBaseGround*(1+GroundFuelSurcharge),2),ROUND(((1-Ground_Commercial)*'UPS Ground Base'!G67)*(1+GroundFuelSurcharge),2))</f>
        <v>66.97</v>
      </c>
      <c r="H72" s="300">
        <f>IF(MinBaseGround&gt;ROUND(((1-Ground_Commercial)*'UPS Ground Base'!H67),2),ROUND(MinBaseGround*(1+GroundFuelSurcharge),2),ROUND(((1-Ground_Commercial)*'UPS Ground Base'!H67)*(1+GroundFuelSurcharge),2))</f>
        <v>79.78</v>
      </c>
      <c r="I72" s="300">
        <f>IF(MinBaseGround&gt;ROUND(((1-GroundCandaDiscount)*'UPS Ground Base'!I67),2),ROUND(MinBaseGround*(1+GroundFuelSurcharge),2),ROUND(((1-GroundCandaDiscount)*'UPS Ground Base'!I67)*(1+GroundFuelSurcharge),2))</f>
        <v>118.49</v>
      </c>
      <c r="J72" s="300">
        <f>IF(MinBaseGround&gt;ROUND(((1-GroundCandaDiscount)*'UPS Ground Base'!J67),2),ROUND(MinBaseGround*(1+GroundFuelSurcharge),2),ROUND(((1-GroundCandaDiscount)*'UPS Ground Base'!J67)*(1+GroundFuelSurcharge),2))</f>
        <v>119.41</v>
      </c>
      <c r="K72" s="300">
        <f>IF(MinBaseGround&gt;ROUND(((1-GroundCandaDiscount)*'UPS Ground Base'!K67),2),ROUND(MinBaseGround*(1+GroundFuelSurcharge),2),ROUND(((1-GroundCandaDiscount)*'UPS Ground Base'!K67)*(1+GroundFuelSurcharge),2))</f>
        <v>120.7</v>
      </c>
      <c r="L72" s="300">
        <f>IF(MinBaseGround&gt;ROUND(((1-GroundCandaDiscount)*'UPS Ground Base'!L67),2),ROUND(MinBaseGround*(1+GroundFuelSurcharge),2),ROUND(((1-GroundCandaDiscount)*'UPS Ground Base'!L67)*(1+GroundFuelSurcharge),2))</f>
        <v>162.81</v>
      </c>
      <c r="M72" s="300">
        <f>IF(MinBaseGround&gt;ROUND(((1-GroundCandaDiscount)*'UPS Ground Base'!M67),2),ROUND(MinBaseGround*(1+GroundFuelSurcharge),2),ROUND(((1-GroundCandaDiscount)*'UPS Ground Base'!M67)*(1+GroundFuelSurcharge),2))</f>
        <v>164.36</v>
      </c>
      <c r="N72" s="300">
        <f>IF(MinBaseGround&gt;ROUND(((1-GroundCandaDiscount)*'UPS Ground Base'!N67),2),ROUND(MinBaseGround*(1+GroundFuelSurcharge),2),ROUND(((1-GroundCandaDiscount)*'UPS Ground Base'!N67)*(1+GroundFuelSurcharge),2))</f>
        <v>175.31</v>
      </c>
      <c r="O72" s="300">
        <f>IF(MinBaseGround&gt;ROUND(((1-GroundCandaDiscount)*'UPS Ground Base'!O67),2),ROUND(MinBaseGround*(1+GroundFuelSurcharge),2),ROUND(((1-GroundCandaDiscount)*'UPS Ground Base'!O67)*(1+GroundFuelSurcharge),2))</f>
        <v>208.24</v>
      </c>
      <c r="P72" s="300">
        <f>IF(MinBaseGround&gt;ROUND(((1-GroundCandaDiscount)*'UPS Ground Base'!P67),2),ROUND(MinBaseGround*(1+GroundFuelSurcharge),2),ROUND(((1-GroundCandaDiscount)*'UPS Ground Base'!P67)*(1+GroundFuelSurcharge),2))</f>
        <v>211.13</v>
      </c>
      <c r="Q72" s="300">
        <f>IF(MinBaseGround&gt;ROUND(((1-GroundCandaDiscount)*'UPS Ground Base'!Q67),2),ROUND(MinBaseGround*(1+GroundFuelSurcharge),2),ROUND(((1-GroundCandaDiscount)*'UPS Ground Base'!Q67)*(1+GroundFuelSurcharge),2))</f>
        <v>218.13</v>
      </c>
      <c r="R72" s="300">
        <f>IF(MinBaseGround&gt;ROUND(((1-GroundCandaDiscount)*'UPS Ground Base'!R67),2),ROUND(MinBaseGround*(1+GroundFuelSurcharge),2),ROUND(((1-GroundCandaDiscount)*'UPS Ground Base'!R67)*(1+GroundFuelSurcharge),2))</f>
        <v>219.74</v>
      </c>
      <c r="S72" s="300">
        <f>IF(MinBaseGround&gt;ROUND(((1-GroundCandaDiscount)*'UPS Ground Base'!S67),2),ROUND(MinBaseGround*(1+GroundFuelSurcharge),2),ROUND(((1-GroundCandaDiscount)*'UPS Ground Base'!S67)*(1+GroundFuelSurcharge),2))</f>
        <v>226.01</v>
      </c>
      <c r="T72" s="300">
        <f>IF(MinBaseGround&gt;ROUND(((1-GroundCandaDiscount)*'UPS Ground Base'!T67),2),ROUND(MinBaseGround*(1+GroundFuelSurcharge),2),ROUND(((1-GroundCandaDiscount)*'UPS Ground Base'!T67)*(1+GroundFuelSurcharge),2))</f>
        <v>235.02</v>
      </c>
      <c r="U72" s="300">
        <f>IF(MinBaseGround&gt;ROUND(((1-GroundCandaDiscount)*'UPS Ground Base'!U67),2),ROUND(MinBaseGround*(1+GroundFuelSurcharge),2),ROUND(((1-GroundCandaDiscount)*'UPS Ground Base'!U67)*(1+GroundFuelSurcharge),2))</f>
        <v>240.53</v>
      </c>
    </row>
    <row r="73" ht="12.75" customHeight="1">
      <c r="A73" s="299">
        <v>66.0</v>
      </c>
      <c r="B73" s="300">
        <f>IF(MinBaseGround&gt;ROUND(((1-Ground_Commercial)*'UPS Ground Base'!B68),2),ROUND(MinBaseGround*(1+GroundFuelSurcharge),2),ROUND(((1-Ground_Commercial)*'UPS Ground Base'!B68)*(1+GroundFuelSurcharge),2))</f>
        <v>27.16</v>
      </c>
      <c r="C73" s="300">
        <f>IF(MinBaseGround&gt;ROUND(((1-Ground_Commercial)*'UPS Ground Base'!C68),2),ROUND(MinBaseGround*(1+GroundFuelSurcharge),2),ROUND(((1-Ground_Commercial)*'UPS Ground Base'!C68)*(1+GroundFuelSurcharge),2))</f>
        <v>34.76</v>
      </c>
      <c r="D73" s="300">
        <f>IF(MinBaseGround&gt;ROUND(((1-Ground_Commercial)*'UPS Ground Base'!D68),2),ROUND(MinBaseGround*(1+GroundFuelSurcharge),2),ROUND(((1-Ground_Commercial)*'UPS Ground Base'!D68)*(1+GroundFuelSurcharge),2))</f>
        <v>38.28</v>
      </c>
      <c r="E73" s="300">
        <f>IF(MinBaseGround&gt;ROUND(((1-Ground_Commercial)*'UPS Ground Base'!E68),2),ROUND(MinBaseGround*(1+GroundFuelSurcharge),2),ROUND(((1-Ground_Commercial)*'UPS Ground Base'!E68)*(1+GroundFuelSurcharge),2))</f>
        <v>47.8</v>
      </c>
      <c r="F73" s="300">
        <f>IF(MinBaseGround&gt;ROUND(((1-Ground_Commercial)*'UPS Ground Base'!F68),2),ROUND(MinBaseGround*(1+GroundFuelSurcharge),2),ROUND(((1-Ground_Commercial)*'UPS Ground Base'!F68)*(1+GroundFuelSurcharge),2))</f>
        <v>57.49</v>
      </c>
      <c r="G73" s="300">
        <f>IF(MinBaseGround&gt;ROUND(((1-Ground_Commercial)*'UPS Ground Base'!G68),2),ROUND(MinBaseGround*(1+GroundFuelSurcharge),2),ROUND(((1-Ground_Commercial)*'UPS Ground Base'!G68)*(1+GroundFuelSurcharge),2))</f>
        <v>67.17</v>
      </c>
      <c r="H73" s="300">
        <f>IF(MinBaseGround&gt;ROUND(((1-Ground_Commercial)*'UPS Ground Base'!H68),2),ROUND(MinBaseGround*(1+GroundFuelSurcharge),2),ROUND(((1-Ground_Commercial)*'UPS Ground Base'!H68)*(1+GroundFuelSurcharge),2))</f>
        <v>80.11</v>
      </c>
      <c r="I73" s="300">
        <f>IF(MinBaseGround&gt;ROUND(((1-GroundCandaDiscount)*'UPS Ground Base'!I68),2),ROUND(MinBaseGround*(1+GroundFuelSurcharge),2),ROUND(((1-GroundCandaDiscount)*'UPS Ground Base'!I68)*(1+GroundFuelSurcharge),2))</f>
        <v>119.59</v>
      </c>
      <c r="J73" s="300">
        <f>IF(MinBaseGround&gt;ROUND(((1-GroundCandaDiscount)*'UPS Ground Base'!J68),2),ROUND(MinBaseGround*(1+GroundFuelSurcharge),2),ROUND(((1-GroundCandaDiscount)*'UPS Ground Base'!J68)*(1+GroundFuelSurcharge),2))</f>
        <v>120.5</v>
      </c>
      <c r="K73" s="300">
        <f>IF(MinBaseGround&gt;ROUND(((1-GroundCandaDiscount)*'UPS Ground Base'!K68),2),ROUND(MinBaseGround*(1+GroundFuelSurcharge),2),ROUND(((1-GroundCandaDiscount)*'UPS Ground Base'!K68)*(1+GroundFuelSurcharge),2))</f>
        <v>121.79</v>
      </c>
      <c r="L73" s="300">
        <f>IF(MinBaseGround&gt;ROUND(((1-GroundCandaDiscount)*'UPS Ground Base'!L68),2),ROUND(MinBaseGround*(1+GroundFuelSurcharge),2),ROUND(((1-GroundCandaDiscount)*'UPS Ground Base'!L68)*(1+GroundFuelSurcharge),2))</f>
        <v>165.82</v>
      </c>
      <c r="M73" s="300">
        <f>IF(MinBaseGround&gt;ROUND(((1-GroundCandaDiscount)*'UPS Ground Base'!M68),2),ROUND(MinBaseGround*(1+GroundFuelSurcharge),2),ROUND(((1-GroundCandaDiscount)*'UPS Ground Base'!M68)*(1+GroundFuelSurcharge),2))</f>
        <v>167.4</v>
      </c>
      <c r="N73" s="300">
        <f>IF(MinBaseGround&gt;ROUND(((1-GroundCandaDiscount)*'UPS Ground Base'!N68),2),ROUND(MinBaseGround*(1+GroundFuelSurcharge),2),ROUND(((1-GroundCandaDiscount)*'UPS Ground Base'!N68)*(1+GroundFuelSurcharge),2))</f>
        <v>178.72</v>
      </c>
      <c r="O73" s="300">
        <f>IF(MinBaseGround&gt;ROUND(((1-GroundCandaDiscount)*'UPS Ground Base'!O68),2),ROUND(MinBaseGround*(1+GroundFuelSurcharge),2),ROUND(((1-GroundCandaDiscount)*'UPS Ground Base'!O68)*(1+GroundFuelSurcharge),2))</f>
        <v>210.6</v>
      </c>
      <c r="P73" s="300">
        <f>IF(MinBaseGround&gt;ROUND(((1-GroundCandaDiscount)*'UPS Ground Base'!P68),2),ROUND(MinBaseGround*(1+GroundFuelSurcharge),2),ROUND(((1-GroundCandaDiscount)*'UPS Ground Base'!P68)*(1+GroundFuelSurcharge),2))</f>
        <v>213.34</v>
      </c>
      <c r="Q73" s="300">
        <f>IF(MinBaseGround&gt;ROUND(((1-GroundCandaDiscount)*'UPS Ground Base'!Q68),2),ROUND(MinBaseGround*(1+GroundFuelSurcharge),2),ROUND(((1-GroundCandaDiscount)*'UPS Ground Base'!Q68)*(1+GroundFuelSurcharge),2))</f>
        <v>219.14</v>
      </c>
      <c r="R73" s="300">
        <f>IF(MinBaseGround&gt;ROUND(((1-GroundCandaDiscount)*'UPS Ground Base'!R68),2),ROUND(MinBaseGround*(1+GroundFuelSurcharge),2),ROUND(((1-GroundCandaDiscount)*'UPS Ground Base'!R68)*(1+GroundFuelSurcharge),2))</f>
        <v>221.77</v>
      </c>
      <c r="S73" s="300">
        <f>IF(MinBaseGround&gt;ROUND(((1-GroundCandaDiscount)*'UPS Ground Base'!S68),2),ROUND(MinBaseGround*(1+GroundFuelSurcharge),2),ROUND(((1-GroundCandaDiscount)*'UPS Ground Base'!S68)*(1+GroundFuelSurcharge),2))</f>
        <v>228</v>
      </c>
      <c r="T73" s="300">
        <f>IF(MinBaseGround&gt;ROUND(((1-GroundCandaDiscount)*'UPS Ground Base'!T68),2),ROUND(MinBaseGround*(1+GroundFuelSurcharge),2),ROUND(((1-GroundCandaDiscount)*'UPS Ground Base'!T68)*(1+GroundFuelSurcharge),2))</f>
        <v>237.06</v>
      </c>
      <c r="U73" s="300">
        <f>IF(MinBaseGround&gt;ROUND(((1-GroundCandaDiscount)*'UPS Ground Base'!U68),2),ROUND(MinBaseGround*(1+GroundFuelSurcharge),2),ROUND(((1-GroundCandaDiscount)*'UPS Ground Base'!U68)*(1+GroundFuelSurcharge),2))</f>
        <v>242.39</v>
      </c>
    </row>
    <row r="74" ht="12.75" customHeight="1">
      <c r="A74" s="299">
        <v>67.0</v>
      </c>
      <c r="B74" s="300">
        <f>IF(MinBaseGround&gt;ROUND(((1-Ground_Commercial)*'UPS Ground Base'!B69),2),ROUND(MinBaseGround*(1+GroundFuelSurcharge),2),ROUND(((1-Ground_Commercial)*'UPS Ground Base'!B69)*(1+GroundFuelSurcharge),2))</f>
        <v>27.17</v>
      </c>
      <c r="C74" s="300">
        <f>IF(MinBaseGround&gt;ROUND(((1-Ground_Commercial)*'UPS Ground Base'!C69),2),ROUND(MinBaseGround*(1+GroundFuelSurcharge),2),ROUND(((1-Ground_Commercial)*'UPS Ground Base'!C69)*(1+GroundFuelSurcharge),2))</f>
        <v>34.81</v>
      </c>
      <c r="D74" s="300">
        <f>IF(MinBaseGround&gt;ROUND(((1-Ground_Commercial)*'UPS Ground Base'!D69),2),ROUND(MinBaseGround*(1+GroundFuelSurcharge),2),ROUND(((1-Ground_Commercial)*'UPS Ground Base'!D69)*(1+GroundFuelSurcharge),2))</f>
        <v>38.29</v>
      </c>
      <c r="E74" s="300">
        <f>IF(MinBaseGround&gt;ROUND(((1-Ground_Commercial)*'UPS Ground Base'!E69),2),ROUND(MinBaseGround*(1+GroundFuelSurcharge),2),ROUND(((1-Ground_Commercial)*'UPS Ground Base'!E69)*(1+GroundFuelSurcharge),2))</f>
        <v>47.88</v>
      </c>
      <c r="F74" s="300">
        <f>IF(MinBaseGround&gt;ROUND(((1-Ground_Commercial)*'UPS Ground Base'!F69),2),ROUND(MinBaseGround*(1+GroundFuelSurcharge),2),ROUND(((1-Ground_Commercial)*'UPS Ground Base'!F69)*(1+GroundFuelSurcharge),2))</f>
        <v>57.94</v>
      </c>
      <c r="G74" s="300">
        <f>IF(MinBaseGround&gt;ROUND(((1-Ground_Commercial)*'UPS Ground Base'!G69),2),ROUND(MinBaseGround*(1+GroundFuelSurcharge),2),ROUND(((1-Ground_Commercial)*'UPS Ground Base'!G69)*(1+GroundFuelSurcharge),2))</f>
        <v>67.5</v>
      </c>
      <c r="H74" s="300">
        <f>IF(MinBaseGround&gt;ROUND(((1-Ground_Commercial)*'UPS Ground Base'!H69),2),ROUND(MinBaseGround*(1+GroundFuelSurcharge),2),ROUND(((1-Ground_Commercial)*'UPS Ground Base'!H69)*(1+GroundFuelSurcharge),2))</f>
        <v>80.91</v>
      </c>
      <c r="I74" s="300">
        <f>IF(MinBaseGround&gt;ROUND(((1-GroundCandaDiscount)*'UPS Ground Base'!I69),2),ROUND(MinBaseGround*(1+GroundFuelSurcharge),2),ROUND(((1-GroundCandaDiscount)*'UPS Ground Base'!I69)*(1+GroundFuelSurcharge),2))</f>
        <v>120.71</v>
      </c>
      <c r="J74" s="300">
        <f>IF(MinBaseGround&gt;ROUND(((1-GroundCandaDiscount)*'UPS Ground Base'!J69),2),ROUND(MinBaseGround*(1+GroundFuelSurcharge),2),ROUND(((1-GroundCandaDiscount)*'UPS Ground Base'!J69)*(1+GroundFuelSurcharge),2))</f>
        <v>121.58</v>
      </c>
      <c r="K74" s="300">
        <f>IF(MinBaseGround&gt;ROUND(((1-GroundCandaDiscount)*'UPS Ground Base'!K69),2),ROUND(MinBaseGround*(1+GroundFuelSurcharge),2),ROUND(((1-GroundCandaDiscount)*'UPS Ground Base'!K69)*(1+GroundFuelSurcharge),2))</f>
        <v>122.86</v>
      </c>
      <c r="L74" s="300">
        <f>IF(MinBaseGround&gt;ROUND(((1-GroundCandaDiscount)*'UPS Ground Base'!L69),2),ROUND(MinBaseGround*(1+GroundFuelSurcharge),2),ROUND(((1-GroundCandaDiscount)*'UPS Ground Base'!L69)*(1+GroundFuelSurcharge),2))</f>
        <v>168.78</v>
      </c>
      <c r="M74" s="300">
        <f>IF(MinBaseGround&gt;ROUND(((1-GroundCandaDiscount)*'UPS Ground Base'!M69),2),ROUND(MinBaseGround*(1+GroundFuelSurcharge),2),ROUND(((1-GroundCandaDiscount)*'UPS Ground Base'!M69)*(1+GroundFuelSurcharge),2))</f>
        <v>170.37</v>
      </c>
      <c r="N74" s="300">
        <f>IF(MinBaseGround&gt;ROUND(((1-GroundCandaDiscount)*'UPS Ground Base'!N69),2),ROUND(MinBaseGround*(1+GroundFuelSurcharge),2),ROUND(((1-GroundCandaDiscount)*'UPS Ground Base'!N69)*(1+GroundFuelSurcharge),2))</f>
        <v>182.08</v>
      </c>
      <c r="O74" s="300">
        <f>IF(MinBaseGround&gt;ROUND(((1-GroundCandaDiscount)*'UPS Ground Base'!O69),2),ROUND(MinBaseGround*(1+GroundFuelSurcharge),2),ROUND(((1-GroundCandaDiscount)*'UPS Ground Base'!O69)*(1+GroundFuelSurcharge),2))</f>
        <v>214.03</v>
      </c>
      <c r="P74" s="300">
        <f>IF(MinBaseGround&gt;ROUND(((1-GroundCandaDiscount)*'UPS Ground Base'!P69),2),ROUND(MinBaseGround*(1+GroundFuelSurcharge),2),ROUND(((1-GroundCandaDiscount)*'UPS Ground Base'!P69)*(1+GroundFuelSurcharge),2))</f>
        <v>216.91</v>
      </c>
      <c r="Q74" s="300">
        <f>IF(MinBaseGround&gt;ROUND(((1-GroundCandaDiscount)*'UPS Ground Base'!Q69),2),ROUND(MinBaseGround*(1+GroundFuelSurcharge),2),ROUND(((1-GroundCandaDiscount)*'UPS Ground Base'!Q69)*(1+GroundFuelSurcharge),2))</f>
        <v>219.61</v>
      </c>
      <c r="R74" s="300">
        <f>IF(MinBaseGround&gt;ROUND(((1-GroundCandaDiscount)*'UPS Ground Base'!R69),2),ROUND(MinBaseGround*(1+GroundFuelSurcharge),2),ROUND(((1-GroundCandaDiscount)*'UPS Ground Base'!R69)*(1+GroundFuelSurcharge),2))</f>
        <v>225.22</v>
      </c>
      <c r="S74" s="300">
        <f>IF(MinBaseGround&gt;ROUND(((1-GroundCandaDiscount)*'UPS Ground Base'!S69),2),ROUND(MinBaseGround*(1+GroundFuelSurcharge),2),ROUND(((1-GroundCandaDiscount)*'UPS Ground Base'!S69)*(1+GroundFuelSurcharge),2))</f>
        <v>231.41</v>
      </c>
      <c r="T74" s="300">
        <f>IF(MinBaseGround&gt;ROUND(((1-GroundCandaDiscount)*'UPS Ground Base'!T69),2),ROUND(MinBaseGround*(1+GroundFuelSurcharge),2),ROUND(((1-GroundCandaDiscount)*'UPS Ground Base'!T69)*(1+GroundFuelSurcharge),2))</f>
        <v>240.2</v>
      </c>
      <c r="U74" s="300">
        <f>IF(MinBaseGround&gt;ROUND(((1-GroundCandaDiscount)*'UPS Ground Base'!U69),2),ROUND(MinBaseGround*(1+GroundFuelSurcharge),2),ROUND(((1-GroundCandaDiscount)*'UPS Ground Base'!U69)*(1+GroundFuelSurcharge),2))</f>
        <v>245.7</v>
      </c>
    </row>
    <row r="75" ht="12.75" customHeight="1">
      <c r="A75" s="299">
        <v>68.0</v>
      </c>
      <c r="B75" s="300">
        <f>IF(MinBaseGround&gt;ROUND(((1-Ground_Commercial)*'UPS Ground Base'!B70),2),ROUND(MinBaseGround*(1+GroundFuelSurcharge),2),ROUND(((1-Ground_Commercial)*'UPS Ground Base'!B70)*(1+GroundFuelSurcharge),2))</f>
        <v>27.47</v>
      </c>
      <c r="C75" s="300">
        <f>IF(MinBaseGround&gt;ROUND(((1-Ground_Commercial)*'UPS Ground Base'!C70),2),ROUND(MinBaseGround*(1+GroundFuelSurcharge),2),ROUND(((1-Ground_Commercial)*'UPS Ground Base'!C70)*(1+GroundFuelSurcharge),2))</f>
        <v>35.41</v>
      </c>
      <c r="D75" s="300">
        <f>IF(MinBaseGround&gt;ROUND(((1-Ground_Commercial)*'UPS Ground Base'!D70),2),ROUND(MinBaseGround*(1+GroundFuelSurcharge),2),ROUND(((1-Ground_Commercial)*'UPS Ground Base'!D70)*(1+GroundFuelSurcharge),2))</f>
        <v>40.61</v>
      </c>
      <c r="E75" s="300">
        <f>IF(MinBaseGround&gt;ROUND(((1-Ground_Commercial)*'UPS Ground Base'!E70),2),ROUND(MinBaseGround*(1+GroundFuelSurcharge),2),ROUND(((1-Ground_Commercial)*'UPS Ground Base'!E70)*(1+GroundFuelSurcharge),2))</f>
        <v>48.88</v>
      </c>
      <c r="F75" s="300">
        <f>IF(MinBaseGround&gt;ROUND(((1-Ground_Commercial)*'UPS Ground Base'!F70),2),ROUND(MinBaseGround*(1+GroundFuelSurcharge),2),ROUND(((1-Ground_Commercial)*'UPS Ground Base'!F70)*(1+GroundFuelSurcharge),2))</f>
        <v>58.8</v>
      </c>
      <c r="G75" s="300">
        <f>IF(MinBaseGround&gt;ROUND(((1-Ground_Commercial)*'UPS Ground Base'!G70),2),ROUND(MinBaseGround*(1+GroundFuelSurcharge),2),ROUND(((1-Ground_Commercial)*'UPS Ground Base'!G70)*(1+GroundFuelSurcharge),2))</f>
        <v>68.53</v>
      </c>
      <c r="H75" s="300">
        <f>IF(MinBaseGround&gt;ROUND(((1-Ground_Commercial)*'UPS Ground Base'!H70),2),ROUND(MinBaseGround*(1+GroundFuelSurcharge),2),ROUND(((1-Ground_Commercial)*'UPS Ground Base'!H70)*(1+GroundFuelSurcharge),2))</f>
        <v>80.96</v>
      </c>
      <c r="I75" s="300">
        <f>IF(MinBaseGround&gt;ROUND(((1-GroundCandaDiscount)*'UPS Ground Base'!I70),2),ROUND(MinBaseGround*(1+GroundFuelSurcharge),2),ROUND(((1-GroundCandaDiscount)*'UPS Ground Base'!I70)*(1+GroundFuelSurcharge),2))</f>
        <v>121.81</v>
      </c>
      <c r="J75" s="300">
        <f>IF(MinBaseGround&gt;ROUND(((1-GroundCandaDiscount)*'UPS Ground Base'!J70),2),ROUND(MinBaseGround*(1+GroundFuelSurcharge),2),ROUND(((1-GroundCandaDiscount)*'UPS Ground Base'!J70)*(1+GroundFuelSurcharge),2))</f>
        <v>122.67</v>
      </c>
      <c r="K75" s="300">
        <f>IF(MinBaseGround&gt;ROUND(((1-GroundCandaDiscount)*'UPS Ground Base'!K70),2),ROUND(MinBaseGround*(1+GroundFuelSurcharge),2),ROUND(((1-GroundCandaDiscount)*'UPS Ground Base'!K70)*(1+GroundFuelSurcharge),2))</f>
        <v>123.94</v>
      </c>
      <c r="L75" s="300">
        <f>IF(MinBaseGround&gt;ROUND(((1-GroundCandaDiscount)*'UPS Ground Base'!L70),2),ROUND(MinBaseGround*(1+GroundFuelSurcharge),2),ROUND(((1-GroundCandaDiscount)*'UPS Ground Base'!L70)*(1+GroundFuelSurcharge),2))</f>
        <v>172.56</v>
      </c>
      <c r="M75" s="300">
        <f>IF(MinBaseGround&gt;ROUND(((1-GroundCandaDiscount)*'UPS Ground Base'!M70),2),ROUND(MinBaseGround*(1+GroundFuelSurcharge),2),ROUND(((1-GroundCandaDiscount)*'UPS Ground Base'!M70)*(1+GroundFuelSurcharge),2))</f>
        <v>174.2</v>
      </c>
      <c r="N75" s="300">
        <f>IF(MinBaseGround&gt;ROUND(((1-GroundCandaDiscount)*'UPS Ground Base'!N70),2),ROUND(MinBaseGround*(1+GroundFuelSurcharge),2),ROUND(((1-GroundCandaDiscount)*'UPS Ground Base'!N70)*(1+GroundFuelSurcharge),2))</f>
        <v>185.3</v>
      </c>
      <c r="O75" s="300">
        <f>IF(MinBaseGround&gt;ROUND(((1-GroundCandaDiscount)*'UPS Ground Base'!O70),2),ROUND(MinBaseGround*(1+GroundFuelSurcharge),2),ROUND(((1-GroundCandaDiscount)*'UPS Ground Base'!O70)*(1+GroundFuelSurcharge),2))</f>
        <v>217.64</v>
      </c>
      <c r="P75" s="300">
        <f>IF(MinBaseGround&gt;ROUND(((1-GroundCandaDiscount)*'UPS Ground Base'!P70),2),ROUND(MinBaseGround*(1+GroundFuelSurcharge),2),ROUND(((1-GroundCandaDiscount)*'UPS Ground Base'!P70)*(1+GroundFuelSurcharge),2))</f>
        <v>223.79</v>
      </c>
      <c r="Q75" s="300">
        <f>IF(MinBaseGround&gt;ROUND(((1-GroundCandaDiscount)*'UPS Ground Base'!Q70),2),ROUND(MinBaseGround*(1+GroundFuelSurcharge),2),ROUND(((1-GroundCandaDiscount)*'UPS Ground Base'!Q70)*(1+GroundFuelSurcharge),2))</f>
        <v>226</v>
      </c>
      <c r="R75" s="300">
        <f>IF(MinBaseGround&gt;ROUND(((1-GroundCandaDiscount)*'UPS Ground Base'!R70),2),ROUND(MinBaseGround*(1+GroundFuelSurcharge),2),ROUND(((1-GroundCandaDiscount)*'UPS Ground Base'!R70)*(1+GroundFuelSurcharge),2))</f>
        <v>229.61</v>
      </c>
      <c r="S75" s="300">
        <f>IF(MinBaseGround&gt;ROUND(((1-GroundCandaDiscount)*'UPS Ground Base'!S70),2),ROUND(MinBaseGround*(1+GroundFuelSurcharge),2),ROUND(((1-GroundCandaDiscount)*'UPS Ground Base'!S70)*(1+GroundFuelSurcharge),2))</f>
        <v>234.82</v>
      </c>
      <c r="T75" s="300">
        <f>IF(MinBaseGround&gt;ROUND(((1-GroundCandaDiscount)*'UPS Ground Base'!T70),2),ROUND(MinBaseGround*(1+GroundFuelSurcharge),2),ROUND(((1-GroundCandaDiscount)*'UPS Ground Base'!T70)*(1+GroundFuelSurcharge),2))</f>
        <v>243.75</v>
      </c>
      <c r="U75" s="300">
        <f>IF(MinBaseGround&gt;ROUND(((1-GroundCandaDiscount)*'UPS Ground Base'!U70),2),ROUND(MinBaseGround*(1+GroundFuelSurcharge),2),ROUND(((1-GroundCandaDiscount)*'UPS Ground Base'!U70)*(1+GroundFuelSurcharge),2))</f>
        <v>249.08</v>
      </c>
    </row>
    <row r="76" ht="12.75" customHeight="1">
      <c r="A76" s="299">
        <v>69.0</v>
      </c>
      <c r="B76" s="300">
        <f>IF(MinBaseGround&gt;ROUND(((1-Ground_Commercial)*'UPS Ground Base'!B71),2),ROUND(MinBaseGround*(1+GroundFuelSurcharge),2),ROUND(((1-Ground_Commercial)*'UPS Ground Base'!B71)*(1+GroundFuelSurcharge),2))</f>
        <v>28.04</v>
      </c>
      <c r="C76" s="300">
        <f>IF(MinBaseGround&gt;ROUND(((1-Ground_Commercial)*'UPS Ground Base'!C71),2),ROUND(MinBaseGround*(1+GroundFuelSurcharge),2),ROUND(((1-Ground_Commercial)*'UPS Ground Base'!C71)*(1+GroundFuelSurcharge),2))</f>
        <v>35.76</v>
      </c>
      <c r="D76" s="300">
        <f>IF(MinBaseGround&gt;ROUND(((1-Ground_Commercial)*'UPS Ground Base'!D71),2),ROUND(MinBaseGround*(1+GroundFuelSurcharge),2),ROUND(((1-Ground_Commercial)*'UPS Ground Base'!D71)*(1+GroundFuelSurcharge),2))</f>
        <v>40.91</v>
      </c>
      <c r="E76" s="300">
        <f>IF(MinBaseGround&gt;ROUND(((1-Ground_Commercial)*'UPS Ground Base'!E71),2),ROUND(MinBaseGround*(1+GroundFuelSurcharge),2),ROUND(((1-Ground_Commercial)*'UPS Ground Base'!E71)*(1+GroundFuelSurcharge),2))</f>
        <v>49.27</v>
      </c>
      <c r="F76" s="300">
        <f>IF(MinBaseGround&gt;ROUND(((1-Ground_Commercial)*'UPS Ground Base'!F71),2),ROUND(MinBaseGround*(1+GroundFuelSurcharge),2),ROUND(((1-Ground_Commercial)*'UPS Ground Base'!F71)*(1+GroundFuelSurcharge),2))</f>
        <v>59.1</v>
      </c>
      <c r="G76" s="300">
        <f>IF(MinBaseGround&gt;ROUND(((1-Ground_Commercial)*'UPS Ground Base'!G71),2),ROUND(MinBaseGround*(1+GroundFuelSurcharge),2),ROUND(((1-Ground_Commercial)*'UPS Ground Base'!G71)*(1+GroundFuelSurcharge),2))</f>
        <v>68.58</v>
      </c>
      <c r="H76" s="300">
        <f>IF(MinBaseGround&gt;ROUND(((1-Ground_Commercial)*'UPS Ground Base'!H71),2),ROUND(MinBaseGround*(1+GroundFuelSurcharge),2),ROUND(((1-Ground_Commercial)*'UPS Ground Base'!H71)*(1+GroundFuelSurcharge),2))</f>
        <v>81.31</v>
      </c>
      <c r="I76" s="300">
        <f>IF(MinBaseGround&gt;ROUND(((1-GroundCandaDiscount)*'UPS Ground Base'!I71),2),ROUND(MinBaseGround*(1+GroundFuelSurcharge),2),ROUND(((1-GroundCandaDiscount)*'UPS Ground Base'!I71)*(1+GroundFuelSurcharge),2))</f>
        <v>122.92</v>
      </c>
      <c r="J76" s="300">
        <f>IF(MinBaseGround&gt;ROUND(((1-GroundCandaDiscount)*'UPS Ground Base'!J71),2),ROUND(MinBaseGround*(1+GroundFuelSurcharge),2),ROUND(((1-GroundCandaDiscount)*'UPS Ground Base'!J71)*(1+GroundFuelSurcharge),2))</f>
        <v>123.77</v>
      </c>
      <c r="K76" s="300">
        <f>IF(MinBaseGround&gt;ROUND(((1-GroundCandaDiscount)*'UPS Ground Base'!K71),2),ROUND(MinBaseGround*(1+GroundFuelSurcharge),2),ROUND(((1-GroundCandaDiscount)*'UPS Ground Base'!K71)*(1+GroundFuelSurcharge),2))</f>
        <v>125.02</v>
      </c>
      <c r="L76" s="300">
        <f>IF(MinBaseGround&gt;ROUND(((1-GroundCandaDiscount)*'UPS Ground Base'!L71),2),ROUND(MinBaseGround*(1+GroundFuelSurcharge),2),ROUND(((1-GroundCandaDiscount)*'UPS Ground Base'!L71)*(1+GroundFuelSurcharge),2))</f>
        <v>175.42</v>
      </c>
      <c r="M76" s="300">
        <f>IF(MinBaseGround&gt;ROUND(((1-GroundCandaDiscount)*'UPS Ground Base'!M71),2),ROUND(MinBaseGround*(1+GroundFuelSurcharge),2),ROUND(((1-GroundCandaDiscount)*'UPS Ground Base'!M71)*(1+GroundFuelSurcharge),2))</f>
        <v>177.07</v>
      </c>
      <c r="N76" s="300">
        <f>IF(MinBaseGround&gt;ROUND(((1-GroundCandaDiscount)*'UPS Ground Base'!N71),2),ROUND(MinBaseGround*(1+GroundFuelSurcharge),2),ROUND(((1-GroundCandaDiscount)*'UPS Ground Base'!N71)*(1+GroundFuelSurcharge),2))</f>
        <v>188.77</v>
      </c>
      <c r="O76" s="300">
        <f>IF(MinBaseGround&gt;ROUND(((1-GroundCandaDiscount)*'UPS Ground Base'!O71),2),ROUND(MinBaseGround*(1+GroundFuelSurcharge),2),ROUND(((1-GroundCandaDiscount)*'UPS Ground Base'!O71)*(1+GroundFuelSurcharge),2))</f>
        <v>221.01</v>
      </c>
      <c r="P76" s="300">
        <f>IF(MinBaseGround&gt;ROUND(((1-GroundCandaDiscount)*'UPS Ground Base'!P71),2),ROUND(MinBaseGround*(1+GroundFuelSurcharge),2),ROUND(((1-GroundCandaDiscount)*'UPS Ground Base'!P71)*(1+GroundFuelSurcharge),2))</f>
        <v>223.96</v>
      </c>
      <c r="Q76" s="300">
        <f>IF(MinBaseGround&gt;ROUND(((1-GroundCandaDiscount)*'UPS Ground Base'!Q71),2),ROUND(MinBaseGround*(1+GroundFuelSurcharge),2),ROUND(((1-GroundCandaDiscount)*'UPS Ground Base'!Q71)*(1+GroundFuelSurcharge),2))</f>
        <v>226.62</v>
      </c>
      <c r="R76" s="300">
        <f>IF(MinBaseGround&gt;ROUND(((1-GroundCandaDiscount)*'UPS Ground Base'!R71),2),ROUND(MinBaseGround*(1+GroundFuelSurcharge),2),ROUND(((1-GroundCandaDiscount)*'UPS Ground Base'!R71)*(1+GroundFuelSurcharge),2))</f>
        <v>231.82</v>
      </c>
      <c r="S76" s="300">
        <f>IF(MinBaseGround&gt;ROUND(((1-GroundCandaDiscount)*'UPS Ground Base'!S71),2),ROUND(MinBaseGround*(1+GroundFuelSurcharge),2),ROUND(((1-GroundCandaDiscount)*'UPS Ground Base'!S71)*(1+GroundFuelSurcharge),2))</f>
        <v>238.05</v>
      </c>
      <c r="T76" s="300">
        <f>IF(MinBaseGround&gt;ROUND(((1-GroundCandaDiscount)*'UPS Ground Base'!T71),2),ROUND(MinBaseGround*(1+GroundFuelSurcharge),2),ROUND(((1-GroundCandaDiscount)*'UPS Ground Base'!T71)*(1+GroundFuelSurcharge),2))</f>
        <v>246.92</v>
      </c>
      <c r="U76" s="300">
        <f>IF(MinBaseGround&gt;ROUND(((1-GroundCandaDiscount)*'UPS Ground Base'!U71),2),ROUND(MinBaseGround*(1+GroundFuelSurcharge),2),ROUND(((1-GroundCandaDiscount)*'UPS Ground Base'!U71)*(1+GroundFuelSurcharge),2))</f>
        <v>252.19</v>
      </c>
    </row>
    <row r="77" ht="12.75" customHeight="1">
      <c r="A77" s="299">
        <v>70.0</v>
      </c>
      <c r="B77" s="300">
        <f>IF(MinBaseGround&gt;ROUND(((1-Ground_Commercial)*'UPS Ground Base'!B72),2),ROUND(MinBaseGround*(1+GroundFuelSurcharge),2),ROUND(((1-Ground_Commercial)*'UPS Ground Base'!B72)*(1+GroundFuelSurcharge),2))</f>
        <v>28.18</v>
      </c>
      <c r="C77" s="300">
        <f>IF(MinBaseGround&gt;ROUND(((1-Ground_Commercial)*'UPS Ground Base'!C72),2),ROUND(MinBaseGround*(1+GroundFuelSurcharge),2),ROUND(((1-Ground_Commercial)*'UPS Ground Base'!C72)*(1+GroundFuelSurcharge),2))</f>
        <v>36.25</v>
      </c>
      <c r="D77" s="300">
        <f>IF(MinBaseGround&gt;ROUND(((1-Ground_Commercial)*'UPS Ground Base'!D72),2),ROUND(MinBaseGround*(1+GroundFuelSurcharge),2),ROUND(((1-Ground_Commercial)*'UPS Ground Base'!D72)*(1+GroundFuelSurcharge),2))</f>
        <v>41.79</v>
      </c>
      <c r="E77" s="300">
        <f>IF(MinBaseGround&gt;ROUND(((1-Ground_Commercial)*'UPS Ground Base'!E72),2),ROUND(MinBaseGround*(1+GroundFuelSurcharge),2),ROUND(((1-Ground_Commercial)*'UPS Ground Base'!E72)*(1+GroundFuelSurcharge),2))</f>
        <v>51.37</v>
      </c>
      <c r="F77" s="300">
        <f>IF(MinBaseGround&gt;ROUND(((1-Ground_Commercial)*'UPS Ground Base'!F72),2),ROUND(MinBaseGround*(1+GroundFuelSurcharge),2),ROUND(((1-Ground_Commercial)*'UPS Ground Base'!F72)*(1+GroundFuelSurcharge),2))</f>
        <v>60.3</v>
      </c>
      <c r="G77" s="300">
        <f>IF(MinBaseGround&gt;ROUND(((1-Ground_Commercial)*'UPS Ground Base'!G72),2),ROUND(MinBaseGround*(1+GroundFuelSurcharge),2),ROUND(((1-Ground_Commercial)*'UPS Ground Base'!G72)*(1+GroundFuelSurcharge),2))</f>
        <v>68.63</v>
      </c>
      <c r="H77" s="300">
        <f>IF(MinBaseGround&gt;ROUND(((1-Ground_Commercial)*'UPS Ground Base'!H72),2),ROUND(MinBaseGround*(1+GroundFuelSurcharge),2),ROUND(((1-Ground_Commercial)*'UPS Ground Base'!H72)*(1+GroundFuelSurcharge),2))</f>
        <v>82</v>
      </c>
      <c r="I77" s="300">
        <f>IF(MinBaseGround&gt;ROUND(((1-GroundCandaDiscount)*'UPS Ground Base'!I72),2),ROUND(MinBaseGround*(1+GroundFuelSurcharge),2),ROUND(((1-GroundCandaDiscount)*'UPS Ground Base'!I72)*(1+GroundFuelSurcharge),2))</f>
        <v>124.02</v>
      </c>
      <c r="J77" s="300">
        <f>IF(MinBaseGround&gt;ROUND(((1-GroundCandaDiscount)*'UPS Ground Base'!J72),2),ROUND(MinBaseGround*(1+GroundFuelSurcharge),2),ROUND(((1-GroundCandaDiscount)*'UPS Ground Base'!J72)*(1+GroundFuelSurcharge),2))</f>
        <v>124.86</v>
      </c>
      <c r="K77" s="300">
        <f>IF(MinBaseGround&gt;ROUND(((1-GroundCandaDiscount)*'UPS Ground Base'!K72),2),ROUND(MinBaseGround*(1+GroundFuelSurcharge),2),ROUND(((1-GroundCandaDiscount)*'UPS Ground Base'!K72)*(1+GroundFuelSurcharge),2))</f>
        <v>126.1</v>
      </c>
      <c r="L77" s="300">
        <f>IF(MinBaseGround&gt;ROUND(((1-GroundCandaDiscount)*'UPS Ground Base'!L72),2),ROUND(MinBaseGround*(1+GroundFuelSurcharge),2),ROUND(((1-GroundCandaDiscount)*'UPS Ground Base'!L72)*(1+GroundFuelSurcharge),2))</f>
        <v>178.2</v>
      </c>
      <c r="M77" s="300">
        <f>IF(MinBaseGround&gt;ROUND(((1-GroundCandaDiscount)*'UPS Ground Base'!M72),2),ROUND(MinBaseGround*(1+GroundFuelSurcharge),2),ROUND(((1-GroundCandaDiscount)*'UPS Ground Base'!M72)*(1+GroundFuelSurcharge),2))</f>
        <v>179.91</v>
      </c>
      <c r="N77" s="300">
        <f>IF(MinBaseGround&gt;ROUND(((1-GroundCandaDiscount)*'UPS Ground Base'!N72),2),ROUND(MinBaseGround*(1+GroundFuelSurcharge),2),ROUND(((1-GroundCandaDiscount)*'UPS Ground Base'!N72)*(1+GroundFuelSurcharge),2))</f>
        <v>191.93</v>
      </c>
      <c r="O77" s="300">
        <f>IF(MinBaseGround&gt;ROUND(((1-GroundCandaDiscount)*'UPS Ground Base'!O72),2),ROUND(MinBaseGround*(1+GroundFuelSurcharge),2),ROUND(((1-GroundCandaDiscount)*'UPS Ground Base'!O72)*(1+GroundFuelSurcharge),2))</f>
        <v>224.45</v>
      </c>
      <c r="P77" s="300">
        <f>IF(MinBaseGround&gt;ROUND(((1-GroundCandaDiscount)*'UPS Ground Base'!P72),2),ROUND(MinBaseGround*(1+GroundFuelSurcharge),2),ROUND(((1-GroundCandaDiscount)*'UPS Ground Base'!P72)*(1+GroundFuelSurcharge),2))</f>
        <v>227.37</v>
      </c>
      <c r="Q77" s="300">
        <f>IF(MinBaseGround&gt;ROUND(((1-GroundCandaDiscount)*'UPS Ground Base'!Q72),2),ROUND(MinBaseGround*(1+GroundFuelSurcharge),2),ROUND(((1-GroundCandaDiscount)*'UPS Ground Base'!Q72)*(1+GroundFuelSurcharge),2))</f>
        <v>230.13</v>
      </c>
      <c r="R77" s="300">
        <f>IF(MinBaseGround&gt;ROUND(((1-GroundCandaDiscount)*'UPS Ground Base'!R72),2),ROUND(MinBaseGround*(1+GroundFuelSurcharge),2),ROUND(((1-GroundCandaDiscount)*'UPS Ground Base'!R72)*(1+GroundFuelSurcharge),2))</f>
        <v>235.22</v>
      </c>
      <c r="S77" s="300">
        <f>IF(MinBaseGround&gt;ROUND(((1-GroundCandaDiscount)*'UPS Ground Base'!S72),2),ROUND(MinBaseGround*(1+GroundFuelSurcharge),2),ROUND(((1-GroundCandaDiscount)*'UPS Ground Base'!S72)*(1+GroundFuelSurcharge),2))</f>
        <v>241.39</v>
      </c>
      <c r="T77" s="300">
        <f>IF(MinBaseGround&gt;ROUND(((1-GroundCandaDiscount)*'UPS Ground Base'!T72),2),ROUND(MinBaseGround*(1+GroundFuelSurcharge),2),ROUND(((1-GroundCandaDiscount)*'UPS Ground Base'!T72)*(1+GroundFuelSurcharge),2))</f>
        <v>250.61</v>
      </c>
      <c r="U77" s="300">
        <f>IF(MinBaseGround&gt;ROUND(((1-GroundCandaDiscount)*'UPS Ground Base'!U72),2),ROUND(MinBaseGround*(1+GroundFuelSurcharge),2),ROUND(((1-GroundCandaDiscount)*'UPS Ground Base'!U72)*(1+GroundFuelSurcharge),2))</f>
        <v>255.44</v>
      </c>
    </row>
    <row r="78" ht="12.75" customHeight="1">
      <c r="A78" s="299">
        <v>71.0</v>
      </c>
      <c r="B78" s="300">
        <f>IF(MinBaseGround&gt;ROUND(((1-Ground_Commercial)*'UPS Ground Base'!B73),2),ROUND(MinBaseGround*(1+GroundFuelSurcharge),2),ROUND(((1-Ground_Commercial)*'UPS Ground Base'!B73)*(1+GroundFuelSurcharge),2))</f>
        <v>28.25</v>
      </c>
      <c r="C78" s="300">
        <f>IF(MinBaseGround&gt;ROUND(((1-Ground_Commercial)*'UPS Ground Base'!C73),2),ROUND(MinBaseGround*(1+GroundFuelSurcharge),2),ROUND(((1-Ground_Commercial)*'UPS Ground Base'!C73)*(1+GroundFuelSurcharge),2))</f>
        <v>36.32</v>
      </c>
      <c r="D78" s="300">
        <f>IF(MinBaseGround&gt;ROUND(((1-Ground_Commercial)*'UPS Ground Base'!D73),2),ROUND(MinBaseGround*(1+GroundFuelSurcharge),2),ROUND(((1-Ground_Commercial)*'UPS Ground Base'!D73)*(1+GroundFuelSurcharge),2))</f>
        <v>42.52</v>
      </c>
      <c r="E78" s="300">
        <f>IF(MinBaseGround&gt;ROUND(((1-Ground_Commercial)*'UPS Ground Base'!E73),2),ROUND(MinBaseGround*(1+GroundFuelSurcharge),2),ROUND(((1-Ground_Commercial)*'UPS Ground Base'!E73)*(1+GroundFuelSurcharge),2))</f>
        <v>51.64</v>
      </c>
      <c r="F78" s="300">
        <f>IF(MinBaseGround&gt;ROUND(((1-Ground_Commercial)*'UPS Ground Base'!F73),2),ROUND(MinBaseGround*(1+GroundFuelSurcharge),2),ROUND(((1-Ground_Commercial)*'UPS Ground Base'!F73)*(1+GroundFuelSurcharge),2))</f>
        <v>60.79</v>
      </c>
      <c r="G78" s="300">
        <f>IF(MinBaseGround&gt;ROUND(((1-Ground_Commercial)*'UPS Ground Base'!G73),2),ROUND(MinBaseGround*(1+GroundFuelSurcharge),2),ROUND(((1-Ground_Commercial)*'UPS Ground Base'!G73)*(1+GroundFuelSurcharge),2))</f>
        <v>69.78</v>
      </c>
      <c r="H78" s="300">
        <f>IF(MinBaseGround&gt;ROUND(((1-Ground_Commercial)*'UPS Ground Base'!H73),2),ROUND(MinBaseGround*(1+GroundFuelSurcharge),2),ROUND(((1-Ground_Commercial)*'UPS Ground Base'!H73)*(1+GroundFuelSurcharge),2))</f>
        <v>82.17</v>
      </c>
      <c r="I78" s="300">
        <f>IF(MinBaseGround&gt;ROUND(((1-GroundCandaDiscount)*'UPS Ground Base'!I73),2),ROUND(MinBaseGround*(1+GroundFuelSurcharge),2),ROUND(((1-GroundCandaDiscount)*'UPS Ground Base'!I73)*(1+GroundFuelSurcharge),2))</f>
        <v>125.12</v>
      </c>
      <c r="J78" s="300">
        <f>IF(MinBaseGround&gt;ROUND(((1-GroundCandaDiscount)*'UPS Ground Base'!J73),2),ROUND(MinBaseGround*(1+GroundFuelSurcharge),2),ROUND(((1-GroundCandaDiscount)*'UPS Ground Base'!J73)*(1+GroundFuelSurcharge),2))</f>
        <v>125.94</v>
      </c>
      <c r="K78" s="300">
        <f>IF(MinBaseGround&gt;ROUND(((1-GroundCandaDiscount)*'UPS Ground Base'!K73),2),ROUND(MinBaseGround*(1+GroundFuelSurcharge),2),ROUND(((1-GroundCandaDiscount)*'UPS Ground Base'!K73)*(1+GroundFuelSurcharge),2))</f>
        <v>127.17</v>
      </c>
      <c r="L78" s="300">
        <f>IF(MinBaseGround&gt;ROUND(((1-GroundCandaDiscount)*'UPS Ground Base'!L73),2),ROUND(MinBaseGround*(1+GroundFuelSurcharge),2),ROUND(((1-GroundCandaDiscount)*'UPS Ground Base'!L73)*(1+GroundFuelSurcharge),2))</f>
        <v>181.54</v>
      </c>
      <c r="M78" s="300">
        <f>IF(MinBaseGround&gt;ROUND(((1-GroundCandaDiscount)*'UPS Ground Base'!M73),2),ROUND(MinBaseGround*(1+GroundFuelSurcharge),2),ROUND(((1-GroundCandaDiscount)*'UPS Ground Base'!M73)*(1+GroundFuelSurcharge),2))</f>
        <v>183.28</v>
      </c>
      <c r="N78" s="300">
        <f>IF(MinBaseGround&gt;ROUND(((1-GroundCandaDiscount)*'UPS Ground Base'!N73),2),ROUND(MinBaseGround*(1+GroundFuelSurcharge),2),ROUND(((1-GroundCandaDiscount)*'UPS Ground Base'!N73)*(1+GroundFuelSurcharge),2))</f>
        <v>195.41</v>
      </c>
      <c r="O78" s="300">
        <f>IF(MinBaseGround&gt;ROUND(((1-GroundCandaDiscount)*'UPS Ground Base'!O73),2),ROUND(MinBaseGround*(1+GroundFuelSurcharge),2),ROUND(((1-GroundCandaDiscount)*'UPS Ground Base'!O73)*(1+GroundFuelSurcharge),2))</f>
        <v>227.05</v>
      </c>
      <c r="P78" s="300">
        <f>IF(MinBaseGround&gt;ROUND(((1-GroundCandaDiscount)*'UPS Ground Base'!P73),2),ROUND(MinBaseGround*(1+GroundFuelSurcharge),2),ROUND(((1-GroundCandaDiscount)*'UPS Ground Base'!P73)*(1+GroundFuelSurcharge),2))</f>
        <v>235.44</v>
      </c>
      <c r="Q78" s="300">
        <f>IF(MinBaseGround&gt;ROUND(((1-GroundCandaDiscount)*'UPS Ground Base'!Q73),2),ROUND(MinBaseGround*(1+GroundFuelSurcharge),2),ROUND(((1-GroundCandaDiscount)*'UPS Ground Base'!Q73)*(1+GroundFuelSurcharge),2))</f>
        <v>235.71</v>
      </c>
      <c r="R78" s="300">
        <f>IF(MinBaseGround&gt;ROUND(((1-GroundCandaDiscount)*'UPS Ground Base'!R73),2),ROUND(MinBaseGround*(1+GroundFuelSurcharge),2),ROUND(((1-GroundCandaDiscount)*'UPS Ground Base'!R73)*(1+GroundFuelSurcharge),2))</f>
        <v>237.89</v>
      </c>
      <c r="S78" s="300">
        <f>IF(MinBaseGround&gt;ROUND(((1-GroundCandaDiscount)*'UPS Ground Base'!S73),2),ROUND(MinBaseGround*(1+GroundFuelSurcharge),2),ROUND(((1-GroundCandaDiscount)*'UPS Ground Base'!S73)*(1+GroundFuelSurcharge),2))</f>
        <v>243.79</v>
      </c>
      <c r="T78" s="300">
        <f>IF(MinBaseGround&gt;ROUND(((1-GroundCandaDiscount)*'UPS Ground Base'!T73),2),ROUND(MinBaseGround*(1+GroundFuelSurcharge),2),ROUND(((1-GroundCandaDiscount)*'UPS Ground Base'!T73)*(1+GroundFuelSurcharge),2))</f>
        <v>253.04</v>
      </c>
      <c r="U78" s="300">
        <f>IF(MinBaseGround&gt;ROUND(((1-GroundCandaDiscount)*'UPS Ground Base'!U73),2),ROUND(MinBaseGround*(1+GroundFuelSurcharge),2),ROUND(((1-GroundCandaDiscount)*'UPS Ground Base'!U73)*(1+GroundFuelSurcharge),2))</f>
        <v>258.06</v>
      </c>
    </row>
    <row r="79" ht="12.75" customHeight="1">
      <c r="A79" s="299">
        <v>72.0</v>
      </c>
      <c r="B79" s="300">
        <f>IF(MinBaseGround&gt;ROUND(((1-Ground_Commercial)*'UPS Ground Base'!B74),2),ROUND(MinBaseGround*(1+GroundFuelSurcharge),2),ROUND(((1-Ground_Commercial)*'UPS Ground Base'!B74)*(1+GroundFuelSurcharge),2))</f>
        <v>29.05</v>
      </c>
      <c r="C79" s="300">
        <f>IF(MinBaseGround&gt;ROUND(((1-Ground_Commercial)*'UPS Ground Base'!C74),2),ROUND(MinBaseGround*(1+GroundFuelSurcharge),2),ROUND(((1-Ground_Commercial)*'UPS Ground Base'!C74)*(1+GroundFuelSurcharge),2))</f>
        <v>36.33</v>
      </c>
      <c r="D79" s="300">
        <f>IF(MinBaseGround&gt;ROUND(((1-Ground_Commercial)*'UPS Ground Base'!D74),2),ROUND(MinBaseGround*(1+GroundFuelSurcharge),2),ROUND(((1-Ground_Commercial)*'UPS Ground Base'!D74)*(1+GroundFuelSurcharge),2))</f>
        <v>43.42</v>
      </c>
      <c r="E79" s="300">
        <f>IF(MinBaseGround&gt;ROUND(((1-Ground_Commercial)*'UPS Ground Base'!E74),2),ROUND(MinBaseGround*(1+GroundFuelSurcharge),2),ROUND(((1-Ground_Commercial)*'UPS Ground Base'!E74)*(1+GroundFuelSurcharge),2))</f>
        <v>51.65</v>
      </c>
      <c r="F79" s="300">
        <f>IF(MinBaseGround&gt;ROUND(((1-Ground_Commercial)*'UPS Ground Base'!F74),2),ROUND(MinBaseGround*(1+GroundFuelSurcharge),2),ROUND(((1-Ground_Commercial)*'UPS Ground Base'!F74)*(1+GroundFuelSurcharge),2))</f>
        <v>61.8</v>
      </c>
      <c r="G79" s="300">
        <f>IF(MinBaseGround&gt;ROUND(((1-Ground_Commercial)*'UPS Ground Base'!G74),2),ROUND(MinBaseGround*(1+GroundFuelSurcharge),2),ROUND(((1-Ground_Commercial)*'UPS Ground Base'!G74)*(1+GroundFuelSurcharge),2))</f>
        <v>72.76</v>
      </c>
      <c r="H79" s="300">
        <f>IF(MinBaseGround&gt;ROUND(((1-Ground_Commercial)*'UPS Ground Base'!H74),2),ROUND(MinBaseGround*(1+GroundFuelSurcharge),2),ROUND(((1-Ground_Commercial)*'UPS Ground Base'!H74)*(1+GroundFuelSurcharge),2))</f>
        <v>82.3</v>
      </c>
      <c r="I79" s="300">
        <f>IF(MinBaseGround&gt;ROUND(((1-GroundCandaDiscount)*'UPS Ground Base'!I74),2),ROUND(MinBaseGround*(1+GroundFuelSurcharge),2),ROUND(((1-GroundCandaDiscount)*'UPS Ground Base'!I74)*(1+GroundFuelSurcharge),2))</f>
        <v>126.23</v>
      </c>
      <c r="J79" s="300">
        <f>IF(MinBaseGround&gt;ROUND(((1-GroundCandaDiscount)*'UPS Ground Base'!J74),2),ROUND(MinBaseGround*(1+GroundFuelSurcharge),2),ROUND(((1-GroundCandaDiscount)*'UPS Ground Base'!J74)*(1+GroundFuelSurcharge),2))</f>
        <v>127.03</v>
      </c>
      <c r="K79" s="300">
        <f>IF(MinBaseGround&gt;ROUND(((1-GroundCandaDiscount)*'UPS Ground Base'!K74),2),ROUND(MinBaseGround*(1+GroundFuelSurcharge),2),ROUND(((1-GroundCandaDiscount)*'UPS Ground Base'!K74)*(1+GroundFuelSurcharge),2))</f>
        <v>128.25</v>
      </c>
      <c r="L79" s="300">
        <f>IF(MinBaseGround&gt;ROUND(((1-GroundCandaDiscount)*'UPS Ground Base'!L74),2),ROUND(MinBaseGround*(1+GroundFuelSurcharge),2),ROUND(((1-GroundCandaDiscount)*'UPS Ground Base'!L74)*(1+GroundFuelSurcharge),2))</f>
        <v>184.41</v>
      </c>
      <c r="M79" s="300">
        <f>IF(MinBaseGround&gt;ROUND(((1-GroundCandaDiscount)*'UPS Ground Base'!M74),2),ROUND(MinBaseGround*(1+GroundFuelSurcharge),2),ROUND(((1-GroundCandaDiscount)*'UPS Ground Base'!M74)*(1+GroundFuelSurcharge),2))</f>
        <v>186.18</v>
      </c>
      <c r="N79" s="300">
        <f>IF(MinBaseGround&gt;ROUND(((1-GroundCandaDiscount)*'UPS Ground Base'!N74),2),ROUND(MinBaseGround*(1+GroundFuelSurcharge),2),ROUND(((1-GroundCandaDiscount)*'UPS Ground Base'!N74)*(1+GroundFuelSurcharge),2))</f>
        <v>198.58</v>
      </c>
      <c r="O79" s="300">
        <f>IF(MinBaseGround&gt;ROUND(((1-GroundCandaDiscount)*'UPS Ground Base'!O74),2),ROUND(MinBaseGround*(1+GroundFuelSurcharge),2),ROUND(((1-GroundCandaDiscount)*'UPS Ground Base'!O74)*(1+GroundFuelSurcharge),2))</f>
        <v>230.86</v>
      </c>
      <c r="P79" s="300">
        <f>IF(MinBaseGround&gt;ROUND(((1-GroundCandaDiscount)*'UPS Ground Base'!P74),2),ROUND(MinBaseGround*(1+GroundFuelSurcharge),2),ROUND(((1-GroundCandaDiscount)*'UPS Ground Base'!P74)*(1+GroundFuelSurcharge),2))</f>
        <v>236.73</v>
      </c>
      <c r="Q79" s="300">
        <f>IF(MinBaseGround&gt;ROUND(((1-GroundCandaDiscount)*'UPS Ground Base'!Q74),2),ROUND(MinBaseGround*(1+GroundFuelSurcharge),2),ROUND(((1-GroundCandaDiscount)*'UPS Ground Base'!Q74)*(1+GroundFuelSurcharge),2))</f>
        <v>239.29</v>
      </c>
      <c r="R79" s="300">
        <f>IF(MinBaseGround&gt;ROUND(((1-GroundCandaDiscount)*'UPS Ground Base'!R74),2),ROUND(MinBaseGround*(1+GroundFuelSurcharge),2),ROUND(((1-GroundCandaDiscount)*'UPS Ground Base'!R74)*(1+GroundFuelSurcharge),2))</f>
        <v>241.23</v>
      </c>
      <c r="S79" s="300">
        <f>IF(MinBaseGround&gt;ROUND(((1-GroundCandaDiscount)*'UPS Ground Base'!S74),2),ROUND(MinBaseGround*(1+GroundFuelSurcharge),2),ROUND(((1-GroundCandaDiscount)*'UPS Ground Base'!S74)*(1+GroundFuelSurcharge),2))</f>
        <v>247.09</v>
      </c>
      <c r="T79" s="300">
        <f>IF(MinBaseGround&gt;ROUND(((1-GroundCandaDiscount)*'UPS Ground Base'!T74),2),ROUND(MinBaseGround*(1+GroundFuelSurcharge),2),ROUND(((1-GroundCandaDiscount)*'UPS Ground Base'!T74)*(1+GroundFuelSurcharge),2))</f>
        <v>256.27</v>
      </c>
      <c r="U79" s="300">
        <f>IF(MinBaseGround&gt;ROUND(((1-GroundCandaDiscount)*'UPS Ground Base'!U74),2),ROUND(MinBaseGround*(1+GroundFuelSurcharge),2),ROUND(((1-GroundCandaDiscount)*'UPS Ground Base'!U74)*(1+GroundFuelSurcharge),2))</f>
        <v>261.3</v>
      </c>
    </row>
    <row r="80" ht="12.75" customHeight="1">
      <c r="A80" s="299">
        <v>73.0</v>
      </c>
      <c r="B80" s="300">
        <f>IF(MinBaseGround&gt;ROUND(((1-Ground_Commercial)*'UPS Ground Base'!B75),2),ROUND(MinBaseGround*(1+GroundFuelSurcharge),2),ROUND(((1-Ground_Commercial)*'UPS Ground Base'!B75)*(1+GroundFuelSurcharge),2))</f>
        <v>29.23</v>
      </c>
      <c r="C80" s="300">
        <f>IF(MinBaseGround&gt;ROUND(((1-Ground_Commercial)*'UPS Ground Base'!C75),2),ROUND(MinBaseGround*(1+GroundFuelSurcharge),2),ROUND(((1-Ground_Commercial)*'UPS Ground Base'!C75)*(1+GroundFuelSurcharge),2))</f>
        <v>36.68</v>
      </c>
      <c r="D80" s="300">
        <f>IF(MinBaseGround&gt;ROUND(((1-Ground_Commercial)*'UPS Ground Base'!D75),2),ROUND(MinBaseGround*(1+GroundFuelSurcharge),2),ROUND(((1-Ground_Commercial)*'UPS Ground Base'!D75)*(1+GroundFuelSurcharge),2))</f>
        <v>43.42</v>
      </c>
      <c r="E80" s="300">
        <f>IF(MinBaseGround&gt;ROUND(((1-Ground_Commercial)*'UPS Ground Base'!E75),2),ROUND(MinBaseGround*(1+GroundFuelSurcharge),2),ROUND(((1-Ground_Commercial)*'UPS Ground Base'!E75)*(1+GroundFuelSurcharge),2))</f>
        <v>52.42</v>
      </c>
      <c r="F80" s="300">
        <f>IF(MinBaseGround&gt;ROUND(((1-Ground_Commercial)*'UPS Ground Base'!F75),2),ROUND(MinBaseGround*(1+GroundFuelSurcharge),2),ROUND(((1-Ground_Commercial)*'UPS Ground Base'!F75)*(1+GroundFuelSurcharge),2))</f>
        <v>62.39</v>
      </c>
      <c r="G80" s="300">
        <f>IF(MinBaseGround&gt;ROUND(((1-Ground_Commercial)*'UPS Ground Base'!G75),2),ROUND(MinBaseGround*(1+GroundFuelSurcharge),2),ROUND(((1-Ground_Commercial)*'UPS Ground Base'!G75)*(1+GroundFuelSurcharge),2))</f>
        <v>72.79</v>
      </c>
      <c r="H80" s="300">
        <f>IF(MinBaseGround&gt;ROUND(((1-Ground_Commercial)*'UPS Ground Base'!H75),2),ROUND(MinBaseGround*(1+GroundFuelSurcharge),2),ROUND(((1-Ground_Commercial)*'UPS Ground Base'!H75)*(1+GroundFuelSurcharge),2))</f>
        <v>82.31</v>
      </c>
      <c r="I80" s="300">
        <f>IF(MinBaseGround&gt;ROUND(((1-GroundCandaDiscount)*'UPS Ground Base'!I75),2),ROUND(MinBaseGround*(1+GroundFuelSurcharge),2),ROUND(((1-GroundCandaDiscount)*'UPS Ground Base'!I75)*(1+GroundFuelSurcharge),2))</f>
        <v>127.34</v>
      </c>
      <c r="J80" s="300">
        <f>IF(MinBaseGround&gt;ROUND(((1-GroundCandaDiscount)*'UPS Ground Base'!J75),2),ROUND(MinBaseGround*(1+GroundFuelSurcharge),2),ROUND(((1-GroundCandaDiscount)*'UPS Ground Base'!J75)*(1+GroundFuelSurcharge),2))</f>
        <v>128.11</v>
      </c>
      <c r="K80" s="300">
        <f>IF(MinBaseGround&gt;ROUND(((1-GroundCandaDiscount)*'UPS Ground Base'!K75),2),ROUND(MinBaseGround*(1+GroundFuelSurcharge),2),ROUND(((1-GroundCandaDiscount)*'UPS Ground Base'!K75)*(1+GroundFuelSurcharge),2))</f>
        <v>130.04</v>
      </c>
      <c r="L80" s="300">
        <f>IF(MinBaseGround&gt;ROUND(((1-GroundCandaDiscount)*'UPS Ground Base'!L75),2),ROUND(MinBaseGround*(1+GroundFuelSurcharge),2),ROUND(((1-GroundCandaDiscount)*'UPS Ground Base'!L75)*(1+GroundFuelSurcharge),2))</f>
        <v>187.5</v>
      </c>
      <c r="M80" s="300">
        <f>IF(MinBaseGround&gt;ROUND(((1-GroundCandaDiscount)*'UPS Ground Base'!M75),2),ROUND(MinBaseGround*(1+GroundFuelSurcharge),2),ROUND(((1-GroundCandaDiscount)*'UPS Ground Base'!M75)*(1+GroundFuelSurcharge),2))</f>
        <v>189.3</v>
      </c>
      <c r="N80" s="300">
        <f>IF(MinBaseGround&gt;ROUND(((1-GroundCandaDiscount)*'UPS Ground Base'!N75),2),ROUND(MinBaseGround*(1+GroundFuelSurcharge),2),ROUND(((1-GroundCandaDiscount)*'UPS Ground Base'!N75)*(1+GroundFuelSurcharge),2))</f>
        <v>201.86</v>
      </c>
      <c r="O80" s="300">
        <f>IF(MinBaseGround&gt;ROUND(((1-GroundCandaDiscount)*'UPS Ground Base'!O75),2),ROUND(MinBaseGround*(1+GroundFuelSurcharge),2),ROUND(((1-GroundCandaDiscount)*'UPS Ground Base'!O75)*(1+GroundFuelSurcharge),2))</f>
        <v>233.98</v>
      </c>
      <c r="P80" s="300">
        <f>IF(MinBaseGround&gt;ROUND(((1-GroundCandaDiscount)*'UPS Ground Base'!P75),2),ROUND(MinBaseGround*(1+GroundFuelSurcharge),2),ROUND(((1-GroundCandaDiscount)*'UPS Ground Base'!P75)*(1+GroundFuelSurcharge),2))</f>
        <v>237.05</v>
      </c>
      <c r="Q80" s="300">
        <f>IF(MinBaseGround&gt;ROUND(((1-GroundCandaDiscount)*'UPS Ground Base'!Q75),2),ROUND(MinBaseGround*(1+GroundFuelSurcharge),2),ROUND(((1-GroundCandaDiscount)*'UPS Ground Base'!Q75)*(1+GroundFuelSurcharge),2))</f>
        <v>239.71</v>
      </c>
      <c r="R80" s="300">
        <f>IF(MinBaseGround&gt;ROUND(((1-GroundCandaDiscount)*'UPS Ground Base'!R75),2),ROUND(MinBaseGround*(1+GroundFuelSurcharge),2),ROUND(((1-GroundCandaDiscount)*'UPS Ground Base'!R75)*(1+GroundFuelSurcharge),2))</f>
        <v>243.92</v>
      </c>
      <c r="S80" s="300">
        <f>IF(MinBaseGround&gt;ROUND(((1-GroundCandaDiscount)*'UPS Ground Base'!S75),2),ROUND(MinBaseGround*(1+GroundFuelSurcharge),2),ROUND(((1-GroundCandaDiscount)*'UPS Ground Base'!S75)*(1+GroundFuelSurcharge),2))</f>
        <v>249.53</v>
      </c>
      <c r="T80" s="300">
        <f>IF(MinBaseGround&gt;ROUND(((1-GroundCandaDiscount)*'UPS Ground Base'!T75),2),ROUND(MinBaseGround*(1+GroundFuelSurcharge),2),ROUND(((1-GroundCandaDiscount)*'UPS Ground Base'!T75)*(1+GroundFuelSurcharge),2))</f>
        <v>258.69</v>
      </c>
      <c r="U80" s="300">
        <f>IF(MinBaseGround&gt;ROUND(((1-GroundCandaDiscount)*'UPS Ground Base'!U75),2),ROUND(MinBaseGround*(1+GroundFuelSurcharge),2),ROUND(((1-GroundCandaDiscount)*'UPS Ground Base'!U75)*(1+GroundFuelSurcharge),2))</f>
        <v>263.71</v>
      </c>
    </row>
    <row r="81" ht="12.75" customHeight="1">
      <c r="A81" s="299">
        <v>74.0</v>
      </c>
      <c r="B81" s="300">
        <f>IF(MinBaseGround&gt;ROUND(((1-Ground_Commercial)*'UPS Ground Base'!B76),2),ROUND(MinBaseGround*(1+GroundFuelSurcharge),2),ROUND(((1-Ground_Commercial)*'UPS Ground Base'!B76)*(1+GroundFuelSurcharge),2))</f>
        <v>30</v>
      </c>
      <c r="C81" s="300">
        <f>IF(MinBaseGround&gt;ROUND(((1-Ground_Commercial)*'UPS Ground Base'!C76),2),ROUND(MinBaseGround*(1+GroundFuelSurcharge),2),ROUND(((1-Ground_Commercial)*'UPS Ground Base'!C76)*(1+GroundFuelSurcharge),2))</f>
        <v>36.69</v>
      </c>
      <c r="D81" s="300">
        <f>IF(MinBaseGround&gt;ROUND(((1-Ground_Commercial)*'UPS Ground Base'!D76),2),ROUND(MinBaseGround*(1+GroundFuelSurcharge),2),ROUND(((1-Ground_Commercial)*'UPS Ground Base'!D76)*(1+GroundFuelSurcharge),2))</f>
        <v>43.43</v>
      </c>
      <c r="E81" s="300">
        <f>IF(MinBaseGround&gt;ROUND(((1-Ground_Commercial)*'UPS Ground Base'!E76),2),ROUND(MinBaseGround*(1+GroundFuelSurcharge),2),ROUND(((1-Ground_Commercial)*'UPS Ground Base'!E76)*(1+GroundFuelSurcharge),2))</f>
        <v>52.43</v>
      </c>
      <c r="F81" s="300">
        <f>IF(MinBaseGround&gt;ROUND(((1-Ground_Commercial)*'UPS Ground Base'!F76),2),ROUND(MinBaseGround*(1+GroundFuelSurcharge),2),ROUND(((1-Ground_Commercial)*'UPS Ground Base'!F76)*(1+GroundFuelSurcharge),2))</f>
        <v>63.42</v>
      </c>
      <c r="G81" s="300">
        <f>IF(MinBaseGround&gt;ROUND(((1-Ground_Commercial)*'UPS Ground Base'!G76),2),ROUND(MinBaseGround*(1+GroundFuelSurcharge),2),ROUND(((1-Ground_Commercial)*'UPS Ground Base'!G76)*(1+GroundFuelSurcharge),2))</f>
        <v>72.89</v>
      </c>
      <c r="H81" s="300">
        <f>IF(MinBaseGround&gt;ROUND(((1-Ground_Commercial)*'UPS Ground Base'!H76),2),ROUND(MinBaseGround*(1+GroundFuelSurcharge),2),ROUND(((1-Ground_Commercial)*'UPS Ground Base'!H76)*(1+GroundFuelSurcharge),2))</f>
        <v>82.31</v>
      </c>
      <c r="I81" s="300">
        <f>IF(MinBaseGround&gt;ROUND(((1-GroundCandaDiscount)*'UPS Ground Base'!I76),2),ROUND(MinBaseGround*(1+GroundFuelSurcharge),2),ROUND(((1-GroundCandaDiscount)*'UPS Ground Base'!I76)*(1+GroundFuelSurcharge),2))</f>
        <v>128.45</v>
      </c>
      <c r="J81" s="300">
        <f>IF(MinBaseGround&gt;ROUND(((1-GroundCandaDiscount)*'UPS Ground Base'!J76),2),ROUND(MinBaseGround*(1+GroundFuelSurcharge),2),ROUND(((1-GroundCandaDiscount)*'UPS Ground Base'!J76)*(1+GroundFuelSurcharge),2))</f>
        <v>129.19</v>
      </c>
      <c r="K81" s="300">
        <f>IF(MinBaseGround&gt;ROUND(((1-GroundCandaDiscount)*'UPS Ground Base'!K76),2),ROUND(MinBaseGround*(1+GroundFuelSurcharge),2),ROUND(((1-GroundCandaDiscount)*'UPS Ground Base'!K76)*(1+GroundFuelSurcharge),2))</f>
        <v>132.68</v>
      </c>
      <c r="L81" s="300">
        <f>IF(MinBaseGround&gt;ROUND(((1-GroundCandaDiscount)*'UPS Ground Base'!L76),2),ROUND(MinBaseGround*(1+GroundFuelSurcharge),2),ROUND(((1-GroundCandaDiscount)*'UPS Ground Base'!L76)*(1+GroundFuelSurcharge),2))</f>
        <v>190.79</v>
      </c>
      <c r="M81" s="300">
        <f>IF(MinBaseGround&gt;ROUND(((1-GroundCandaDiscount)*'UPS Ground Base'!M76),2),ROUND(MinBaseGround*(1+GroundFuelSurcharge),2),ROUND(((1-GroundCandaDiscount)*'UPS Ground Base'!M76)*(1+GroundFuelSurcharge),2))</f>
        <v>192.62</v>
      </c>
      <c r="N81" s="300">
        <f>IF(MinBaseGround&gt;ROUND(((1-GroundCandaDiscount)*'UPS Ground Base'!N76),2),ROUND(MinBaseGround*(1+GroundFuelSurcharge),2),ROUND(((1-GroundCandaDiscount)*'UPS Ground Base'!N76)*(1+GroundFuelSurcharge),2))</f>
        <v>204.97</v>
      </c>
      <c r="O81" s="300">
        <f>IF(MinBaseGround&gt;ROUND(((1-GroundCandaDiscount)*'UPS Ground Base'!O76),2),ROUND(MinBaseGround*(1+GroundFuelSurcharge),2),ROUND(((1-GroundCandaDiscount)*'UPS Ground Base'!O76)*(1+GroundFuelSurcharge),2))</f>
        <v>237.1</v>
      </c>
      <c r="P81" s="300">
        <f>IF(MinBaseGround&gt;ROUND(((1-GroundCandaDiscount)*'UPS Ground Base'!P76),2),ROUND(MinBaseGround*(1+GroundFuelSurcharge),2),ROUND(((1-GroundCandaDiscount)*'UPS Ground Base'!P76)*(1+GroundFuelSurcharge),2))</f>
        <v>239.19</v>
      </c>
      <c r="Q81" s="300">
        <f>IF(MinBaseGround&gt;ROUND(((1-GroundCandaDiscount)*'UPS Ground Base'!Q76),2),ROUND(MinBaseGround*(1+GroundFuelSurcharge),2),ROUND(((1-GroundCandaDiscount)*'UPS Ground Base'!Q76)*(1+GroundFuelSurcharge),2))</f>
        <v>242.47</v>
      </c>
      <c r="R81" s="300">
        <f>IF(MinBaseGround&gt;ROUND(((1-GroundCandaDiscount)*'UPS Ground Base'!R76),2),ROUND(MinBaseGround*(1+GroundFuelSurcharge),2),ROUND(((1-GroundCandaDiscount)*'UPS Ground Base'!R76)*(1+GroundFuelSurcharge),2))</f>
        <v>246.42</v>
      </c>
      <c r="S81" s="300">
        <f>IF(MinBaseGround&gt;ROUND(((1-GroundCandaDiscount)*'UPS Ground Base'!S76),2),ROUND(MinBaseGround*(1+GroundFuelSurcharge),2),ROUND(((1-GroundCandaDiscount)*'UPS Ground Base'!S76)*(1+GroundFuelSurcharge),2))</f>
        <v>251.85</v>
      </c>
      <c r="T81" s="300">
        <f>IF(MinBaseGround&gt;ROUND(((1-GroundCandaDiscount)*'UPS Ground Base'!T76),2),ROUND(MinBaseGround*(1+GroundFuelSurcharge),2),ROUND(((1-GroundCandaDiscount)*'UPS Ground Base'!T76)*(1+GroundFuelSurcharge),2))</f>
        <v>260.95</v>
      </c>
      <c r="U81" s="300">
        <f>IF(MinBaseGround&gt;ROUND(((1-GroundCandaDiscount)*'UPS Ground Base'!U76),2),ROUND(MinBaseGround*(1+GroundFuelSurcharge),2),ROUND(((1-GroundCandaDiscount)*'UPS Ground Base'!U76)*(1+GroundFuelSurcharge),2))</f>
        <v>266.24</v>
      </c>
    </row>
    <row r="82" ht="12.75" customHeight="1">
      <c r="A82" s="299">
        <v>75.0</v>
      </c>
      <c r="B82" s="300">
        <f>IF(MinBaseGround&gt;ROUND(((1-Ground_Commercial)*'UPS Ground Base'!B77),2),ROUND(MinBaseGround*(1+GroundFuelSurcharge),2),ROUND(((1-Ground_Commercial)*'UPS Ground Base'!B77)*(1+GroundFuelSurcharge),2))</f>
        <v>31.14</v>
      </c>
      <c r="C82" s="300">
        <f>IF(MinBaseGround&gt;ROUND(((1-Ground_Commercial)*'UPS Ground Base'!C77),2),ROUND(MinBaseGround*(1+GroundFuelSurcharge),2),ROUND(((1-Ground_Commercial)*'UPS Ground Base'!C77)*(1+GroundFuelSurcharge),2))</f>
        <v>36.73</v>
      </c>
      <c r="D82" s="300">
        <f>IF(MinBaseGround&gt;ROUND(((1-Ground_Commercial)*'UPS Ground Base'!D77),2),ROUND(MinBaseGround*(1+GroundFuelSurcharge),2),ROUND(((1-Ground_Commercial)*'UPS Ground Base'!D77)*(1+GroundFuelSurcharge),2))</f>
        <v>43.44</v>
      </c>
      <c r="E82" s="300">
        <f>IF(MinBaseGround&gt;ROUND(((1-Ground_Commercial)*'UPS Ground Base'!E77),2),ROUND(MinBaseGround*(1+GroundFuelSurcharge),2),ROUND(((1-Ground_Commercial)*'UPS Ground Base'!E77)*(1+GroundFuelSurcharge),2))</f>
        <v>52.89</v>
      </c>
      <c r="F82" s="300">
        <f>IF(MinBaseGround&gt;ROUND(((1-Ground_Commercial)*'UPS Ground Base'!F77),2),ROUND(MinBaseGround*(1+GroundFuelSurcharge),2),ROUND(((1-Ground_Commercial)*'UPS Ground Base'!F77)*(1+GroundFuelSurcharge),2))</f>
        <v>63.44</v>
      </c>
      <c r="G82" s="300">
        <f>IF(MinBaseGround&gt;ROUND(((1-Ground_Commercial)*'UPS Ground Base'!G77),2),ROUND(MinBaseGround*(1+GroundFuelSurcharge),2),ROUND(((1-Ground_Commercial)*'UPS Ground Base'!G77)*(1+GroundFuelSurcharge),2))</f>
        <v>73.63</v>
      </c>
      <c r="H82" s="300">
        <f>IF(MinBaseGround&gt;ROUND(((1-Ground_Commercial)*'UPS Ground Base'!H77),2),ROUND(MinBaseGround*(1+GroundFuelSurcharge),2),ROUND(((1-Ground_Commercial)*'UPS Ground Base'!H77)*(1+GroundFuelSurcharge),2))</f>
        <v>82.32</v>
      </c>
      <c r="I82" s="300">
        <f>IF(MinBaseGround&gt;ROUND(((1-GroundCandaDiscount)*'UPS Ground Base'!I77),2),ROUND(MinBaseGround*(1+GroundFuelSurcharge),2),ROUND(((1-GroundCandaDiscount)*'UPS Ground Base'!I77)*(1+GroundFuelSurcharge),2))</f>
        <v>129.55</v>
      </c>
      <c r="J82" s="300">
        <f>IF(MinBaseGround&gt;ROUND(((1-GroundCandaDiscount)*'UPS Ground Base'!J77),2),ROUND(MinBaseGround*(1+GroundFuelSurcharge),2),ROUND(((1-GroundCandaDiscount)*'UPS Ground Base'!J77)*(1+GroundFuelSurcharge),2))</f>
        <v>130.12</v>
      </c>
      <c r="K82" s="300">
        <f>IF(MinBaseGround&gt;ROUND(((1-GroundCandaDiscount)*'UPS Ground Base'!K77),2),ROUND(MinBaseGround*(1+GroundFuelSurcharge),2),ROUND(((1-GroundCandaDiscount)*'UPS Ground Base'!K77)*(1+GroundFuelSurcharge),2))</f>
        <v>135.38</v>
      </c>
      <c r="L82" s="300">
        <f>IF(MinBaseGround&gt;ROUND(((1-GroundCandaDiscount)*'UPS Ground Base'!L77),2),ROUND(MinBaseGround*(1+GroundFuelSurcharge),2),ROUND(((1-GroundCandaDiscount)*'UPS Ground Base'!L77)*(1+GroundFuelSurcharge),2))</f>
        <v>193.51</v>
      </c>
      <c r="M82" s="300">
        <f>IF(MinBaseGround&gt;ROUND(((1-GroundCandaDiscount)*'UPS Ground Base'!M77),2),ROUND(MinBaseGround*(1+GroundFuelSurcharge),2),ROUND(((1-GroundCandaDiscount)*'UPS Ground Base'!M77)*(1+GroundFuelSurcharge),2))</f>
        <v>195.36</v>
      </c>
      <c r="N82" s="300">
        <f>IF(MinBaseGround&gt;ROUND(((1-GroundCandaDiscount)*'UPS Ground Base'!N77),2),ROUND(MinBaseGround*(1+GroundFuelSurcharge),2),ROUND(((1-GroundCandaDiscount)*'UPS Ground Base'!N77)*(1+GroundFuelSurcharge),2))</f>
        <v>208.44</v>
      </c>
      <c r="O82" s="300">
        <f>IF(MinBaseGround&gt;ROUND(((1-GroundCandaDiscount)*'UPS Ground Base'!O77),2),ROUND(MinBaseGround*(1+GroundFuelSurcharge),2),ROUND(((1-GroundCandaDiscount)*'UPS Ground Base'!O77)*(1+GroundFuelSurcharge),2))</f>
        <v>240.75</v>
      </c>
      <c r="P82" s="300">
        <f>IF(MinBaseGround&gt;ROUND(((1-GroundCandaDiscount)*'UPS Ground Base'!P77),2),ROUND(MinBaseGround*(1+GroundFuelSurcharge),2),ROUND(((1-GroundCandaDiscount)*'UPS Ground Base'!P77)*(1+GroundFuelSurcharge),2))</f>
        <v>242.18</v>
      </c>
      <c r="Q82" s="300">
        <f>IF(MinBaseGround&gt;ROUND(((1-GroundCandaDiscount)*'UPS Ground Base'!Q77),2),ROUND(MinBaseGround*(1+GroundFuelSurcharge),2),ROUND(((1-GroundCandaDiscount)*'UPS Ground Base'!Q77)*(1+GroundFuelSurcharge),2))</f>
        <v>245.91</v>
      </c>
      <c r="R82" s="300">
        <f>IF(MinBaseGround&gt;ROUND(((1-GroundCandaDiscount)*'UPS Ground Base'!R77),2),ROUND(MinBaseGround*(1+GroundFuelSurcharge),2),ROUND(((1-GroundCandaDiscount)*'UPS Ground Base'!R77)*(1+GroundFuelSurcharge),2))</f>
        <v>249.34</v>
      </c>
      <c r="S82" s="300">
        <f>IF(MinBaseGround&gt;ROUND(((1-GroundCandaDiscount)*'UPS Ground Base'!S77),2),ROUND(MinBaseGround*(1+GroundFuelSurcharge),2),ROUND(((1-GroundCandaDiscount)*'UPS Ground Base'!S77)*(1+GroundFuelSurcharge),2))</f>
        <v>254.76</v>
      </c>
      <c r="T82" s="300">
        <f>IF(MinBaseGround&gt;ROUND(((1-GroundCandaDiscount)*'UPS Ground Base'!T77),2),ROUND(MinBaseGround*(1+GroundFuelSurcharge),2),ROUND(((1-GroundCandaDiscount)*'UPS Ground Base'!T77)*(1+GroundFuelSurcharge),2))</f>
        <v>263.89</v>
      </c>
      <c r="U82" s="300">
        <f>IF(MinBaseGround&gt;ROUND(((1-GroundCandaDiscount)*'UPS Ground Base'!U77),2),ROUND(MinBaseGround*(1+GroundFuelSurcharge),2),ROUND(((1-GroundCandaDiscount)*'UPS Ground Base'!U77)*(1+GroundFuelSurcharge),2))</f>
        <v>269.22</v>
      </c>
    </row>
    <row r="83" ht="12.75" customHeight="1">
      <c r="A83" s="299">
        <v>76.0</v>
      </c>
      <c r="B83" s="300">
        <f>IF(MinBaseGround&gt;ROUND(((1-Ground_Commercial)*'UPS Ground Base'!B78),2),ROUND(MinBaseGround*(1+GroundFuelSurcharge),2),ROUND(((1-Ground_Commercial)*'UPS Ground Base'!B78)*(1+GroundFuelSurcharge),2))</f>
        <v>33.54</v>
      </c>
      <c r="C83" s="300">
        <f>IF(MinBaseGround&gt;ROUND(((1-Ground_Commercial)*'UPS Ground Base'!C78),2),ROUND(MinBaseGround*(1+GroundFuelSurcharge),2),ROUND(((1-Ground_Commercial)*'UPS Ground Base'!C78)*(1+GroundFuelSurcharge),2))</f>
        <v>38.78</v>
      </c>
      <c r="D83" s="300">
        <f>IF(MinBaseGround&gt;ROUND(((1-Ground_Commercial)*'UPS Ground Base'!D78),2),ROUND(MinBaseGround*(1+GroundFuelSurcharge),2),ROUND(((1-Ground_Commercial)*'UPS Ground Base'!D78)*(1+GroundFuelSurcharge),2))</f>
        <v>43.72</v>
      </c>
      <c r="E83" s="300">
        <f>IF(MinBaseGround&gt;ROUND(((1-Ground_Commercial)*'UPS Ground Base'!E78),2),ROUND(MinBaseGround*(1+GroundFuelSurcharge),2),ROUND(((1-Ground_Commercial)*'UPS Ground Base'!E78)*(1+GroundFuelSurcharge),2))</f>
        <v>53.7</v>
      </c>
      <c r="F83" s="300">
        <f>IF(MinBaseGround&gt;ROUND(((1-Ground_Commercial)*'UPS Ground Base'!F78),2),ROUND(MinBaseGround*(1+GroundFuelSurcharge),2),ROUND(((1-Ground_Commercial)*'UPS Ground Base'!F78)*(1+GroundFuelSurcharge),2))</f>
        <v>64.84</v>
      </c>
      <c r="G83" s="300">
        <f>IF(MinBaseGround&gt;ROUND(((1-Ground_Commercial)*'UPS Ground Base'!G78),2),ROUND(MinBaseGround*(1+GroundFuelSurcharge),2),ROUND(((1-Ground_Commercial)*'UPS Ground Base'!G78)*(1+GroundFuelSurcharge),2))</f>
        <v>74.83</v>
      </c>
      <c r="H83" s="300">
        <f>IF(MinBaseGround&gt;ROUND(((1-Ground_Commercial)*'UPS Ground Base'!H78),2),ROUND(MinBaseGround*(1+GroundFuelSurcharge),2),ROUND(((1-Ground_Commercial)*'UPS Ground Base'!H78)*(1+GroundFuelSurcharge),2))</f>
        <v>83.14</v>
      </c>
      <c r="I83" s="300">
        <f>IF(MinBaseGround&gt;ROUND(((1-GroundCandaDiscount)*'UPS Ground Base'!I78),2),ROUND(MinBaseGround*(1+GroundFuelSurcharge),2),ROUND(((1-GroundCandaDiscount)*'UPS Ground Base'!I78)*(1+GroundFuelSurcharge),2))</f>
        <v>130.67</v>
      </c>
      <c r="J83" s="300">
        <f>IF(MinBaseGround&gt;ROUND(((1-GroundCandaDiscount)*'UPS Ground Base'!J78),2),ROUND(MinBaseGround*(1+GroundFuelSurcharge),2),ROUND(((1-GroundCandaDiscount)*'UPS Ground Base'!J78)*(1+GroundFuelSurcharge),2))</f>
        <v>131.05</v>
      </c>
      <c r="K83" s="300">
        <f>IF(MinBaseGround&gt;ROUND(((1-GroundCandaDiscount)*'UPS Ground Base'!K78),2),ROUND(MinBaseGround*(1+GroundFuelSurcharge),2),ROUND(((1-GroundCandaDiscount)*'UPS Ground Base'!K78)*(1+GroundFuelSurcharge),2))</f>
        <v>138.06</v>
      </c>
      <c r="L83" s="300">
        <f>IF(MinBaseGround&gt;ROUND(((1-GroundCandaDiscount)*'UPS Ground Base'!L78),2),ROUND(MinBaseGround*(1+GroundFuelSurcharge),2),ROUND(((1-GroundCandaDiscount)*'UPS Ground Base'!L78)*(1+GroundFuelSurcharge),2))</f>
        <v>194.62</v>
      </c>
      <c r="M83" s="300">
        <f>IF(MinBaseGround&gt;ROUND(((1-GroundCandaDiscount)*'UPS Ground Base'!M78),2),ROUND(MinBaseGround*(1+GroundFuelSurcharge),2),ROUND(((1-GroundCandaDiscount)*'UPS Ground Base'!M78)*(1+GroundFuelSurcharge),2))</f>
        <v>196.3</v>
      </c>
      <c r="N83" s="300">
        <f>IF(MinBaseGround&gt;ROUND(((1-GroundCandaDiscount)*'UPS Ground Base'!N78),2),ROUND(MinBaseGround*(1+GroundFuelSurcharge),2),ROUND(((1-GroundCandaDiscount)*'UPS Ground Base'!N78)*(1+GroundFuelSurcharge),2))</f>
        <v>214.39</v>
      </c>
      <c r="O83" s="300">
        <f>IF(MinBaseGround&gt;ROUND(((1-GroundCandaDiscount)*'UPS Ground Base'!O78),2),ROUND(MinBaseGround*(1+GroundFuelSurcharge),2),ROUND(((1-GroundCandaDiscount)*'UPS Ground Base'!O78)*(1+GroundFuelSurcharge),2))</f>
        <v>249.9</v>
      </c>
      <c r="P83" s="300">
        <f>IF(MinBaseGround&gt;ROUND(((1-GroundCandaDiscount)*'UPS Ground Base'!P78),2),ROUND(MinBaseGround*(1+GroundFuelSurcharge),2),ROUND(((1-GroundCandaDiscount)*'UPS Ground Base'!P78)*(1+GroundFuelSurcharge),2))</f>
        <v>251.7</v>
      </c>
      <c r="Q83" s="300">
        <f>IF(MinBaseGround&gt;ROUND(((1-GroundCandaDiscount)*'UPS Ground Base'!Q78),2),ROUND(MinBaseGround*(1+GroundFuelSurcharge),2),ROUND(((1-GroundCandaDiscount)*'UPS Ground Base'!Q78)*(1+GroundFuelSurcharge),2))</f>
        <v>254.89</v>
      </c>
      <c r="R83" s="300">
        <f>IF(MinBaseGround&gt;ROUND(((1-GroundCandaDiscount)*'UPS Ground Base'!R78),2),ROUND(MinBaseGround*(1+GroundFuelSurcharge),2),ROUND(((1-GroundCandaDiscount)*'UPS Ground Base'!R78)*(1+GroundFuelSurcharge),2))</f>
        <v>258.16</v>
      </c>
      <c r="S83" s="300">
        <f>IF(MinBaseGround&gt;ROUND(((1-GroundCandaDiscount)*'UPS Ground Base'!S78),2),ROUND(MinBaseGround*(1+GroundFuelSurcharge),2),ROUND(((1-GroundCandaDiscount)*'UPS Ground Base'!S78)*(1+GroundFuelSurcharge),2))</f>
        <v>263.35</v>
      </c>
      <c r="T83" s="300">
        <f>IF(MinBaseGround&gt;ROUND(((1-GroundCandaDiscount)*'UPS Ground Base'!T78),2),ROUND(MinBaseGround*(1+GroundFuelSurcharge),2),ROUND(((1-GroundCandaDiscount)*'UPS Ground Base'!T78)*(1+GroundFuelSurcharge),2))</f>
        <v>272.41</v>
      </c>
      <c r="U83" s="300">
        <f>IF(MinBaseGround&gt;ROUND(((1-GroundCandaDiscount)*'UPS Ground Base'!U78),2),ROUND(MinBaseGround*(1+GroundFuelSurcharge),2),ROUND(((1-GroundCandaDiscount)*'UPS Ground Base'!U78)*(1+GroundFuelSurcharge),2))</f>
        <v>277.65</v>
      </c>
    </row>
    <row r="84" ht="12.75" customHeight="1">
      <c r="A84" s="299">
        <v>77.0</v>
      </c>
      <c r="B84" s="300">
        <f>IF(MinBaseGround&gt;ROUND(((1-Ground_Commercial)*'UPS Ground Base'!B79),2),ROUND(MinBaseGround*(1+GroundFuelSurcharge),2),ROUND(((1-Ground_Commercial)*'UPS Ground Base'!B79)*(1+GroundFuelSurcharge),2))</f>
        <v>34.86</v>
      </c>
      <c r="C84" s="300">
        <f>IF(MinBaseGround&gt;ROUND(((1-Ground_Commercial)*'UPS Ground Base'!C79),2),ROUND(MinBaseGround*(1+GroundFuelSurcharge),2),ROUND(((1-Ground_Commercial)*'UPS Ground Base'!C79)*(1+GroundFuelSurcharge),2))</f>
        <v>39.35</v>
      </c>
      <c r="D84" s="300">
        <f>IF(MinBaseGround&gt;ROUND(((1-Ground_Commercial)*'UPS Ground Base'!D79),2),ROUND(MinBaseGround*(1+GroundFuelSurcharge),2),ROUND(((1-Ground_Commercial)*'UPS Ground Base'!D79)*(1+GroundFuelSurcharge),2))</f>
        <v>44.25</v>
      </c>
      <c r="E84" s="300">
        <f>IF(MinBaseGround&gt;ROUND(((1-Ground_Commercial)*'UPS Ground Base'!E79),2),ROUND(MinBaseGround*(1+GroundFuelSurcharge),2),ROUND(((1-Ground_Commercial)*'UPS Ground Base'!E79)*(1+GroundFuelSurcharge),2))</f>
        <v>53.94</v>
      </c>
      <c r="F84" s="300">
        <f>IF(MinBaseGround&gt;ROUND(((1-Ground_Commercial)*'UPS Ground Base'!F79),2),ROUND(MinBaseGround*(1+GroundFuelSurcharge),2),ROUND(((1-Ground_Commercial)*'UPS Ground Base'!F79)*(1+GroundFuelSurcharge),2))</f>
        <v>65.21</v>
      </c>
      <c r="G84" s="300">
        <f>IF(MinBaseGround&gt;ROUND(((1-Ground_Commercial)*'UPS Ground Base'!G79),2),ROUND(MinBaseGround*(1+GroundFuelSurcharge),2),ROUND(((1-Ground_Commercial)*'UPS Ground Base'!G79)*(1+GroundFuelSurcharge),2))</f>
        <v>76.96</v>
      </c>
      <c r="H84" s="300">
        <f>IF(MinBaseGround&gt;ROUND(((1-Ground_Commercial)*'UPS Ground Base'!H79),2),ROUND(MinBaseGround*(1+GroundFuelSurcharge),2),ROUND(((1-Ground_Commercial)*'UPS Ground Base'!H79)*(1+GroundFuelSurcharge),2))</f>
        <v>83.18</v>
      </c>
      <c r="I84" s="300">
        <f>IF(MinBaseGround&gt;ROUND(((1-GroundCandaDiscount)*'UPS Ground Base'!I79),2),ROUND(MinBaseGround*(1+GroundFuelSurcharge),2),ROUND(((1-GroundCandaDiscount)*'UPS Ground Base'!I79)*(1+GroundFuelSurcharge),2))</f>
        <v>131.73</v>
      </c>
      <c r="J84" s="300">
        <f>IF(MinBaseGround&gt;ROUND(((1-GroundCandaDiscount)*'UPS Ground Base'!J79),2),ROUND(MinBaseGround*(1+GroundFuelSurcharge),2),ROUND(((1-GroundCandaDiscount)*'UPS Ground Base'!J79)*(1+GroundFuelSurcharge),2))</f>
        <v>131.98</v>
      </c>
      <c r="K84" s="300">
        <f>IF(MinBaseGround&gt;ROUND(((1-GroundCandaDiscount)*'UPS Ground Base'!K79),2),ROUND(MinBaseGround*(1+GroundFuelSurcharge),2),ROUND(((1-GroundCandaDiscount)*'UPS Ground Base'!K79)*(1+GroundFuelSurcharge),2))</f>
        <v>143</v>
      </c>
      <c r="L84" s="300">
        <f>IF(MinBaseGround&gt;ROUND(((1-GroundCandaDiscount)*'UPS Ground Base'!L79),2),ROUND(MinBaseGround*(1+GroundFuelSurcharge),2),ROUND(((1-GroundCandaDiscount)*'UPS Ground Base'!L79)*(1+GroundFuelSurcharge),2))</f>
        <v>198.2</v>
      </c>
      <c r="M84" s="300">
        <f>IF(MinBaseGround&gt;ROUND(((1-GroundCandaDiscount)*'UPS Ground Base'!M79),2),ROUND(MinBaseGround*(1+GroundFuelSurcharge),2),ROUND(((1-GroundCandaDiscount)*'UPS Ground Base'!M79)*(1+GroundFuelSurcharge),2))</f>
        <v>201.93</v>
      </c>
      <c r="N84" s="300">
        <f>IF(MinBaseGround&gt;ROUND(((1-GroundCandaDiscount)*'UPS Ground Base'!N79),2),ROUND(MinBaseGround*(1+GroundFuelSurcharge),2),ROUND(((1-GroundCandaDiscount)*'UPS Ground Base'!N79)*(1+GroundFuelSurcharge),2))</f>
        <v>222.9</v>
      </c>
      <c r="O84" s="300">
        <f>IF(MinBaseGround&gt;ROUND(((1-GroundCandaDiscount)*'UPS Ground Base'!O79),2),ROUND(MinBaseGround*(1+GroundFuelSurcharge),2),ROUND(((1-GroundCandaDiscount)*'UPS Ground Base'!O79)*(1+GroundFuelSurcharge),2))</f>
        <v>259.9</v>
      </c>
      <c r="P84" s="300">
        <f>IF(MinBaseGround&gt;ROUND(((1-GroundCandaDiscount)*'UPS Ground Base'!P79),2),ROUND(MinBaseGround*(1+GroundFuelSurcharge),2),ROUND(((1-GroundCandaDiscount)*'UPS Ground Base'!P79)*(1+GroundFuelSurcharge),2))</f>
        <v>261.37</v>
      </c>
      <c r="Q84" s="300">
        <f>IF(MinBaseGround&gt;ROUND(((1-GroundCandaDiscount)*'UPS Ground Base'!Q79),2),ROUND(MinBaseGround*(1+GroundFuelSurcharge),2),ROUND(((1-GroundCandaDiscount)*'UPS Ground Base'!Q79)*(1+GroundFuelSurcharge),2))</f>
        <v>263.84</v>
      </c>
      <c r="R84" s="300">
        <f>IF(MinBaseGround&gt;ROUND(((1-GroundCandaDiscount)*'UPS Ground Base'!R79),2),ROUND(MinBaseGround*(1+GroundFuelSurcharge),2),ROUND(((1-GroundCandaDiscount)*'UPS Ground Base'!R79)*(1+GroundFuelSurcharge),2))</f>
        <v>266.96</v>
      </c>
      <c r="S84" s="300">
        <f>IF(MinBaseGround&gt;ROUND(((1-GroundCandaDiscount)*'UPS Ground Base'!S79),2),ROUND(MinBaseGround*(1+GroundFuelSurcharge),2),ROUND(((1-GroundCandaDiscount)*'UPS Ground Base'!S79)*(1+GroundFuelSurcharge),2))</f>
        <v>272.1</v>
      </c>
      <c r="T84" s="300">
        <f>IF(MinBaseGround&gt;ROUND(((1-GroundCandaDiscount)*'UPS Ground Base'!T79),2),ROUND(MinBaseGround*(1+GroundFuelSurcharge),2),ROUND(((1-GroundCandaDiscount)*'UPS Ground Base'!T79)*(1+GroundFuelSurcharge),2))</f>
        <v>281.37</v>
      </c>
      <c r="U84" s="300">
        <f>IF(MinBaseGround&gt;ROUND(((1-GroundCandaDiscount)*'UPS Ground Base'!U79),2),ROUND(MinBaseGround*(1+GroundFuelSurcharge),2),ROUND(((1-GroundCandaDiscount)*'UPS Ground Base'!U79)*(1+GroundFuelSurcharge),2))</f>
        <v>286.89</v>
      </c>
    </row>
    <row r="85" ht="12.75" customHeight="1">
      <c r="A85" s="299">
        <v>78.0</v>
      </c>
      <c r="B85" s="300">
        <f>IF(MinBaseGround&gt;ROUND(((1-Ground_Commercial)*'UPS Ground Base'!B80),2),ROUND(MinBaseGround*(1+GroundFuelSurcharge),2),ROUND(((1-Ground_Commercial)*'UPS Ground Base'!B80)*(1+GroundFuelSurcharge),2))</f>
        <v>34.89</v>
      </c>
      <c r="C85" s="300">
        <f>IF(MinBaseGround&gt;ROUND(((1-Ground_Commercial)*'UPS Ground Base'!C80),2),ROUND(MinBaseGround*(1+GroundFuelSurcharge),2),ROUND(((1-Ground_Commercial)*'UPS Ground Base'!C80)*(1+GroundFuelSurcharge),2))</f>
        <v>40.83</v>
      </c>
      <c r="D85" s="300">
        <f>IF(MinBaseGround&gt;ROUND(((1-Ground_Commercial)*'UPS Ground Base'!D80),2),ROUND(MinBaseGround*(1+GroundFuelSurcharge),2),ROUND(((1-Ground_Commercial)*'UPS Ground Base'!D80)*(1+GroundFuelSurcharge),2))</f>
        <v>45.56</v>
      </c>
      <c r="E85" s="300">
        <f>IF(MinBaseGround&gt;ROUND(((1-Ground_Commercial)*'UPS Ground Base'!E80),2),ROUND(MinBaseGround*(1+GroundFuelSurcharge),2),ROUND(((1-Ground_Commercial)*'UPS Ground Base'!E80)*(1+GroundFuelSurcharge),2))</f>
        <v>54.52</v>
      </c>
      <c r="F85" s="300">
        <f>IF(MinBaseGround&gt;ROUND(((1-Ground_Commercial)*'UPS Ground Base'!F80),2),ROUND(MinBaseGround*(1+GroundFuelSurcharge),2),ROUND(((1-Ground_Commercial)*'UPS Ground Base'!F80)*(1+GroundFuelSurcharge),2))</f>
        <v>65.62</v>
      </c>
      <c r="G85" s="300">
        <f>IF(MinBaseGround&gt;ROUND(((1-Ground_Commercial)*'UPS Ground Base'!G80),2),ROUND(MinBaseGround*(1+GroundFuelSurcharge),2),ROUND(((1-Ground_Commercial)*'UPS Ground Base'!G80)*(1+GroundFuelSurcharge),2))</f>
        <v>77.53</v>
      </c>
      <c r="H85" s="300">
        <f>IF(MinBaseGround&gt;ROUND(((1-Ground_Commercial)*'UPS Ground Base'!H80),2),ROUND(MinBaseGround*(1+GroundFuelSurcharge),2),ROUND(((1-Ground_Commercial)*'UPS Ground Base'!H80)*(1+GroundFuelSurcharge),2))</f>
        <v>83.19</v>
      </c>
      <c r="I85" s="300">
        <f>IF(MinBaseGround&gt;ROUND(((1-GroundCandaDiscount)*'UPS Ground Base'!I80),2),ROUND(MinBaseGround*(1+GroundFuelSurcharge),2),ROUND(((1-GroundCandaDiscount)*'UPS Ground Base'!I80)*(1+GroundFuelSurcharge),2))</f>
        <v>132.8</v>
      </c>
      <c r="J85" s="300">
        <f>IF(MinBaseGround&gt;ROUND(((1-GroundCandaDiscount)*'UPS Ground Base'!J80),2),ROUND(MinBaseGround*(1+GroundFuelSurcharge),2),ROUND(((1-GroundCandaDiscount)*'UPS Ground Base'!J80)*(1+GroundFuelSurcharge),2))</f>
        <v>136.68</v>
      </c>
      <c r="K85" s="300">
        <f>IF(MinBaseGround&gt;ROUND(((1-GroundCandaDiscount)*'UPS Ground Base'!K80),2),ROUND(MinBaseGround*(1+GroundFuelSurcharge),2),ROUND(((1-GroundCandaDiscount)*'UPS Ground Base'!K80)*(1+GroundFuelSurcharge),2))</f>
        <v>148.84</v>
      </c>
      <c r="L85" s="300">
        <f>IF(MinBaseGround&gt;ROUND(((1-GroundCandaDiscount)*'UPS Ground Base'!L80),2),ROUND(MinBaseGround*(1+GroundFuelSurcharge),2),ROUND(((1-GroundCandaDiscount)*'UPS Ground Base'!L80)*(1+GroundFuelSurcharge),2))</f>
        <v>205.99</v>
      </c>
      <c r="M85" s="300">
        <f>IF(MinBaseGround&gt;ROUND(((1-GroundCandaDiscount)*'UPS Ground Base'!M80),2),ROUND(MinBaseGround*(1+GroundFuelSurcharge),2),ROUND(((1-GroundCandaDiscount)*'UPS Ground Base'!M80)*(1+GroundFuelSurcharge),2))</f>
        <v>210.49</v>
      </c>
      <c r="N85" s="300">
        <f>IF(MinBaseGround&gt;ROUND(((1-GroundCandaDiscount)*'UPS Ground Base'!N80),2),ROUND(MinBaseGround*(1+GroundFuelSurcharge),2),ROUND(((1-GroundCandaDiscount)*'UPS Ground Base'!N80)*(1+GroundFuelSurcharge),2))</f>
        <v>232.02</v>
      </c>
      <c r="O85" s="300">
        <f>IF(MinBaseGround&gt;ROUND(((1-GroundCandaDiscount)*'UPS Ground Base'!O80),2),ROUND(MinBaseGround*(1+GroundFuelSurcharge),2),ROUND(((1-GroundCandaDiscount)*'UPS Ground Base'!O80)*(1+GroundFuelSurcharge),2))</f>
        <v>267.34</v>
      </c>
      <c r="P85" s="300">
        <f>IF(MinBaseGround&gt;ROUND(((1-GroundCandaDiscount)*'UPS Ground Base'!P80),2),ROUND(MinBaseGround*(1+GroundFuelSurcharge),2),ROUND(((1-GroundCandaDiscount)*'UPS Ground Base'!P80)*(1+GroundFuelSurcharge),2))</f>
        <v>268.99</v>
      </c>
      <c r="Q85" s="300">
        <f>IF(MinBaseGround&gt;ROUND(((1-GroundCandaDiscount)*'UPS Ground Base'!Q80),2),ROUND(MinBaseGround*(1+GroundFuelSurcharge),2),ROUND(((1-GroundCandaDiscount)*'UPS Ground Base'!Q80)*(1+GroundFuelSurcharge),2))</f>
        <v>271.73</v>
      </c>
      <c r="R85" s="300">
        <f>IF(MinBaseGround&gt;ROUND(((1-GroundCandaDiscount)*'UPS Ground Base'!R80),2),ROUND(MinBaseGround*(1+GroundFuelSurcharge),2),ROUND(((1-GroundCandaDiscount)*'UPS Ground Base'!R80)*(1+GroundFuelSurcharge),2))</f>
        <v>274.44</v>
      </c>
      <c r="S85" s="300">
        <f>IF(MinBaseGround&gt;ROUND(((1-GroundCandaDiscount)*'UPS Ground Base'!S80),2),ROUND(MinBaseGround*(1+GroundFuelSurcharge),2),ROUND(((1-GroundCandaDiscount)*'UPS Ground Base'!S80)*(1+GroundFuelSurcharge),2))</f>
        <v>279.73</v>
      </c>
      <c r="T85" s="300">
        <f>IF(MinBaseGround&gt;ROUND(((1-GroundCandaDiscount)*'UPS Ground Base'!T80),2),ROUND(MinBaseGround*(1+GroundFuelSurcharge),2),ROUND(((1-GroundCandaDiscount)*'UPS Ground Base'!T80)*(1+GroundFuelSurcharge),2))</f>
        <v>289.11</v>
      </c>
      <c r="U85" s="300">
        <f>IF(MinBaseGround&gt;ROUND(((1-GroundCandaDiscount)*'UPS Ground Base'!U80),2),ROUND(MinBaseGround*(1+GroundFuelSurcharge),2),ROUND(((1-GroundCandaDiscount)*'UPS Ground Base'!U80)*(1+GroundFuelSurcharge),2))</f>
        <v>294.62</v>
      </c>
      <c r="V85" s="34"/>
      <c r="W85" s="34"/>
      <c r="X85" s="34"/>
      <c r="Y85" s="34"/>
      <c r="Z85" s="34"/>
    </row>
    <row r="86" ht="12.75" customHeight="1">
      <c r="A86" s="299">
        <v>79.0</v>
      </c>
      <c r="B86" s="300">
        <f>IF(MinBaseGround&gt;ROUND(((1-Ground_Commercial)*'UPS Ground Base'!B81),2),ROUND(MinBaseGround*(1+GroundFuelSurcharge),2),ROUND(((1-Ground_Commercial)*'UPS Ground Base'!B81)*(1+GroundFuelSurcharge),2))</f>
        <v>36.46</v>
      </c>
      <c r="C86" s="300">
        <f>IF(MinBaseGround&gt;ROUND(((1-Ground_Commercial)*'UPS Ground Base'!C81),2),ROUND(MinBaseGround*(1+GroundFuelSurcharge),2),ROUND(((1-Ground_Commercial)*'UPS Ground Base'!C81)*(1+GroundFuelSurcharge),2))</f>
        <v>42.5</v>
      </c>
      <c r="D86" s="300">
        <f>IF(MinBaseGround&gt;ROUND(((1-Ground_Commercial)*'UPS Ground Base'!D81),2),ROUND(MinBaseGround*(1+GroundFuelSurcharge),2),ROUND(((1-Ground_Commercial)*'UPS Ground Base'!D81)*(1+GroundFuelSurcharge),2))</f>
        <v>46.65</v>
      </c>
      <c r="E86" s="300">
        <f>IF(MinBaseGround&gt;ROUND(((1-Ground_Commercial)*'UPS Ground Base'!E81),2),ROUND(MinBaseGround*(1+GroundFuelSurcharge),2),ROUND(((1-Ground_Commercial)*'UPS Ground Base'!E81)*(1+GroundFuelSurcharge),2))</f>
        <v>55.38</v>
      </c>
      <c r="F86" s="300">
        <f>IF(MinBaseGround&gt;ROUND(((1-Ground_Commercial)*'UPS Ground Base'!F81),2),ROUND(MinBaseGround*(1+GroundFuelSurcharge),2),ROUND(((1-Ground_Commercial)*'UPS Ground Base'!F81)*(1+GroundFuelSurcharge),2))</f>
        <v>66.98</v>
      </c>
      <c r="G86" s="300">
        <f>IF(MinBaseGround&gt;ROUND(((1-Ground_Commercial)*'UPS Ground Base'!G81),2),ROUND(MinBaseGround*(1+GroundFuelSurcharge),2),ROUND(((1-Ground_Commercial)*'UPS Ground Base'!G81)*(1+GroundFuelSurcharge),2))</f>
        <v>78.73</v>
      </c>
      <c r="H86" s="300">
        <f>IF(MinBaseGround&gt;ROUND(((1-Ground_Commercial)*'UPS Ground Base'!H81),2),ROUND(MinBaseGround*(1+GroundFuelSurcharge),2),ROUND(((1-Ground_Commercial)*'UPS Ground Base'!H81)*(1+GroundFuelSurcharge),2))</f>
        <v>84.48</v>
      </c>
      <c r="I86" s="300">
        <f>IF(MinBaseGround&gt;ROUND(((1-GroundCandaDiscount)*'UPS Ground Base'!I81),2),ROUND(MinBaseGround*(1+GroundFuelSurcharge),2),ROUND(((1-GroundCandaDiscount)*'UPS Ground Base'!I81)*(1+GroundFuelSurcharge),2))</f>
        <v>136.09</v>
      </c>
      <c r="J86" s="300">
        <f>IF(MinBaseGround&gt;ROUND(((1-GroundCandaDiscount)*'UPS Ground Base'!J81),2),ROUND(MinBaseGround*(1+GroundFuelSurcharge),2),ROUND(((1-GroundCandaDiscount)*'UPS Ground Base'!J81)*(1+GroundFuelSurcharge),2))</f>
        <v>141.08</v>
      </c>
      <c r="K86" s="300">
        <f>IF(MinBaseGround&gt;ROUND(((1-GroundCandaDiscount)*'UPS Ground Base'!K81),2),ROUND(MinBaseGround*(1+GroundFuelSurcharge),2),ROUND(((1-GroundCandaDiscount)*'UPS Ground Base'!K81)*(1+GroundFuelSurcharge),2))</f>
        <v>155.52</v>
      </c>
      <c r="L86" s="300">
        <f>IF(MinBaseGround&gt;ROUND(((1-GroundCandaDiscount)*'UPS Ground Base'!L81),2),ROUND(MinBaseGround*(1+GroundFuelSurcharge),2),ROUND(((1-GroundCandaDiscount)*'UPS Ground Base'!L81)*(1+GroundFuelSurcharge),2))</f>
        <v>213.79</v>
      </c>
      <c r="M86" s="300">
        <f>IF(MinBaseGround&gt;ROUND(((1-GroundCandaDiscount)*'UPS Ground Base'!M81),2),ROUND(MinBaseGround*(1+GroundFuelSurcharge),2),ROUND(((1-GroundCandaDiscount)*'UPS Ground Base'!M81)*(1+GroundFuelSurcharge),2))</f>
        <v>218.64</v>
      </c>
      <c r="N86" s="300">
        <f>IF(MinBaseGround&gt;ROUND(((1-GroundCandaDiscount)*'UPS Ground Base'!N81),2),ROUND(MinBaseGround*(1+GroundFuelSurcharge),2),ROUND(((1-GroundCandaDiscount)*'UPS Ground Base'!N81)*(1+GroundFuelSurcharge),2))</f>
        <v>240.93</v>
      </c>
      <c r="O86" s="300">
        <f>IF(MinBaseGround&gt;ROUND(((1-GroundCandaDiscount)*'UPS Ground Base'!O81),2),ROUND(MinBaseGround*(1+GroundFuelSurcharge),2),ROUND(((1-GroundCandaDiscount)*'UPS Ground Base'!O81)*(1+GroundFuelSurcharge),2))</f>
        <v>275.02</v>
      </c>
      <c r="P86" s="300">
        <f>IF(MinBaseGround&gt;ROUND(((1-GroundCandaDiscount)*'UPS Ground Base'!P81),2),ROUND(MinBaseGround*(1+GroundFuelSurcharge),2),ROUND(((1-GroundCandaDiscount)*'UPS Ground Base'!P81)*(1+GroundFuelSurcharge),2))</f>
        <v>276.78</v>
      </c>
      <c r="Q86" s="300">
        <f>IF(MinBaseGround&gt;ROUND(((1-GroundCandaDiscount)*'UPS Ground Base'!Q81),2),ROUND(MinBaseGround*(1+GroundFuelSurcharge),2),ROUND(((1-GroundCandaDiscount)*'UPS Ground Base'!Q81)*(1+GroundFuelSurcharge),2))</f>
        <v>279.45</v>
      </c>
      <c r="R86" s="300">
        <f>IF(MinBaseGround&gt;ROUND(((1-GroundCandaDiscount)*'UPS Ground Base'!R81),2),ROUND(MinBaseGround*(1+GroundFuelSurcharge),2),ROUND(((1-GroundCandaDiscount)*'UPS Ground Base'!R81)*(1+GroundFuelSurcharge),2))</f>
        <v>281.85</v>
      </c>
      <c r="S86" s="300">
        <f>IF(MinBaseGround&gt;ROUND(((1-GroundCandaDiscount)*'UPS Ground Base'!S81),2),ROUND(MinBaseGround*(1+GroundFuelSurcharge),2),ROUND(((1-GroundCandaDiscount)*'UPS Ground Base'!S81)*(1+GroundFuelSurcharge),2))</f>
        <v>287.44</v>
      </c>
      <c r="T86" s="300">
        <f>IF(MinBaseGround&gt;ROUND(((1-GroundCandaDiscount)*'UPS Ground Base'!T81),2),ROUND(MinBaseGround*(1+GroundFuelSurcharge),2),ROUND(((1-GroundCandaDiscount)*'UPS Ground Base'!T81)*(1+GroundFuelSurcharge),2))</f>
        <v>297</v>
      </c>
      <c r="U86" s="300">
        <f>IF(MinBaseGround&gt;ROUND(((1-GroundCandaDiscount)*'UPS Ground Base'!U81),2),ROUND(MinBaseGround*(1+GroundFuelSurcharge),2),ROUND(((1-GroundCandaDiscount)*'UPS Ground Base'!U81)*(1+GroundFuelSurcharge),2))</f>
        <v>302.61</v>
      </c>
    </row>
    <row r="87" ht="12.75" customHeight="1">
      <c r="A87" s="299">
        <v>80.0</v>
      </c>
      <c r="B87" s="300">
        <f>IF(MinBaseGround&gt;ROUND(((1-Ground_Commercial)*'UPS Ground Base'!B82),2),ROUND(MinBaseGround*(1+GroundFuelSurcharge),2),ROUND(((1-Ground_Commercial)*'UPS Ground Base'!B82)*(1+GroundFuelSurcharge),2))</f>
        <v>37.46</v>
      </c>
      <c r="C87" s="300">
        <f>IF(MinBaseGround&gt;ROUND(((1-Ground_Commercial)*'UPS Ground Base'!C82),2),ROUND(MinBaseGround*(1+GroundFuelSurcharge),2),ROUND(((1-Ground_Commercial)*'UPS Ground Base'!C82)*(1+GroundFuelSurcharge),2))</f>
        <v>43.34</v>
      </c>
      <c r="D87" s="300">
        <f>IF(MinBaseGround&gt;ROUND(((1-Ground_Commercial)*'UPS Ground Base'!D82),2),ROUND(MinBaseGround*(1+GroundFuelSurcharge),2),ROUND(((1-Ground_Commercial)*'UPS Ground Base'!D82)*(1+GroundFuelSurcharge),2))</f>
        <v>46.9</v>
      </c>
      <c r="E87" s="300">
        <f>IF(MinBaseGround&gt;ROUND(((1-Ground_Commercial)*'UPS Ground Base'!E82),2),ROUND(MinBaseGround*(1+GroundFuelSurcharge),2),ROUND(((1-Ground_Commercial)*'UPS Ground Base'!E82)*(1+GroundFuelSurcharge),2))</f>
        <v>56.69</v>
      </c>
      <c r="F87" s="300">
        <f>IF(MinBaseGround&gt;ROUND(((1-Ground_Commercial)*'UPS Ground Base'!F82),2),ROUND(MinBaseGround*(1+GroundFuelSurcharge),2),ROUND(((1-Ground_Commercial)*'UPS Ground Base'!F82)*(1+GroundFuelSurcharge),2))</f>
        <v>68.11</v>
      </c>
      <c r="G87" s="300">
        <f>IF(MinBaseGround&gt;ROUND(((1-Ground_Commercial)*'UPS Ground Base'!G82),2),ROUND(MinBaseGround*(1+GroundFuelSurcharge),2),ROUND(((1-Ground_Commercial)*'UPS Ground Base'!G82)*(1+GroundFuelSurcharge),2))</f>
        <v>79.81</v>
      </c>
      <c r="H87" s="300">
        <f>IF(MinBaseGround&gt;ROUND(((1-Ground_Commercial)*'UPS Ground Base'!H82),2),ROUND(MinBaseGround*(1+GroundFuelSurcharge),2),ROUND(((1-Ground_Commercial)*'UPS Ground Base'!H82)*(1+GroundFuelSurcharge),2))</f>
        <v>85.12</v>
      </c>
      <c r="I87" s="300">
        <f>IF(MinBaseGround&gt;ROUND(((1-GroundCandaDiscount)*'UPS Ground Base'!I82),2),ROUND(MinBaseGround*(1+GroundFuelSurcharge),2),ROUND(((1-GroundCandaDiscount)*'UPS Ground Base'!I82)*(1+GroundFuelSurcharge),2))</f>
        <v>139.27</v>
      </c>
      <c r="J87" s="300">
        <f>IF(MinBaseGround&gt;ROUND(((1-GroundCandaDiscount)*'UPS Ground Base'!J82),2),ROUND(MinBaseGround*(1+GroundFuelSurcharge),2),ROUND(((1-GroundCandaDiscount)*'UPS Ground Base'!J82)*(1+GroundFuelSurcharge),2))</f>
        <v>146.44</v>
      </c>
      <c r="K87" s="300">
        <f>IF(MinBaseGround&gt;ROUND(((1-GroundCandaDiscount)*'UPS Ground Base'!K82),2),ROUND(MinBaseGround*(1+GroundFuelSurcharge),2),ROUND(((1-GroundCandaDiscount)*'UPS Ground Base'!K82)*(1+GroundFuelSurcharge),2))</f>
        <v>161.36</v>
      </c>
      <c r="L87" s="300">
        <f>IF(MinBaseGround&gt;ROUND(((1-GroundCandaDiscount)*'UPS Ground Base'!L82),2),ROUND(MinBaseGround*(1+GroundFuelSurcharge),2),ROUND(((1-GroundCandaDiscount)*'UPS Ground Base'!L82)*(1+GroundFuelSurcharge),2))</f>
        <v>221.59</v>
      </c>
      <c r="M87" s="300">
        <f>IF(MinBaseGround&gt;ROUND(((1-GroundCandaDiscount)*'UPS Ground Base'!M82),2),ROUND(MinBaseGround*(1+GroundFuelSurcharge),2),ROUND(((1-GroundCandaDiscount)*'UPS Ground Base'!M82)*(1+GroundFuelSurcharge),2))</f>
        <v>227.08</v>
      </c>
      <c r="N87" s="300">
        <f>IF(MinBaseGround&gt;ROUND(((1-GroundCandaDiscount)*'UPS Ground Base'!N82),2),ROUND(MinBaseGround*(1+GroundFuelSurcharge),2),ROUND(((1-GroundCandaDiscount)*'UPS Ground Base'!N82)*(1+GroundFuelSurcharge),2))</f>
        <v>249.66</v>
      </c>
      <c r="O87" s="300">
        <f>IF(MinBaseGround&gt;ROUND(((1-GroundCandaDiscount)*'UPS Ground Base'!O82),2),ROUND(MinBaseGround*(1+GroundFuelSurcharge),2),ROUND(((1-GroundCandaDiscount)*'UPS Ground Base'!O82)*(1+GroundFuelSurcharge),2))</f>
        <v>282.92</v>
      </c>
      <c r="P87" s="300">
        <f>IF(MinBaseGround&gt;ROUND(((1-GroundCandaDiscount)*'UPS Ground Base'!P82),2),ROUND(MinBaseGround*(1+GroundFuelSurcharge),2),ROUND(((1-GroundCandaDiscount)*'UPS Ground Base'!P82)*(1+GroundFuelSurcharge),2))</f>
        <v>284.47</v>
      </c>
      <c r="Q87" s="300">
        <f>IF(MinBaseGround&gt;ROUND(((1-GroundCandaDiscount)*'UPS Ground Base'!Q82),2),ROUND(MinBaseGround*(1+GroundFuelSurcharge),2),ROUND(((1-GroundCandaDiscount)*'UPS Ground Base'!Q82)*(1+GroundFuelSurcharge),2))</f>
        <v>287.44</v>
      </c>
      <c r="R87" s="300">
        <f>IF(MinBaseGround&gt;ROUND(((1-GroundCandaDiscount)*'UPS Ground Base'!R82),2),ROUND(MinBaseGround*(1+GroundFuelSurcharge),2),ROUND(((1-GroundCandaDiscount)*'UPS Ground Base'!R82)*(1+GroundFuelSurcharge),2))</f>
        <v>289.33</v>
      </c>
      <c r="S87" s="300">
        <f>IF(MinBaseGround&gt;ROUND(((1-GroundCandaDiscount)*'UPS Ground Base'!S82),2),ROUND(MinBaseGround*(1+GroundFuelSurcharge),2),ROUND(((1-GroundCandaDiscount)*'UPS Ground Base'!S82)*(1+GroundFuelSurcharge),2))</f>
        <v>294.91</v>
      </c>
      <c r="T87" s="300">
        <f>IF(MinBaseGround&gt;ROUND(((1-GroundCandaDiscount)*'UPS Ground Base'!T82),2),ROUND(MinBaseGround*(1+GroundFuelSurcharge),2),ROUND(((1-GroundCandaDiscount)*'UPS Ground Base'!T82)*(1+GroundFuelSurcharge),2))</f>
        <v>304.5</v>
      </c>
      <c r="U87" s="300">
        <f>IF(MinBaseGround&gt;ROUND(((1-GroundCandaDiscount)*'UPS Ground Base'!U82),2),ROUND(MinBaseGround*(1+GroundFuelSurcharge),2),ROUND(((1-GroundCandaDiscount)*'UPS Ground Base'!U82)*(1+GroundFuelSurcharge),2))</f>
        <v>310.21</v>
      </c>
    </row>
    <row r="88" ht="12.75" customHeight="1">
      <c r="A88" s="299">
        <v>81.0</v>
      </c>
      <c r="B88" s="300">
        <f>IF(MinBaseGround&gt;ROUND(((1-Ground_Commercial)*'UPS Ground Base'!B83),2),ROUND(MinBaseGround*(1+GroundFuelSurcharge),2),ROUND(((1-Ground_Commercial)*'UPS Ground Base'!B83)*(1+GroundFuelSurcharge),2))</f>
        <v>38.37</v>
      </c>
      <c r="C88" s="300">
        <f>IF(MinBaseGround&gt;ROUND(((1-Ground_Commercial)*'UPS Ground Base'!C83),2),ROUND(MinBaseGround*(1+GroundFuelSurcharge),2),ROUND(((1-Ground_Commercial)*'UPS Ground Base'!C83)*(1+GroundFuelSurcharge),2))</f>
        <v>43.69</v>
      </c>
      <c r="D88" s="300">
        <f>IF(MinBaseGround&gt;ROUND(((1-Ground_Commercial)*'UPS Ground Base'!D83),2),ROUND(MinBaseGround*(1+GroundFuelSurcharge),2),ROUND(((1-Ground_Commercial)*'UPS Ground Base'!D83)*(1+GroundFuelSurcharge),2))</f>
        <v>48.04</v>
      </c>
      <c r="E88" s="300">
        <f>IF(MinBaseGround&gt;ROUND(((1-Ground_Commercial)*'UPS Ground Base'!E83),2),ROUND(MinBaseGround*(1+GroundFuelSurcharge),2),ROUND(((1-Ground_Commercial)*'UPS Ground Base'!E83)*(1+GroundFuelSurcharge),2))</f>
        <v>57.08</v>
      </c>
      <c r="F88" s="300">
        <f>IF(MinBaseGround&gt;ROUND(((1-Ground_Commercial)*'UPS Ground Base'!F83),2),ROUND(MinBaseGround*(1+GroundFuelSurcharge),2),ROUND(((1-Ground_Commercial)*'UPS Ground Base'!F83)*(1+GroundFuelSurcharge),2))</f>
        <v>68.99</v>
      </c>
      <c r="G88" s="300">
        <f>IF(MinBaseGround&gt;ROUND(((1-Ground_Commercial)*'UPS Ground Base'!G83),2),ROUND(MinBaseGround*(1+GroundFuelSurcharge),2),ROUND(((1-Ground_Commercial)*'UPS Ground Base'!G83)*(1+GroundFuelSurcharge),2))</f>
        <v>80.3</v>
      </c>
      <c r="H88" s="300">
        <f>IF(MinBaseGround&gt;ROUND(((1-Ground_Commercial)*'UPS Ground Base'!H83),2),ROUND(MinBaseGround*(1+GroundFuelSurcharge),2),ROUND(((1-Ground_Commercial)*'UPS Ground Base'!H83)*(1+GroundFuelSurcharge),2))</f>
        <v>85.42</v>
      </c>
      <c r="I88" s="300">
        <f>IF(MinBaseGround&gt;ROUND(((1-GroundCandaDiscount)*'UPS Ground Base'!I83),2),ROUND(MinBaseGround*(1+GroundFuelSurcharge),2),ROUND(((1-GroundCandaDiscount)*'UPS Ground Base'!I83)*(1+GroundFuelSurcharge),2))</f>
        <v>142.12</v>
      </c>
      <c r="J88" s="300">
        <f>IF(MinBaseGround&gt;ROUND(((1-GroundCandaDiscount)*'UPS Ground Base'!J83),2),ROUND(MinBaseGround*(1+GroundFuelSurcharge),2),ROUND(((1-GroundCandaDiscount)*'UPS Ground Base'!J83)*(1+GroundFuelSurcharge),2))</f>
        <v>150.24</v>
      </c>
      <c r="K88" s="300">
        <f>IF(MinBaseGround&gt;ROUND(((1-GroundCandaDiscount)*'UPS Ground Base'!K83),2),ROUND(MinBaseGround*(1+GroundFuelSurcharge),2),ROUND(((1-GroundCandaDiscount)*'UPS Ground Base'!K83)*(1+GroundFuelSurcharge),2))</f>
        <v>167.76</v>
      </c>
      <c r="L88" s="300">
        <f>IF(MinBaseGround&gt;ROUND(((1-GroundCandaDiscount)*'UPS Ground Base'!L83),2),ROUND(MinBaseGround*(1+GroundFuelSurcharge),2),ROUND(((1-GroundCandaDiscount)*'UPS Ground Base'!L83)*(1+GroundFuelSurcharge),2))</f>
        <v>229.47</v>
      </c>
      <c r="M88" s="300">
        <f>IF(MinBaseGround&gt;ROUND(((1-GroundCandaDiscount)*'UPS Ground Base'!M83),2),ROUND(MinBaseGround*(1+GroundFuelSurcharge),2),ROUND(((1-GroundCandaDiscount)*'UPS Ground Base'!M83)*(1+GroundFuelSurcharge),2))</f>
        <v>234.42</v>
      </c>
      <c r="N88" s="300">
        <f>IF(MinBaseGround&gt;ROUND(((1-GroundCandaDiscount)*'UPS Ground Base'!N83),2),ROUND(MinBaseGround*(1+GroundFuelSurcharge),2),ROUND(((1-GroundCandaDiscount)*'UPS Ground Base'!N83)*(1+GroundFuelSurcharge),2))</f>
        <v>257.37</v>
      </c>
      <c r="O88" s="300">
        <f>IF(MinBaseGround&gt;ROUND(((1-GroundCandaDiscount)*'UPS Ground Base'!O83),2),ROUND(MinBaseGround*(1+GroundFuelSurcharge),2),ROUND(((1-GroundCandaDiscount)*'UPS Ground Base'!O83)*(1+GroundFuelSurcharge),2))</f>
        <v>290.55</v>
      </c>
      <c r="P88" s="300">
        <f>IF(MinBaseGround&gt;ROUND(((1-GroundCandaDiscount)*'UPS Ground Base'!P83),2),ROUND(MinBaseGround*(1+GroundFuelSurcharge),2),ROUND(((1-GroundCandaDiscount)*'UPS Ground Base'!P83)*(1+GroundFuelSurcharge),2))</f>
        <v>292.43</v>
      </c>
      <c r="Q88" s="300">
        <f>IF(MinBaseGround&gt;ROUND(((1-GroundCandaDiscount)*'UPS Ground Base'!Q83),2),ROUND(MinBaseGround*(1+GroundFuelSurcharge),2),ROUND(((1-GroundCandaDiscount)*'UPS Ground Base'!Q83)*(1+GroundFuelSurcharge),2))</f>
        <v>295.37</v>
      </c>
      <c r="R88" s="300">
        <f>IF(MinBaseGround&gt;ROUND(((1-GroundCandaDiscount)*'UPS Ground Base'!R83),2),ROUND(MinBaseGround*(1+GroundFuelSurcharge),2),ROUND(((1-GroundCandaDiscount)*'UPS Ground Base'!R83)*(1+GroundFuelSurcharge),2))</f>
        <v>297.04</v>
      </c>
      <c r="S88" s="300">
        <f>IF(MinBaseGround&gt;ROUND(((1-GroundCandaDiscount)*'UPS Ground Base'!S83),2),ROUND(MinBaseGround*(1+GroundFuelSurcharge),2),ROUND(((1-GroundCandaDiscount)*'UPS Ground Base'!S83)*(1+GroundFuelSurcharge),2))</f>
        <v>302.43</v>
      </c>
      <c r="T88" s="300">
        <f>IF(MinBaseGround&gt;ROUND(((1-GroundCandaDiscount)*'UPS Ground Base'!T83),2),ROUND(MinBaseGround*(1+GroundFuelSurcharge),2),ROUND(((1-GroundCandaDiscount)*'UPS Ground Base'!T83)*(1+GroundFuelSurcharge),2))</f>
        <v>312.18</v>
      </c>
      <c r="U88" s="300">
        <f>IF(MinBaseGround&gt;ROUND(((1-GroundCandaDiscount)*'UPS Ground Base'!U83),2),ROUND(MinBaseGround*(1+GroundFuelSurcharge),2),ROUND(((1-GroundCandaDiscount)*'UPS Ground Base'!U83)*(1+GroundFuelSurcharge),2))</f>
        <v>317.91</v>
      </c>
    </row>
    <row r="89" ht="12.75" customHeight="1">
      <c r="A89" s="299">
        <v>82.0</v>
      </c>
      <c r="B89" s="300">
        <f>IF(MinBaseGround&gt;ROUND(((1-Ground_Commercial)*'UPS Ground Base'!B84),2),ROUND(MinBaseGround*(1+GroundFuelSurcharge),2),ROUND(((1-Ground_Commercial)*'UPS Ground Base'!B84)*(1+GroundFuelSurcharge),2))</f>
        <v>39.59</v>
      </c>
      <c r="C89" s="300">
        <f>IF(MinBaseGround&gt;ROUND(((1-Ground_Commercial)*'UPS Ground Base'!C84),2),ROUND(MinBaseGround*(1+GroundFuelSurcharge),2),ROUND(((1-Ground_Commercial)*'UPS Ground Base'!C84)*(1+GroundFuelSurcharge),2))</f>
        <v>44.75</v>
      </c>
      <c r="D89" s="300">
        <f>IF(MinBaseGround&gt;ROUND(((1-Ground_Commercial)*'UPS Ground Base'!D84),2),ROUND(MinBaseGround*(1+GroundFuelSurcharge),2),ROUND(((1-Ground_Commercial)*'UPS Ground Base'!D84)*(1+GroundFuelSurcharge),2))</f>
        <v>50.21</v>
      </c>
      <c r="E89" s="300">
        <f>IF(MinBaseGround&gt;ROUND(((1-Ground_Commercial)*'UPS Ground Base'!E84),2),ROUND(MinBaseGround*(1+GroundFuelSurcharge),2),ROUND(((1-Ground_Commercial)*'UPS Ground Base'!E84)*(1+GroundFuelSurcharge),2))</f>
        <v>58.48</v>
      </c>
      <c r="F89" s="300">
        <f>IF(MinBaseGround&gt;ROUND(((1-Ground_Commercial)*'UPS Ground Base'!F84),2),ROUND(MinBaseGround*(1+GroundFuelSurcharge),2),ROUND(((1-Ground_Commercial)*'UPS Ground Base'!F84)*(1+GroundFuelSurcharge),2))</f>
        <v>69.16</v>
      </c>
      <c r="G89" s="300">
        <f>IF(MinBaseGround&gt;ROUND(((1-Ground_Commercial)*'UPS Ground Base'!G84),2),ROUND(MinBaseGround*(1+GroundFuelSurcharge),2),ROUND(((1-Ground_Commercial)*'UPS Ground Base'!G84)*(1+GroundFuelSurcharge),2))</f>
        <v>82.37</v>
      </c>
      <c r="H89" s="300">
        <f>IF(MinBaseGround&gt;ROUND(((1-Ground_Commercial)*'UPS Ground Base'!H84),2),ROUND(MinBaseGround*(1+GroundFuelSurcharge),2),ROUND(((1-Ground_Commercial)*'UPS Ground Base'!H84)*(1+GroundFuelSurcharge),2))</f>
        <v>85.71</v>
      </c>
      <c r="I89" s="300">
        <f>IF(MinBaseGround&gt;ROUND(((1-GroundCandaDiscount)*'UPS Ground Base'!I84),2),ROUND(MinBaseGround*(1+GroundFuelSurcharge),2),ROUND(((1-GroundCandaDiscount)*'UPS Ground Base'!I84)*(1+GroundFuelSurcharge),2))</f>
        <v>145.19</v>
      </c>
      <c r="J89" s="300">
        <f>IF(MinBaseGround&gt;ROUND(((1-GroundCandaDiscount)*'UPS Ground Base'!J84),2),ROUND(MinBaseGround*(1+GroundFuelSurcharge),2),ROUND(((1-GroundCandaDiscount)*'UPS Ground Base'!J84)*(1+GroundFuelSurcharge),2))</f>
        <v>154.51</v>
      </c>
      <c r="K89" s="300">
        <f>IF(MinBaseGround&gt;ROUND(((1-GroundCandaDiscount)*'UPS Ground Base'!K84),2),ROUND(MinBaseGround*(1+GroundFuelSurcharge),2),ROUND(((1-GroundCandaDiscount)*'UPS Ground Base'!K84)*(1+GroundFuelSurcharge),2))</f>
        <v>173.82</v>
      </c>
      <c r="L89" s="300">
        <f>IF(MinBaseGround&gt;ROUND(((1-GroundCandaDiscount)*'UPS Ground Base'!L84),2),ROUND(MinBaseGround*(1+GroundFuelSurcharge),2),ROUND(((1-GroundCandaDiscount)*'UPS Ground Base'!L84)*(1+GroundFuelSurcharge),2))</f>
        <v>235.73</v>
      </c>
      <c r="M89" s="300">
        <f>IF(MinBaseGround&gt;ROUND(((1-GroundCandaDiscount)*'UPS Ground Base'!M84),2),ROUND(MinBaseGround*(1+GroundFuelSurcharge),2),ROUND(((1-GroundCandaDiscount)*'UPS Ground Base'!M84)*(1+GroundFuelSurcharge),2))</f>
        <v>239.46</v>
      </c>
      <c r="N89" s="300">
        <f>IF(MinBaseGround&gt;ROUND(((1-GroundCandaDiscount)*'UPS Ground Base'!N84),2),ROUND(MinBaseGround*(1+GroundFuelSurcharge),2),ROUND(((1-GroundCandaDiscount)*'UPS Ground Base'!N84)*(1+GroundFuelSurcharge),2))</f>
        <v>264.49</v>
      </c>
      <c r="O89" s="300">
        <f>IF(MinBaseGround&gt;ROUND(((1-GroundCandaDiscount)*'UPS Ground Base'!O84),2),ROUND(MinBaseGround*(1+GroundFuelSurcharge),2),ROUND(((1-GroundCandaDiscount)*'UPS Ground Base'!O84)*(1+GroundFuelSurcharge),2))</f>
        <v>298.21</v>
      </c>
      <c r="P89" s="300">
        <f>IF(MinBaseGround&gt;ROUND(((1-GroundCandaDiscount)*'UPS Ground Base'!P84),2),ROUND(MinBaseGround*(1+GroundFuelSurcharge),2),ROUND(((1-GroundCandaDiscount)*'UPS Ground Base'!P84)*(1+GroundFuelSurcharge),2))</f>
        <v>300.51</v>
      </c>
      <c r="Q89" s="300">
        <f>IF(MinBaseGround&gt;ROUND(((1-GroundCandaDiscount)*'UPS Ground Base'!Q84),2),ROUND(MinBaseGround*(1+GroundFuelSurcharge),2),ROUND(((1-GroundCandaDiscount)*'UPS Ground Base'!Q84)*(1+GroundFuelSurcharge),2))</f>
        <v>303.49</v>
      </c>
      <c r="R89" s="300">
        <f>IF(MinBaseGround&gt;ROUND(((1-GroundCandaDiscount)*'UPS Ground Base'!R84),2),ROUND(MinBaseGround*(1+GroundFuelSurcharge),2),ROUND(((1-GroundCandaDiscount)*'UPS Ground Base'!R84)*(1+GroundFuelSurcharge),2))</f>
        <v>304.53</v>
      </c>
      <c r="S89" s="300">
        <f>IF(MinBaseGround&gt;ROUND(((1-GroundCandaDiscount)*'UPS Ground Base'!S84),2),ROUND(MinBaseGround*(1+GroundFuelSurcharge),2),ROUND(((1-GroundCandaDiscount)*'UPS Ground Base'!S84)*(1+GroundFuelSurcharge),2))</f>
        <v>310.01</v>
      </c>
      <c r="T89" s="300">
        <f>IF(MinBaseGround&gt;ROUND(((1-GroundCandaDiscount)*'UPS Ground Base'!T84),2),ROUND(MinBaseGround*(1+GroundFuelSurcharge),2),ROUND(((1-GroundCandaDiscount)*'UPS Ground Base'!T84)*(1+GroundFuelSurcharge),2))</f>
        <v>319.7</v>
      </c>
      <c r="U89" s="300">
        <f>IF(MinBaseGround&gt;ROUND(((1-GroundCandaDiscount)*'UPS Ground Base'!U84),2),ROUND(MinBaseGround*(1+GroundFuelSurcharge),2),ROUND(((1-GroundCandaDiscount)*'UPS Ground Base'!U84)*(1+GroundFuelSurcharge),2))</f>
        <v>325.31</v>
      </c>
    </row>
    <row r="90" ht="12.75" customHeight="1">
      <c r="A90" s="299">
        <v>83.0</v>
      </c>
      <c r="B90" s="300">
        <f>IF(MinBaseGround&gt;ROUND(((1-Ground_Commercial)*'UPS Ground Base'!B85),2),ROUND(MinBaseGround*(1+GroundFuelSurcharge),2),ROUND(((1-Ground_Commercial)*'UPS Ground Base'!B85)*(1+GroundFuelSurcharge),2))</f>
        <v>39.63</v>
      </c>
      <c r="C90" s="300">
        <f>IF(MinBaseGround&gt;ROUND(((1-Ground_Commercial)*'UPS Ground Base'!C85),2),ROUND(MinBaseGround*(1+GroundFuelSurcharge),2),ROUND(((1-Ground_Commercial)*'UPS Ground Base'!C85)*(1+GroundFuelSurcharge),2))</f>
        <v>44.76</v>
      </c>
      <c r="D90" s="300">
        <f>IF(MinBaseGround&gt;ROUND(((1-Ground_Commercial)*'UPS Ground Base'!D85),2),ROUND(MinBaseGround*(1+GroundFuelSurcharge),2),ROUND(((1-Ground_Commercial)*'UPS Ground Base'!D85)*(1+GroundFuelSurcharge),2))</f>
        <v>50.22</v>
      </c>
      <c r="E90" s="300">
        <f>IF(MinBaseGround&gt;ROUND(((1-Ground_Commercial)*'UPS Ground Base'!E85),2),ROUND(MinBaseGround*(1+GroundFuelSurcharge),2),ROUND(((1-Ground_Commercial)*'UPS Ground Base'!E85)*(1+GroundFuelSurcharge),2))</f>
        <v>58.55</v>
      </c>
      <c r="F90" s="300">
        <f>IF(MinBaseGround&gt;ROUND(((1-Ground_Commercial)*'UPS Ground Base'!F85),2),ROUND(MinBaseGround*(1+GroundFuelSurcharge),2),ROUND(((1-Ground_Commercial)*'UPS Ground Base'!F85)*(1+GroundFuelSurcharge),2))</f>
        <v>69.37</v>
      </c>
      <c r="G90" s="300">
        <f>IF(MinBaseGround&gt;ROUND(((1-Ground_Commercial)*'UPS Ground Base'!G85),2),ROUND(MinBaseGround*(1+GroundFuelSurcharge),2),ROUND(((1-Ground_Commercial)*'UPS Ground Base'!G85)*(1+GroundFuelSurcharge),2))</f>
        <v>82.38</v>
      </c>
      <c r="H90" s="300">
        <f>IF(MinBaseGround&gt;ROUND(((1-Ground_Commercial)*'UPS Ground Base'!H85),2),ROUND(MinBaseGround*(1+GroundFuelSurcharge),2),ROUND(((1-Ground_Commercial)*'UPS Ground Base'!H85)*(1+GroundFuelSurcharge),2))</f>
        <v>86</v>
      </c>
      <c r="I90" s="300">
        <f>IF(MinBaseGround&gt;ROUND(((1-GroundCandaDiscount)*'UPS Ground Base'!I85),2),ROUND(MinBaseGround*(1+GroundFuelSurcharge),2),ROUND(((1-GroundCandaDiscount)*'UPS Ground Base'!I85)*(1+GroundFuelSurcharge),2))</f>
        <v>148.2</v>
      </c>
      <c r="J90" s="300">
        <f>IF(MinBaseGround&gt;ROUND(((1-GroundCandaDiscount)*'UPS Ground Base'!J85),2),ROUND(MinBaseGround*(1+GroundFuelSurcharge),2),ROUND(((1-GroundCandaDiscount)*'UPS Ground Base'!J85)*(1+GroundFuelSurcharge),2))</f>
        <v>157.91</v>
      </c>
      <c r="K90" s="300">
        <f>IF(MinBaseGround&gt;ROUND(((1-GroundCandaDiscount)*'UPS Ground Base'!K85),2),ROUND(MinBaseGround*(1+GroundFuelSurcharge),2),ROUND(((1-GroundCandaDiscount)*'UPS Ground Base'!K85)*(1+GroundFuelSurcharge),2))</f>
        <v>179</v>
      </c>
      <c r="L90" s="300">
        <f>IF(MinBaseGround&gt;ROUND(((1-GroundCandaDiscount)*'UPS Ground Base'!L85),2),ROUND(MinBaseGround*(1+GroundFuelSurcharge),2),ROUND(((1-GroundCandaDiscount)*'UPS Ground Base'!L85)*(1+GroundFuelSurcharge),2))</f>
        <v>243.28</v>
      </c>
      <c r="M90" s="300">
        <f>IF(MinBaseGround&gt;ROUND(((1-GroundCandaDiscount)*'UPS Ground Base'!M85),2),ROUND(MinBaseGround*(1+GroundFuelSurcharge),2),ROUND(((1-GroundCandaDiscount)*'UPS Ground Base'!M85)*(1+GroundFuelSurcharge),2))</f>
        <v>246.79</v>
      </c>
      <c r="N90" s="300">
        <f>IF(MinBaseGround&gt;ROUND(((1-GroundCandaDiscount)*'UPS Ground Base'!N85),2),ROUND(MinBaseGround*(1+GroundFuelSurcharge),2),ROUND(((1-GroundCandaDiscount)*'UPS Ground Base'!N85)*(1+GroundFuelSurcharge),2))</f>
        <v>272.87</v>
      </c>
      <c r="O90" s="300">
        <f>IF(MinBaseGround&gt;ROUND(((1-GroundCandaDiscount)*'UPS Ground Base'!O85),2),ROUND(MinBaseGround*(1+GroundFuelSurcharge),2),ROUND(((1-GroundCandaDiscount)*'UPS Ground Base'!O85)*(1+GroundFuelSurcharge),2))</f>
        <v>306.12</v>
      </c>
      <c r="P90" s="300">
        <f>IF(MinBaseGround&gt;ROUND(((1-GroundCandaDiscount)*'UPS Ground Base'!P85),2),ROUND(MinBaseGround*(1+GroundFuelSurcharge),2),ROUND(((1-GroundCandaDiscount)*'UPS Ground Base'!P85)*(1+GroundFuelSurcharge),2))</f>
        <v>308.77</v>
      </c>
      <c r="Q90" s="300">
        <f>IF(MinBaseGround&gt;ROUND(((1-GroundCandaDiscount)*'UPS Ground Base'!Q85),2),ROUND(MinBaseGround*(1+GroundFuelSurcharge),2),ROUND(((1-GroundCandaDiscount)*'UPS Ground Base'!Q85)*(1+GroundFuelSurcharge),2))</f>
        <v>311.72</v>
      </c>
      <c r="R90" s="300">
        <f>IF(MinBaseGround&gt;ROUND(((1-GroundCandaDiscount)*'UPS Ground Base'!R85),2),ROUND(MinBaseGround*(1+GroundFuelSurcharge),2),ROUND(((1-GroundCandaDiscount)*'UPS Ground Base'!R85)*(1+GroundFuelSurcharge),2))</f>
        <v>312.56</v>
      </c>
      <c r="S90" s="300">
        <f>IF(MinBaseGround&gt;ROUND(((1-GroundCandaDiscount)*'UPS Ground Base'!S85),2),ROUND(MinBaseGround*(1+GroundFuelSurcharge),2),ROUND(((1-GroundCandaDiscount)*'UPS Ground Base'!S85)*(1+GroundFuelSurcharge),2))</f>
        <v>317.89</v>
      </c>
      <c r="T90" s="300">
        <f>IF(MinBaseGround&gt;ROUND(((1-GroundCandaDiscount)*'UPS Ground Base'!T85),2),ROUND(MinBaseGround*(1+GroundFuelSurcharge),2),ROUND(((1-GroundCandaDiscount)*'UPS Ground Base'!T85)*(1+GroundFuelSurcharge),2))</f>
        <v>327.25</v>
      </c>
      <c r="U90" s="300">
        <f>IF(MinBaseGround&gt;ROUND(((1-GroundCandaDiscount)*'UPS Ground Base'!U85),2),ROUND(MinBaseGround*(1+GroundFuelSurcharge),2),ROUND(((1-GroundCandaDiscount)*'UPS Ground Base'!U85)*(1+GroundFuelSurcharge),2))</f>
        <v>333.17</v>
      </c>
    </row>
    <row r="91" ht="12.75" customHeight="1">
      <c r="A91" s="299">
        <v>84.0</v>
      </c>
      <c r="B91" s="300">
        <f>IF(MinBaseGround&gt;ROUND(((1-Ground_Commercial)*'UPS Ground Base'!B86),2),ROUND(MinBaseGround*(1+GroundFuelSurcharge),2),ROUND(((1-Ground_Commercial)*'UPS Ground Base'!B86)*(1+GroundFuelSurcharge),2))</f>
        <v>41.21</v>
      </c>
      <c r="C91" s="300">
        <f>IF(MinBaseGround&gt;ROUND(((1-Ground_Commercial)*'UPS Ground Base'!C86),2),ROUND(MinBaseGround*(1+GroundFuelSurcharge),2),ROUND(((1-Ground_Commercial)*'UPS Ground Base'!C86)*(1+GroundFuelSurcharge),2))</f>
        <v>46.54</v>
      </c>
      <c r="D91" s="300">
        <f>IF(MinBaseGround&gt;ROUND(((1-Ground_Commercial)*'UPS Ground Base'!D86),2),ROUND(MinBaseGround*(1+GroundFuelSurcharge),2),ROUND(((1-Ground_Commercial)*'UPS Ground Base'!D86)*(1+GroundFuelSurcharge),2))</f>
        <v>51.68</v>
      </c>
      <c r="E91" s="300">
        <f>IF(MinBaseGround&gt;ROUND(((1-Ground_Commercial)*'UPS Ground Base'!E86),2),ROUND(MinBaseGround*(1+GroundFuelSurcharge),2),ROUND(((1-Ground_Commercial)*'UPS Ground Base'!E86)*(1+GroundFuelSurcharge),2))</f>
        <v>59.11</v>
      </c>
      <c r="F91" s="300">
        <f>IF(MinBaseGround&gt;ROUND(((1-Ground_Commercial)*'UPS Ground Base'!F86),2),ROUND(MinBaseGround*(1+GroundFuelSurcharge),2),ROUND(((1-Ground_Commercial)*'UPS Ground Base'!F86)*(1+GroundFuelSurcharge),2))</f>
        <v>71.07</v>
      </c>
      <c r="G91" s="300">
        <f>IF(MinBaseGround&gt;ROUND(((1-Ground_Commercial)*'UPS Ground Base'!G86),2),ROUND(MinBaseGround*(1+GroundFuelSurcharge),2),ROUND(((1-Ground_Commercial)*'UPS Ground Base'!G86)*(1+GroundFuelSurcharge),2))</f>
        <v>83.36</v>
      </c>
      <c r="H91" s="300">
        <f>IF(MinBaseGround&gt;ROUND(((1-Ground_Commercial)*'UPS Ground Base'!H86),2),ROUND(MinBaseGround*(1+GroundFuelSurcharge),2),ROUND(((1-Ground_Commercial)*'UPS Ground Base'!H86)*(1+GroundFuelSurcharge),2))</f>
        <v>86.09</v>
      </c>
      <c r="I91" s="300">
        <f>IF(MinBaseGround&gt;ROUND(((1-GroundCandaDiscount)*'UPS Ground Base'!I86),2),ROUND(MinBaseGround*(1+GroundFuelSurcharge),2),ROUND(((1-GroundCandaDiscount)*'UPS Ground Base'!I86)*(1+GroundFuelSurcharge),2))</f>
        <v>151.04</v>
      </c>
      <c r="J91" s="300">
        <f>IF(MinBaseGround&gt;ROUND(((1-GroundCandaDiscount)*'UPS Ground Base'!J86),2),ROUND(MinBaseGround*(1+GroundFuelSurcharge),2),ROUND(((1-GroundCandaDiscount)*'UPS Ground Base'!J86)*(1+GroundFuelSurcharge),2))</f>
        <v>161.72</v>
      </c>
      <c r="K91" s="300">
        <f>IF(MinBaseGround&gt;ROUND(((1-GroundCandaDiscount)*'UPS Ground Base'!K86),2),ROUND(MinBaseGround*(1+GroundFuelSurcharge),2),ROUND(((1-GroundCandaDiscount)*'UPS Ground Base'!K86)*(1+GroundFuelSurcharge),2))</f>
        <v>183.93</v>
      </c>
      <c r="L91" s="300">
        <f>IF(MinBaseGround&gt;ROUND(((1-GroundCandaDiscount)*'UPS Ground Base'!L86),2),ROUND(MinBaseGround*(1+GroundFuelSurcharge),2),ROUND(((1-GroundCandaDiscount)*'UPS Ground Base'!L86)*(1+GroundFuelSurcharge),2))</f>
        <v>253.94</v>
      </c>
      <c r="M91" s="300">
        <f>IF(MinBaseGround&gt;ROUND(((1-GroundCandaDiscount)*'UPS Ground Base'!M86),2),ROUND(MinBaseGround*(1+GroundFuelSurcharge),2),ROUND(((1-GroundCandaDiscount)*'UPS Ground Base'!M86)*(1+GroundFuelSurcharge),2))</f>
        <v>257.74</v>
      </c>
      <c r="N91" s="300">
        <f>IF(MinBaseGround&gt;ROUND(((1-GroundCandaDiscount)*'UPS Ground Base'!N86),2),ROUND(MinBaseGround*(1+GroundFuelSurcharge),2),ROUND(((1-GroundCandaDiscount)*'UPS Ground Base'!N86)*(1+GroundFuelSurcharge),2))</f>
        <v>278.8</v>
      </c>
      <c r="O91" s="300">
        <f>IF(MinBaseGround&gt;ROUND(((1-GroundCandaDiscount)*'UPS Ground Base'!O86),2),ROUND(MinBaseGround*(1+GroundFuelSurcharge),2),ROUND(((1-GroundCandaDiscount)*'UPS Ground Base'!O86)*(1+GroundFuelSurcharge),2))</f>
        <v>314.54</v>
      </c>
      <c r="P91" s="300">
        <f>IF(MinBaseGround&gt;ROUND(((1-GroundCandaDiscount)*'UPS Ground Base'!P86),2),ROUND(MinBaseGround*(1+GroundFuelSurcharge),2),ROUND(((1-GroundCandaDiscount)*'UPS Ground Base'!P86)*(1+GroundFuelSurcharge),2))</f>
        <v>317.44</v>
      </c>
      <c r="Q91" s="300">
        <f>IF(MinBaseGround&gt;ROUND(((1-GroundCandaDiscount)*'UPS Ground Base'!Q86),2),ROUND(MinBaseGround*(1+GroundFuelSurcharge),2),ROUND(((1-GroundCandaDiscount)*'UPS Ground Base'!Q86)*(1+GroundFuelSurcharge),2))</f>
        <v>320.63</v>
      </c>
      <c r="R91" s="300">
        <f>IF(MinBaseGround&gt;ROUND(((1-GroundCandaDiscount)*'UPS Ground Base'!R86),2),ROUND(MinBaseGround*(1+GroundFuelSurcharge),2),ROUND(((1-GroundCandaDiscount)*'UPS Ground Base'!R86)*(1+GroundFuelSurcharge),2))</f>
        <v>320.83</v>
      </c>
      <c r="S91" s="300">
        <f>IF(MinBaseGround&gt;ROUND(((1-GroundCandaDiscount)*'UPS Ground Base'!S86),2),ROUND(MinBaseGround*(1+GroundFuelSurcharge),2),ROUND(((1-GroundCandaDiscount)*'UPS Ground Base'!S86)*(1+GroundFuelSurcharge),2))</f>
        <v>326.08</v>
      </c>
      <c r="T91" s="300">
        <f>IF(MinBaseGround&gt;ROUND(((1-GroundCandaDiscount)*'UPS Ground Base'!T86),2),ROUND(MinBaseGround*(1+GroundFuelSurcharge),2),ROUND(((1-GroundCandaDiscount)*'UPS Ground Base'!T86)*(1+GroundFuelSurcharge),2))</f>
        <v>335.42</v>
      </c>
      <c r="U91" s="300">
        <f>IF(MinBaseGround&gt;ROUND(((1-GroundCandaDiscount)*'UPS Ground Base'!U86),2),ROUND(MinBaseGround*(1+GroundFuelSurcharge),2),ROUND(((1-GroundCandaDiscount)*'UPS Ground Base'!U86)*(1+GroundFuelSurcharge),2))</f>
        <v>341.49</v>
      </c>
    </row>
    <row r="92" ht="12.75" customHeight="1">
      <c r="A92" s="299">
        <v>85.0</v>
      </c>
      <c r="B92" s="300">
        <f>IF(MinBaseGround&gt;ROUND(((1-Ground_Commercial)*'UPS Ground Base'!B87),2),ROUND(MinBaseGround*(1+GroundFuelSurcharge),2),ROUND(((1-Ground_Commercial)*'UPS Ground Base'!B87)*(1+GroundFuelSurcharge),2))</f>
        <v>42.31</v>
      </c>
      <c r="C92" s="300">
        <f>IF(MinBaseGround&gt;ROUND(((1-Ground_Commercial)*'UPS Ground Base'!C87),2),ROUND(MinBaseGround*(1+GroundFuelSurcharge),2),ROUND(((1-Ground_Commercial)*'UPS Ground Base'!C87)*(1+GroundFuelSurcharge),2))</f>
        <v>46.55</v>
      </c>
      <c r="D92" s="300">
        <f>IF(MinBaseGround&gt;ROUND(((1-Ground_Commercial)*'UPS Ground Base'!D87),2),ROUND(MinBaseGround*(1+GroundFuelSurcharge),2),ROUND(((1-Ground_Commercial)*'UPS Ground Base'!D87)*(1+GroundFuelSurcharge),2))</f>
        <v>51.72</v>
      </c>
      <c r="E92" s="300">
        <f>IF(MinBaseGround&gt;ROUND(((1-Ground_Commercial)*'UPS Ground Base'!E87),2),ROUND(MinBaseGround*(1+GroundFuelSurcharge),2),ROUND(((1-Ground_Commercial)*'UPS Ground Base'!E87)*(1+GroundFuelSurcharge),2))</f>
        <v>60.05</v>
      </c>
      <c r="F92" s="300">
        <f>IF(MinBaseGround&gt;ROUND(((1-Ground_Commercial)*'UPS Ground Base'!F87),2),ROUND(MinBaseGround*(1+GroundFuelSurcharge),2),ROUND(((1-Ground_Commercial)*'UPS Ground Base'!F87)*(1+GroundFuelSurcharge),2))</f>
        <v>71.51</v>
      </c>
      <c r="G92" s="300">
        <f>IF(MinBaseGround&gt;ROUND(((1-Ground_Commercial)*'UPS Ground Base'!G87),2),ROUND(MinBaseGround*(1+GroundFuelSurcharge),2),ROUND(((1-Ground_Commercial)*'UPS Ground Base'!G87)*(1+GroundFuelSurcharge),2))</f>
        <v>84.27</v>
      </c>
      <c r="H92" s="300">
        <f>IF(MinBaseGround&gt;ROUND(((1-Ground_Commercial)*'UPS Ground Base'!H87),2),ROUND(MinBaseGround*(1+GroundFuelSurcharge),2),ROUND(((1-Ground_Commercial)*'UPS Ground Base'!H87)*(1+GroundFuelSurcharge),2))</f>
        <v>87.02</v>
      </c>
      <c r="I92" s="300">
        <f>IF(MinBaseGround&gt;ROUND(((1-GroundCandaDiscount)*'UPS Ground Base'!I87),2),ROUND(MinBaseGround*(1+GroundFuelSurcharge),2),ROUND(((1-GroundCandaDiscount)*'UPS Ground Base'!I87)*(1+GroundFuelSurcharge),2))</f>
        <v>154.15</v>
      </c>
      <c r="J92" s="300">
        <f>IF(MinBaseGround&gt;ROUND(((1-GroundCandaDiscount)*'UPS Ground Base'!J87),2),ROUND(MinBaseGround*(1+GroundFuelSurcharge),2),ROUND(((1-GroundCandaDiscount)*'UPS Ground Base'!J87)*(1+GroundFuelSurcharge),2))</f>
        <v>165.17</v>
      </c>
      <c r="K92" s="300">
        <f>IF(MinBaseGround&gt;ROUND(((1-GroundCandaDiscount)*'UPS Ground Base'!K87),2),ROUND(MinBaseGround*(1+GroundFuelSurcharge),2),ROUND(((1-GroundCandaDiscount)*'UPS Ground Base'!K87)*(1+GroundFuelSurcharge),2))</f>
        <v>189.09</v>
      </c>
      <c r="L92" s="300">
        <f>IF(MinBaseGround&gt;ROUND(((1-GroundCandaDiscount)*'UPS Ground Base'!L87),2),ROUND(MinBaseGround*(1+GroundFuelSurcharge),2),ROUND(((1-GroundCandaDiscount)*'UPS Ground Base'!L87)*(1+GroundFuelSurcharge),2))</f>
        <v>259.16</v>
      </c>
      <c r="M92" s="300">
        <f>IF(MinBaseGround&gt;ROUND(((1-GroundCandaDiscount)*'UPS Ground Base'!M87),2),ROUND(MinBaseGround*(1+GroundFuelSurcharge),2),ROUND(((1-GroundCandaDiscount)*'UPS Ground Base'!M87)*(1+GroundFuelSurcharge),2))</f>
        <v>263.07</v>
      </c>
      <c r="N92" s="300">
        <f>IF(MinBaseGround&gt;ROUND(((1-GroundCandaDiscount)*'UPS Ground Base'!N87),2),ROUND(MinBaseGround*(1+GroundFuelSurcharge),2),ROUND(((1-GroundCandaDiscount)*'UPS Ground Base'!N87)*(1+GroundFuelSurcharge),2))</f>
        <v>282.39</v>
      </c>
      <c r="O92" s="300">
        <f>IF(MinBaseGround&gt;ROUND(((1-GroundCandaDiscount)*'UPS Ground Base'!O87),2),ROUND(MinBaseGround*(1+GroundFuelSurcharge),2),ROUND(((1-GroundCandaDiscount)*'UPS Ground Base'!O87)*(1+GroundFuelSurcharge),2))</f>
        <v>322.71</v>
      </c>
      <c r="P92" s="300">
        <f>IF(MinBaseGround&gt;ROUND(((1-GroundCandaDiscount)*'UPS Ground Base'!P87),2),ROUND(MinBaseGround*(1+GroundFuelSurcharge),2),ROUND(((1-GroundCandaDiscount)*'UPS Ground Base'!P87)*(1+GroundFuelSurcharge),2))</f>
        <v>326.22</v>
      </c>
      <c r="Q92" s="300">
        <f>IF(MinBaseGround&gt;ROUND(((1-GroundCandaDiscount)*'UPS Ground Base'!Q87),2),ROUND(MinBaseGround*(1+GroundFuelSurcharge),2),ROUND(((1-GroundCandaDiscount)*'UPS Ground Base'!Q87)*(1+GroundFuelSurcharge),2))</f>
        <v>329.46</v>
      </c>
      <c r="R92" s="300">
        <f>IF(MinBaseGround&gt;ROUND(((1-GroundCandaDiscount)*'UPS Ground Base'!R87),2),ROUND(MinBaseGround*(1+GroundFuelSurcharge),2),ROUND(((1-GroundCandaDiscount)*'UPS Ground Base'!R87)*(1+GroundFuelSurcharge),2))</f>
        <v>330.61</v>
      </c>
      <c r="S92" s="300">
        <f>IF(MinBaseGround&gt;ROUND(((1-GroundCandaDiscount)*'UPS Ground Base'!S87),2),ROUND(MinBaseGround*(1+GroundFuelSurcharge),2),ROUND(((1-GroundCandaDiscount)*'UPS Ground Base'!S87)*(1+GroundFuelSurcharge),2))</f>
        <v>334.45</v>
      </c>
      <c r="T92" s="300">
        <f>IF(MinBaseGround&gt;ROUND(((1-GroundCandaDiscount)*'UPS Ground Base'!T87),2),ROUND(MinBaseGround*(1+GroundFuelSurcharge),2),ROUND(((1-GroundCandaDiscount)*'UPS Ground Base'!T87)*(1+GroundFuelSurcharge),2))</f>
        <v>343.59</v>
      </c>
      <c r="U92" s="300">
        <f>IF(MinBaseGround&gt;ROUND(((1-GroundCandaDiscount)*'UPS Ground Base'!U87),2),ROUND(MinBaseGround*(1+GroundFuelSurcharge),2),ROUND(((1-GroundCandaDiscount)*'UPS Ground Base'!U87)*(1+GroundFuelSurcharge),2))</f>
        <v>349.72</v>
      </c>
    </row>
    <row r="93" ht="12.75" customHeight="1">
      <c r="A93" s="299">
        <v>86.0</v>
      </c>
      <c r="B93" s="300">
        <f>IF(MinBaseGround&gt;ROUND(((1-Ground_Commercial)*'UPS Ground Base'!B88),2),ROUND(MinBaseGround*(1+GroundFuelSurcharge),2),ROUND(((1-Ground_Commercial)*'UPS Ground Base'!B88)*(1+GroundFuelSurcharge),2))</f>
        <v>43.86</v>
      </c>
      <c r="C93" s="300">
        <f>IF(MinBaseGround&gt;ROUND(((1-Ground_Commercial)*'UPS Ground Base'!C88),2),ROUND(MinBaseGround*(1+GroundFuelSurcharge),2),ROUND(((1-Ground_Commercial)*'UPS Ground Base'!C88)*(1+GroundFuelSurcharge),2))</f>
        <v>49.13</v>
      </c>
      <c r="D93" s="300">
        <f>IF(MinBaseGround&gt;ROUND(((1-Ground_Commercial)*'UPS Ground Base'!D88),2),ROUND(MinBaseGround*(1+GroundFuelSurcharge),2),ROUND(((1-Ground_Commercial)*'UPS Ground Base'!D88)*(1+GroundFuelSurcharge),2))</f>
        <v>53.73</v>
      </c>
      <c r="E93" s="300">
        <f>IF(MinBaseGround&gt;ROUND(((1-Ground_Commercial)*'UPS Ground Base'!E88),2),ROUND(MinBaseGround*(1+GroundFuelSurcharge),2),ROUND(((1-Ground_Commercial)*'UPS Ground Base'!E88)*(1+GroundFuelSurcharge),2))</f>
        <v>61.2</v>
      </c>
      <c r="F93" s="300">
        <f>IF(MinBaseGround&gt;ROUND(((1-Ground_Commercial)*'UPS Ground Base'!F88),2),ROUND(MinBaseGround*(1+GroundFuelSurcharge),2),ROUND(((1-Ground_Commercial)*'UPS Ground Base'!F88)*(1+GroundFuelSurcharge),2))</f>
        <v>73.04</v>
      </c>
      <c r="G93" s="300">
        <f>IF(MinBaseGround&gt;ROUND(((1-Ground_Commercial)*'UPS Ground Base'!G88),2),ROUND(MinBaseGround*(1+GroundFuelSurcharge),2),ROUND(((1-Ground_Commercial)*'UPS Ground Base'!G88)*(1+GroundFuelSurcharge),2))</f>
        <v>86.63</v>
      </c>
      <c r="H93" s="300">
        <f>IF(MinBaseGround&gt;ROUND(((1-Ground_Commercial)*'UPS Ground Base'!H88),2),ROUND(MinBaseGround*(1+GroundFuelSurcharge),2),ROUND(((1-Ground_Commercial)*'UPS Ground Base'!H88)*(1+GroundFuelSurcharge),2))</f>
        <v>89.68</v>
      </c>
      <c r="I93" s="300">
        <f>IF(MinBaseGround&gt;ROUND(((1-GroundCandaDiscount)*'UPS Ground Base'!I88),2),ROUND(MinBaseGround*(1+GroundFuelSurcharge),2),ROUND(((1-GroundCandaDiscount)*'UPS Ground Base'!I88)*(1+GroundFuelSurcharge),2))</f>
        <v>9.38</v>
      </c>
      <c r="J93" s="300">
        <f>IF(MinBaseGround&gt;ROUND(((1-GroundCandaDiscount)*'UPS Ground Base'!J88),2),ROUND(MinBaseGround*(1+GroundFuelSurcharge),2),ROUND(((1-GroundCandaDiscount)*'UPS Ground Base'!J88)*(1+GroundFuelSurcharge),2))</f>
        <v>9.38</v>
      </c>
      <c r="K93" s="300">
        <f>IF(MinBaseGround&gt;ROUND(((1-GroundCandaDiscount)*'UPS Ground Base'!K88),2),ROUND(MinBaseGround*(1+GroundFuelSurcharge),2),ROUND(((1-GroundCandaDiscount)*'UPS Ground Base'!K88)*(1+GroundFuelSurcharge),2))</f>
        <v>9.38</v>
      </c>
      <c r="L93" s="300">
        <f>IF(MinBaseGround&gt;ROUND(((1-GroundCandaDiscount)*'UPS Ground Base'!L88),2),ROUND(MinBaseGround*(1+GroundFuelSurcharge),2),ROUND(((1-GroundCandaDiscount)*'UPS Ground Base'!L88)*(1+GroundFuelSurcharge),2))</f>
        <v>9.38</v>
      </c>
      <c r="M93" s="300">
        <f>IF(MinBaseGround&gt;ROUND(((1-GroundCandaDiscount)*'UPS Ground Base'!M88),2),ROUND(MinBaseGround*(1+GroundFuelSurcharge),2),ROUND(((1-GroundCandaDiscount)*'UPS Ground Base'!M88)*(1+GroundFuelSurcharge),2))</f>
        <v>9.38</v>
      </c>
      <c r="N93" s="300">
        <f>IF(MinBaseGround&gt;ROUND(((1-GroundCandaDiscount)*'UPS Ground Base'!N88),2),ROUND(MinBaseGround*(1+GroundFuelSurcharge),2),ROUND(((1-GroundCandaDiscount)*'UPS Ground Base'!N88)*(1+GroundFuelSurcharge),2))</f>
        <v>9.38</v>
      </c>
      <c r="O93" s="300">
        <f>IF(MinBaseGround&gt;ROUND(((1-GroundCandaDiscount)*'UPS Ground Base'!O88),2),ROUND(MinBaseGround*(1+GroundFuelSurcharge),2),ROUND(((1-GroundCandaDiscount)*'UPS Ground Base'!O88)*(1+GroundFuelSurcharge),2))</f>
        <v>9.38</v>
      </c>
      <c r="P93" s="300">
        <f>IF(MinBaseGround&gt;ROUND(((1-GroundCandaDiscount)*'UPS Ground Base'!P88),2),ROUND(MinBaseGround*(1+GroundFuelSurcharge),2),ROUND(((1-GroundCandaDiscount)*'UPS Ground Base'!P88)*(1+GroundFuelSurcharge),2))</f>
        <v>9.38</v>
      </c>
      <c r="Q93" s="300">
        <f>IF(MinBaseGround&gt;ROUND(((1-GroundCandaDiscount)*'UPS Ground Base'!Q88),2),ROUND(MinBaseGround*(1+GroundFuelSurcharge),2),ROUND(((1-GroundCandaDiscount)*'UPS Ground Base'!Q88)*(1+GroundFuelSurcharge),2))</f>
        <v>9.38</v>
      </c>
      <c r="R93" s="300">
        <f>IF(MinBaseGround&gt;ROUND(((1-GroundCandaDiscount)*'UPS Ground Base'!R88),2),ROUND(MinBaseGround*(1+GroundFuelSurcharge),2),ROUND(((1-GroundCandaDiscount)*'UPS Ground Base'!R88)*(1+GroundFuelSurcharge),2))</f>
        <v>9.38</v>
      </c>
      <c r="S93" s="300">
        <f>IF(MinBaseGround&gt;ROUND(((1-GroundCandaDiscount)*'UPS Ground Base'!S88),2),ROUND(MinBaseGround*(1+GroundFuelSurcharge),2),ROUND(((1-GroundCandaDiscount)*'UPS Ground Base'!S88)*(1+GroundFuelSurcharge),2))</f>
        <v>9.38</v>
      </c>
      <c r="T93" s="300">
        <f>IF(MinBaseGround&gt;ROUND(((1-GroundCandaDiscount)*'UPS Ground Base'!T88),2),ROUND(MinBaseGround*(1+GroundFuelSurcharge),2),ROUND(((1-GroundCandaDiscount)*'UPS Ground Base'!T88)*(1+GroundFuelSurcharge),2))</f>
        <v>9.38</v>
      </c>
      <c r="U93" s="300">
        <f>IF(MinBaseGround&gt;ROUND(((1-GroundCandaDiscount)*'UPS Ground Base'!U88),2),ROUND(MinBaseGround*(1+GroundFuelSurcharge),2),ROUND(((1-GroundCandaDiscount)*'UPS Ground Base'!U88)*(1+GroundFuelSurcharge),2))</f>
        <v>9.38</v>
      </c>
    </row>
    <row r="94" ht="12.75" customHeight="1">
      <c r="A94" s="299">
        <v>87.0</v>
      </c>
      <c r="B94" s="300">
        <f>IF(MinBaseGround&gt;ROUND(((1-Ground_Commercial)*'UPS Ground Base'!B89),2),ROUND(MinBaseGround*(1+GroundFuelSurcharge),2),ROUND(((1-Ground_Commercial)*'UPS Ground Base'!B89)*(1+GroundFuelSurcharge),2))</f>
        <v>44.75</v>
      </c>
      <c r="C94" s="300">
        <f>IF(MinBaseGround&gt;ROUND(((1-Ground_Commercial)*'UPS Ground Base'!C89),2),ROUND(MinBaseGround*(1+GroundFuelSurcharge),2),ROUND(((1-Ground_Commercial)*'UPS Ground Base'!C89)*(1+GroundFuelSurcharge),2))</f>
        <v>49.15</v>
      </c>
      <c r="D94" s="300">
        <f>IF(MinBaseGround&gt;ROUND(((1-Ground_Commercial)*'UPS Ground Base'!D89),2),ROUND(MinBaseGround*(1+GroundFuelSurcharge),2),ROUND(((1-Ground_Commercial)*'UPS Ground Base'!D89)*(1+GroundFuelSurcharge),2))</f>
        <v>53.74</v>
      </c>
      <c r="E94" s="300">
        <f>IF(MinBaseGround&gt;ROUND(((1-Ground_Commercial)*'UPS Ground Base'!E89),2),ROUND(MinBaseGround*(1+GroundFuelSurcharge),2),ROUND(((1-Ground_Commercial)*'UPS Ground Base'!E89)*(1+GroundFuelSurcharge),2))</f>
        <v>61.21</v>
      </c>
      <c r="F94" s="300">
        <f>IF(MinBaseGround&gt;ROUND(((1-Ground_Commercial)*'UPS Ground Base'!F89),2),ROUND(MinBaseGround*(1+GroundFuelSurcharge),2),ROUND(((1-Ground_Commercial)*'UPS Ground Base'!F89)*(1+GroundFuelSurcharge),2))</f>
        <v>74</v>
      </c>
      <c r="G94" s="300">
        <f>IF(MinBaseGround&gt;ROUND(((1-Ground_Commercial)*'UPS Ground Base'!G89),2),ROUND(MinBaseGround*(1+GroundFuelSurcharge),2),ROUND(((1-Ground_Commercial)*'UPS Ground Base'!G89)*(1+GroundFuelSurcharge),2))</f>
        <v>86.72</v>
      </c>
      <c r="H94" s="300">
        <f>IF(MinBaseGround&gt;ROUND(((1-Ground_Commercial)*'UPS Ground Base'!H89),2),ROUND(MinBaseGround*(1+GroundFuelSurcharge),2),ROUND(((1-Ground_Commercial)*'UPS Ground Base'!H89)*(1+GroundFuelSurcharge),2))</f>
        <v>89.83</v>
      </c>
      <c r="I94" s="300">
        <f>IF(MinBaseGround&gt;ROUND(((1-GroundCandaDiscount)*'UPS Ground Base'!I89),2),ROUND(MinBaseGround*(1+GroundFuelSurcharge),2),ROUND(((1-GroundCandaDiscount)*'UPS Ground Base'!I89)*(1+GroundFuelSurcharge),2))</f>
        <v>310.45</v>
      </c>
      <c r="J94" s="300">
        <f>IF(MinBaseGround&gt;ROUND(((1-GroundCandaDiscount)*'UPS Ground Base'!J89),2),ROUND(MinBaseGround*(1+GroundFuelSurcharge),2),ROUND(((1-GroundCandaDiscount)*'UPS Ground Base'!J89)*(1+GroundFuelSurcharge),2))</f>
        <v>387.38</v>
      </c>
      <c r="K94" s="300">
        <f>IF(MinBaseGround&gt;ROUND(((1-GroundCandaDiscount)*'UPS Ground Base'!K89),2),ROUND(MinBaseGround*(1+GroundFuelSurcharge),2),ROUND(((1-GroundCandaDiscount)*'UPS Ground Base'!K89)*(1+GroundFuelSurcharge),2))</f>
        <v>319.65</v>
      </c>
      <c r="L94" s="300">
        <f>IF(MinBaseGround&gt;ROUND(((1-GroundCandaDiscount)*'UPS Ground Base'!L89),2),ROUND(MinBaseGround*(1+GroundFuelSurcharge),2),ROUND(((1-GroundCandaDiscount)*'UPS Ground Base'!L89)*(1+GroundFuelSurcharge),2))</f>
        <v>165.01</v>
      </c>
      <c r="M94" s="300">
        <f>IF(MinBaseGround&gt;ROUND(((1-GroundCandaDiscount)*'UPS Ground Base'!M89),2),ROUND(MinBaseGround*(1+GroundFuelSurcharge),2),ROUND(((1-GroundCandaDiscount)*'UPS Ground Base'!M89)*(1+GroundFuelSurcharge),2))</f>
        <v>166.57</v>
      </c>
      <c r="N94" s="300">
        <f>IF(MinBaseGround&gt;ROUND(((1-GroundCandaDiscount)*'UPS Ground Base'!N89),2),ROUND(MinBaseGround*(1+GroundFuelSurcharge),2),ROUND(((1-GroundCandaDiscount)*'UPS Ground Base'!N89)*(1+GroundFuelSurcharge),2))</f>
        <v>180.98</v>
      </c>
      <c r="O94" s="300">
        <f>IF(MinBaseGround&gt;ROUND(((1-GroundCandaDiscount)*'UPS Ground Base'!O89),2),ROUND(MinBaseGround*(1+GroundFuelSurcharge),2),ROUND(((1-GroundCandaDiscount)*'UPS Ground Base'!O89)*(1+GroundFuelSurcharge),2))</f>
        <v>207.9</v>
      </c>
      <c r="P94" s="300">
        <f>IF(MinBaseGround&gt;ROUND(((1-GroundCandaDiscount)*'UPS Ground Base'!P89),2),ROUND(MinBaseGround*(1+GroundFuelSurcharge),2),ROUND(((1-GroundCandaDiscount)*'UPS Ground Base'!P89)*(1+GroundFuelSurcharge),2))</f>
        <v>210.69</v>
      </c>
      <c r="Q94" s="300">
        <f>IF(MinBaseGround&gt;ROUND(((1-GroundCandaDiscount)*'UPS Ground Base'!Q89),2),ROUND(MinBaseGround*(1+GroundFuelSurcharge),2),ROUND(((1-GroundCandaDiscount)*'UPS Ground Base'!Q89)*(1+GroundFuelSurcharge),2))</f>
        <v>213.18</v>
      </c>
      <c r="R94" s="300">
        <f>IF(MinBaseGround&gt;ROUND(((1-GroundCandaDiscount)*'UPS Ground Base'!R89),2),ROUND(MinBaseGround*(1+GroundFuelSurcharge),2),ROUND(((1-GroundCandaDiscount)*'UPS Ground Base'!R89)*(1+GroundFuelSurcharge),2))</f>
        <v>218.07</v>
      </c>
      <c r="S94" s="300">
        <f>IF(MinBaseGround&gt;ROUND(((1-GroundCandaDiscount)*'UPS Ground Base'!S89),2),ROUND(MinBaseGround*(1+GroundFuelSurcharge),2),ROUND(((1-GroundCandaDiscount)*'UPS Ground Base'!S89)*(1+GroundFuelSurcharge),2))</f>
        <v>223.94</v>
      </c>
      <c r="T94" s="300">
        <f>IF(MinBaseGround&gt;ROUND(((1-GroundCandaDiscount)*'UPS Ground Base'!T89),2),ROUND(MinBaseGround*(1+GroundFuelSurcharge),2),ROUND(((1-GroundCandaDiscount)*'UPS Ground Base'!T89)*(1+GroundFuelSurcharge),2))</f>
        <v>232.27</v>
      </c>
      <c r="U94" s="300">
        <f>IF(MinBaseGround&gt;ROUND(((1-GroundCandaDiscount)*'UPS Ground Base'!U89),2),ROUND(MinBaseGround*(1+GroundFuelSurcharge),2),ROUND(((1-GroundCandaDiscount)*'UPS Ground Base'!U89)*(1+GroundFuelSurcharge),2))</f>
        <v>237.24</v>
      </c>
    </row>
    <row r="95" ht="12.75" customHeight="1">
      <c r="A95" s="299">
        <v>88.0</v>
      </c>
      <c r="B95" s="300">
        <f>IF(MinBaseGround&gt;ROUND(((1-Ground_Commercial)*'UPS Ground Base'!B90),2),ROUND(MinBaseGround*(1+GroundFuelSurcharge),2),ROUND(((1-Ground_Commercial)*'UPS Ground Base'!B90)*(1+GroundFuelSurcharge),2))</f>
        <v>46.61</v>
      </c>
      <c r="C95" s="300">
        <f>IF(MinBaseGround&gt;ROUND(((1-Ground_Commercial)*'UPS Ground Base'!C90),2),ROUND(MinBaseGround*(1+GroundFuelSurcharge),2),ROUND(((1-Ground_Commercial)*'UPS Ground Base'!C90)*(1+GroundFuelSurcharge),2))</f>
        <v>50.26</v>
      </c>
      <c r="D95" s="300">
        <f>IF(MinBaseGround&gt;ROUND(((1-Ground_Commercial)*'UPS Ground Base'!D90),2),ROUND(MinBaseGround*(1+GroundFuelSurcharge),2),ROUND(((1-Ground_Commercial)*'UPS Ground Base'!D90)*(1+GroundFuelSurcharge),2))</f>
        <v>55.43</v>
      </c>
      <c r="E95" s="300">
        <f>IF(MinBaseGround&gt;ROUND(((1-Ground_Commercial)*'UPS Ground Base'!E90),2),ROUND(MinBaseGround*(1+GroundFuelSurcharge),2),ROUND(((1-Ground_Commercial)*'UPS Ground Base'!E90)*(1+GroundFuelSurcharge),2))</f>
        <v>63.18</v>
      </c>
      <c r="F95" s="300">
        <f>IF(MinBaseGround&gt;ROUND(((1-Ground_Commercial)*'UPS Ground Base'!F90),2),ROUND(MinBaseGround*(1+GroundFuelSurcharge),2),ROUND(((1-Ground_Commercial)*'UPS Ground Base'!F90)*(1+GroundFuelSurcharge),2))</f>
        <v>74.27</v>
      </c>
      <c r="G95" s="300">
        <f>IF(MinBaseGround&gt;ROUND(((1-Ground_Commercial)*'UPS Ground Base'!G90),2),ROUND(MinBaseGround*(1+GroundFuelSurcharge),2),ROUND(((1-Ground_Commercial)*'UPS Ground Base'!G90)*(1+GroundFuelSurcharge),2))</f>
        <v>86.8</v>
      </c>
      <c r="H95" s="300">
        <f>IF(MinBaseGround&gt;ROUND(((1-Ground_Commercial)*'UPS Ground Base'!H90),2),ROUND(MinBaseGround*(1+GroundFuelSurcharge),2),ROUND(((1-Ground_Commercial)*'UPS Ground Base'!H90)*(1+GroundFuelSurcharge),2))</f>
        <v>90.82</v>
      </c>
      <c r="I95" s="300">
        <f>IF(MinBaseGround&gt;ROUND(((1-GroundCandaDiscount)*'UPS Ground Base'!I90),2),ROUND(MinBaseGround*(1+GroundFuelSurcharge),2),ROUND(((1-GroundCandaDiscount)*'UPS Ground Base'!I90)*(1+GroundFuelSurcharge),2))</f>
        <v>313.88</v>
      </c>
      <c r="J95" s="300">
        <f>IF(MinBaseGround&gt;ROUND(((1-GroundCandaDiscount)*'UPS Ground Base'!J90),2),ROUND(MinBaseGround*(1+GroundFuelSurcharge),2),ROUND(((1-GroundCandaDiscount)*'UPS Ground Base'!J90)*(1+GroundFuelSurcharge),2))</f>
        <v>393.39</v>
      </c>
      <c r="K95" s="300">
        <f>IF(MinBaseGround&gt;ROUND(((1-GroundCandaDiscount)*'UPS Ground Base'!K90),2),ROUND(MinBaseGround*(1+GroundFuelSurcharge),2),ROUND(((1-GroundCandaDiscount)*'UPS Ground Base'!K90)*(1+GroundFuelSurcharge),2))</f>
        <v>323.12</v>
      </c>
      <c r="L95" s="300">
        <f>IF(MinBaseGround&gt;ROUND(((1-GroundCandaDiscount)*'UPS Ground Base'!L90),2),ROUND(MinBaseGround*(1+GroundFuelSurcharge),2),ROUND(((1-GroundCandaDiscount)*'UPS Ground Base'!L90)*(1+GroundFuelSurcharge),2))</f>
        <v>165.01</v>
      </c>
      <c r="M95" s="300">
        <f>IF(MinBaseGround&gt;ROUND(((1-GroundCandaDiscount)*'UPS Ground Base'!M90),2),ROUND(MinBaseGround*(1+GroundFuelSurcharge),2),ROUND(((1-GroundCandaDiscount)*'UPS Ground Base'!M90)*(1+GroundFuelSurcharge),2))</f>
        <v>166.57</v>
      </c>
      <c r="N95" s="300">
        <f>IF(MinBaseGround&gt;ROUND(((1-GroundCandaDiscount)*'UPS Ground Base'!N90),2),ROUND(MinBaseGround*(1+GroundFuelSurcharge),2),ROUND(((1-GroundCandaDiscount)*'UPS Ground Base'!N90)*(1+GroundFuelSurcharge),2))</f>
        <v>180.98</v>
      </c>
      <c r="O95" s="300">
        <f>IF(MinBaseGround&gt;ROUND(((1-GroundCandaDiscount)*'UPS Ground Base'!O90),2),ROUND(MinBaseGround*(1+GroundFuelSurcharge),2),ROUND(((1-GroundCandaDiscount)*'UPS Ground Base'!O90)*(1+GroundFuelSurcharge),2))</f>
        <v>207.9</v>
      </c>
      <c r="P95" s="300">
        <f>IF(MinBaseGround&gt;ROUND(((1-GroundCandaDiscount)*'UPS Ground Base'!P90),2),ROUND(MinBaseGround*(1+GroundFuelSurcharge),2),ROUND(((1-GroundCandaDiscount)*'UPS Ground Base'!P90)*(1+GroundFuelSurcharge),2))</f>
        <v>210.69</v>
      </c>
      <c r="Q95" s="300">
        <f>IF(MinBaseGround&gt;ROUND(((1-GroundCandaDiscount)*'UPS Ground Base'!Q90),2),ROUND(MinBaseGround*(1+GroundFuelSurcharge),2),ROUND(((1-GroundCandaDiscount)*'UPS Ground Base'!Q90)*(1+GroundFuelSurcharge),2))</f>
        <v>213.18</v>
      </c>
      <c r="R95" s="300">
        <f>IF(MinBaseGround&gt;ROUND(((1-GroundCandaDiscount)*'UPS Ground Base'!R90),2),ROUND(MinBaseGround*(1+GroundFuelSurcharge),2),ROUND(((1-GroundCandaDiscount)*'UPS Ground Base'!R90)*(1+GroundFuelSurcharge),2))</f>
        <v>218.07</v>
      </c>
      <c r="S95" s="300">
        <f>IF(MinBaseGround&gt;ROUND(((1-GroundCandaDiscount)*'UPS Ground Base'!S90),2),ROUND(MinBaseGround*(1+GroundFuelSurcharge),2),ROUND(((1-GroundCandaDiscount)*'UPS Ground Base'!S90)*(1+GroundFuelSurcharge),2))</f>
        <v>223.94</v>
      </c>
      <c r="T95" s="300">
        <f>IF(MinBaseGround&gt;ROUND(((1-GroundCandaDiscount)*'UPS Ground Base'!T90),2),ROUND(MinBaseGround*(1+GroundFuelSurcharge),2),ROUND(((1-GroundCandaDiscount)*'UPS Ground Base'!T90)*(1+GroundFuelSurcharge),2))</f>
        <v>232.27</v>
      </c>
      <c r="U95" s="300">
        <f>IF(MinBaseGround&gt;ROUND(((1-GroundCandaDiscount)*'UPS Ground Base'!U90),2),ROUND(MinBaseGround*(1+GroundFuelSurcharge),2),ROUND(((1-GroundCandaDiscount)*'UPS Ground Base'!U90)*(1+GroundFuelSurcharge),2))</f>
        <v>237.24</v>
      </c>
    </row>
    <row r="96" ht="12.75" customHeight="1">
      <c r="A96" s="299">
        <v>89.0</v>
      </c>
      <c r="B96" s="300">
        <f>IF(MinBaseGround&gt;ROUND(((1-Ground_Commercial)*'UPS Ground Base'!B91),2),ROUND(MinBaseGround*(1+GroundFuelSurcharge),2),ROUND(((1-Ground_Commercial)*'UPS Ground Base'!B91)*(1+GroundFuelSurcharge),2))</f>
        <v>48.7</v>
      </c>
      <c r="C96" s="300">
        <f>IF(MinBaseGround&gt;ROUND(((1-Ground_Commercial)*'UPS Ground Base'!C91),2),ROUND(MinBaseGround*(1+GroundFuelSurcharge),2),ROUND(((1-Ground_Commercial)*'UPS Ground Base'!C91)*(1+GroundFuelSurcharge),2))</f>
        <v>51.66</v>
      </c>
      <c r="D96" s="300">
        <f>IF(MinBaseGround&gt;ROUND(((1-Ground_Commercial)*'UPS Ground Base'!D91),2),ROUND(MinBaseGround*(1+GroundFuelSurcharge),2),ROUND(((1-Ground_Commercial)*'UPS Ground Base'!D91)*(1+GroundFuelSurcharge),2))</f>
        <v>56.53</v>
      </c>
      <c r="E96" s="300">
        <f>IF(MinBaseGround&gt;ROUND(((1-Ground_Commercial)*'UPS Ground Base'!E91),2),ROUND(MinBaseGround*(1+GroundFuelSurcharge),2),ROUND(((1-Ground_Commercial)*'UPS Ground Base'!E91)*(1+GroundFuelSurcharge),2))</f>
        <v>63.39</v>
      </c>
      <c r="F96" s="300">
        <f>IF(MinBaseGround&gt;ROUND(((1-Ground_Commercial)*'UPS Ground Base'!F91),2),ROUND(MinBaseGround*(1+GroundFuelSurcharge),2),ROUND(((1-Ground_Commercial)*'UPS Ground Base'!F91)*(1+GroundFuelSurcharge),2))</f>
        <v>75.89</v>
      </c>
      <c r="G96" s="300">
        <f>IF(MinBaseGround&gt;ROUND(((1-Ground_Commercial)*'UPS Ground Base'!G91),2),ROUND(MinBaseGround*(1+GroundFuelSurcharge),2),ROUND(((1-Ground_Commercial)*'UPS Ground Base'!G91)*(1+GroundFuelSurcharge),2))</f>
        <v>87.69</v>
      </c>
      <c r="H96" s="300">
        <f>IF(MinBaseGround&gt;ROUND(((1-Ground_Commercial)*'UPS Ground Base'!H91),2),ROUND(MinBaseGround*(1+GroundFuelSurcharge),2),ROUND(((1-Ground_Commercial)*'UPS Ground Base'!H91)*(1+GroundFuelSurcharge),2))</f>
        <v>92.72</v>
      </c>
      <c r="I96" s="300">
        <f>IF(MinBaseGround&gt;ROUND(((1-GroundCandaDiscount)*'UPS Ground Base'!I91),2),ROUND(MinBaseGround*(1+GroundFuelSurcharge),2),ROUND(((1-GroundCandaDiscount)*'UPS Ground Base'!I91)*(1+GroundFuelSurcharge),2))</f>
        <v>317.16</v>
      </c>
      <c r="J96" s="300">
        <f>IF(MinBaseGround&gt;ROUND(((1-GroundCandaDiscount)*'UPS Ground Base'!J91),2),ROUND(MinBaseGround*(1+GroundFuelSurcharge),2),ROUND(((1-GroundCandaDiscount)*'UPS Ground Base'!J91)*(1+GroundFuelSurcharge),2))</f>
        <v>393.74</v>
      </c>
      <c r="K96" s="300">
        <f>IF(MinBaseGround&gt;ROUND(((1-GroundCandaDiscount)*'UPS Ground Base'!K91),2),ROUND(MinBaseGround*(1+GroundFuelSurcharge),2),ROUND(((1-GroundCandaDiscount)*'UPS Ground Base'!K91)*(1+GroundFuelSurcharge),2))</f>
        <v>326.39</v>
      </c>
      <c r="L96" s="300">
        <f>IF(MinBaseGround&gt;ROUND(((1-GroundCandaDiscount)*'UPS Ground Base'!L91),2),ROUND(MinBaseGround*(1+GroundFuelSurcharge),2),ROUND(((1-GroundCandaDiscount)*'UPS Ground Base'!L91)*(1+GroundFuelSurcharge),2))</f>
        <v>167.64</v>
      </c>
      <c r="M96" s="300">
        <f>IF(MinBaseGround&gt;ROUND(((1-GroundCandaDiscount)*'UPS Ground Base'!M91),2),ROUND(MinBaseGround*(1+GroundFuelSurcharge),2),ROUND(((1-GroundCandaDiscount)*'UPS Ground Base'!M91)*(1+GroundFuelSurcharge),2))</f>
        <v>169.24</v>
      </c>
      <c r="N96" s="300">
        <f>IF(MinBaseGround&gt;ROUND(((1-GroundCandaDiscount)*'UPS Ground Base'!N91),2),ROUND(MinBaseGround*(1+GroundFuelSurcharge),2),ROUND(((1-GroundCandaDiscount)*'UPS Ground Base'!N91)*(1+GroundFuelSurcharge),2))</f>
        <v>184.02</v>
      </c>
      <c r="O96" s="300">
        <f>IF(MinBaseGround&gt;ROUND(((1-GroundCandaDiscount)*'UPS Ground Base'!O91),2),ROUND(MinBaseGround*(1+GroundFuelSurcharge),2),ROUND(((1-GroundCandaDiscount)*'UPS Ground Base'!O91)*(1+GroundFuelSurcharge),2))</f>
        <v>211.15</v>
      </c>
      <c r="P96" s="300">
        <f>IF(MinBaseGround&gt;ROUND(((1-GroundCandaDiscount)*'UPS Ground Base'!P91),2),ROUND(MinBaseGround*(1+GroundFuelSurcharge),2),ROUND(((1-GroundCandaDiscount)*'UPS Ground Base'!P91)*(1+GroundFuelSurcharge),2))</f>
        <v>213.89</v>
      </c>
      <c r="Q96" s="300">
        <f>IF(MinBaseGround&gt;ROUND(((1-GroundCandaDiscount)*'UPS Ground Base'!Q91),2),ROUND(MinBaseGround*(1+GroundFuelSurcharge),2),ROUND(((1-GroundCandaDiscount)*'UPS Ground Base'!Q91)*(1+GroundFuelSurcharge),2))</f>
        <v>216.49</v>
      </c>
      <c r="R96" s="300">
        <f>IF(MinBaseGround&gt;ROUND(((1-GroundCandaDiscount)*'UPS Ground Base'!R91),2),ROUND(MinBaseGround*(1+GroundFuelSurcharge),2),ROUND(((1-GroundCandaDiscount)*'UPS Ground Base'!R91)*(1+GroundFuelSurcharge),2))</f>
        <v>221.27</v>
      </c>
      <c r="S96" s="300">
        <f>IF(MinBaseGround&gt;ROUND(((1-GroundCandaDiscount)*'UPS Ground Base'!S91),2),ROUND(MinBaseGround*(1+GroundFuelSurcharge),2),ROUND(((1-GroundCandaDiscount)*'UPS Ground Base'!S91)*(1+GroundFuelSurcharge),2))</f>
        <v>227.08</v>
      </c>
      <c r="T96" s="300">
        <f>IF(MinBaseGround&gt;ROUND(((1-GroundCandaDiscount)*'UPS Ground Base'!T91),2),ROUND(MinBaseGround*(1+GroundFuelSurcharge),2),ROUND(((1-GroundCandaDiscount)*'UPS Ground Base'!T91)*(1+GroundFuelSurcharge),2))</f>
        <v>235.75</v>
      </c>
      <c r="U96" s="300">
        <f>IF(MinBaseGround&gt;ROUND(((1-GroundCandaDiscount)*'UPS Ground Base'!U91),2),ROUND(MinBaseGround*(1+GroundFuelSurcharge),2),ROUND(((1-GroundCandaDiscount)*'UPS Ground Base'!U91)*(1+GroundFuelSurcharge),2))</f>
        <v>240.3</v>
      </c>
    </row>
    <row r="97" ht="12.75" customHeight="1">
      <c r="A97" s="299">
        <v>90.0</v>
      </c>
      <c r="B97" s="300">
        <f>IF(MinBaseGround&gt;ROUND(((1-Ground_Commercial)*'UPS Ground Base'!B92),2),ROUND(MinBaseGround*(1+GroundFuelSurcharge),2),ROUND(((1-Ground_Commercial)*'UPS Ground Base'!B92)*(1+GroundFuelSurcharge),2))</f>
        <v>51.64</v>
      </c>
      <c r="C97" s="300">
        <f>IF(MinBaseGround&gt;ROUND(((1-Ground_Commercial)*'UPS Ground Base'!C92),2),ROUND(MinBaseGround*(1+GroundFuelSurcharge),2),ROUND(((1-Ground_Commercial)*'UPS Ground Base'!C92)*(1+GroundFuelSurcharge),2))</f>
        <v>53.9</v>
      </c>
      <c r="D97" s="300">
        <f>IF(MinBaseGround&gt;ROUND(((1-Ground_Commercial)*'UPS Ground Base'!D92),2),ROUND(MinBaseGround*(1+GroundFuelSurcharge),2),ROUND(((1-Ground_Commercial)*'UPS Ground Base'!D92)*(1+GroundFuelSurcharge),2))</f>
        <v>58.92</v>
      </c>
      <c r="E97" s="300">
        <f>IF(MinBaseGround&gt;ROUND(((1-Ground_Commercial)*'UPS Ground Base'!E92),2),ROUND(MinBaseGround*(1+GroundFuelSurcharge),2),ROUND(((1-Ground_Commercial)*'UPS Ground Base'!E92)*(1+GroundFuelSurcharge),2))</f>
        <v>65.25</v>
      </c>
      <c r="F97" s="300">
        <f>IF(MinBaseGround&gt;ROUND(((1-Ground_Commercial)*'UPS Ground Base'!F92),2),ROUND(MinBaseGround*(1+GroundFuelSurcharge),2),ROUND(((1-Ground_Commercial)*'UPS Ground Base'!F92)*(1+GroundFuelSurcharge),2))</f>
        <v>76.97</v>
      </c>
      <c r="G97" s="300">
        <f>IF(MinBaseGround&gt;ROUND(((1-Ground_Commercial)*'UPS Ground Base'!G92),2),ROUND(MinBaseGround*(1+GroundFuelSurcharge),2),ROUND(((1-Ground_Commercial)*'UPS Ground Base'!G92)*(1+GroundFuelSurcharge),2))</f>
        <v>89.72</v>
      </c>
      <c r="H97" s="300">
        <f>IF(MinBaseGround&gt;ROUND(((1-Ground_Commercial)*'UPS Ground Base'!H92),2),ROUND(MinBaseGround*(1+GroundFuelSurcharge),2),ROUND(((1-Ground_Commercial)*'UPS Ground Base'!H92)*(1+GroundFuelSurcharge),2))</f>
        <v>94.54</v>
      </c>
      <c r="I97" s="300">
        <f>IF(MinBaseGround&gt;ROUND(((1-GroundCandaDiscount)*'UPS Ground Base'!I92),2),ROUND(MinBaseGround*(1+GroundFuelSurcharge),2),ROUND(((1-GroundCandaDiscount)*'UPS Ground Base'!I92)*(1+GroundFuelSurcharge),2))</f>
        <v>320.36</v>
      </c>
      <c r="J97" s="300">
        <f>IF(MinBaseGround&gt;ROUND(((1-GroundCandaDiscount)*'UPS Ground Base'!J92),2),ROUND(MinBaseGround*(1+GroundFuelSurcharge),2),ROUND(((1-GroundCandaDiscount)*'UPS Ground Base'!J92)*(1+GroundFuelSurcharge),2))</f>
        <v>399.61</v>
      </c>
      <c r="K97" s="300">
        <f>IF(MinBaseGround&gt;ROUND(((1-GroundCandaDiscount)*'UPS Ground Base'!K92),2),ROUND(MinBaseGround*(1+GroundFuelSurcharge),2),ROUND(((1-GroundCandaDiscount)*'UPS Ground Base'!K92)*(1+GroundFuelSurcharge),2))</f>
        <v>330.84</v>
      </c>
      <c r="L97" s="300">
        <f>IF(MinBaseGround&gt;ROUND(((1-GroundCandaDiscount)*'UPS Ground Base'!L92),2),ROUND(MinBaseGround*(1+GroundFuelSurcharge),2),ROUND(((1-GroundCandaDiscount)*'UPS Ground Base'!L92)*(1+GroundFuelSurcharge),2))</f>
        <v>167.64</v>
      </c>
      <c r="M97" s="300">
        <f>IF(MinBaseGround&gt;ROUND(((1-GroundCandaDiscount)*'UPS Ground Base'!M92),2),ROUND(MinBaseGround*(1+GroundFuelSurcharge),2),ROUND(((1-GroundCandaDiscount)*'UPS Ground Base'!M92)*(1+GroundFuelSurcharge),2))</f>
        <v>169.24</v>
      </c>
      <c r="N97" s="300">
        <f>IF(MinBaseGround&gt;ROUND(((1-GroundCandaDiscount)*'UPS Ground Base'!N92),2),ROUND(MinBaseGround*(1+GroundFuelSurcharge),2),ROUND(((1-GroundCandaDiscount)*'UPS Ground Base'!N92)*(1+GroundFuelSurcharge),2))</f>
        <v>184.02</v>
      </c>
      <c r="O97" s="300">
        <f>IF(MinBaseGround&gt;ROUND(((1-GroundCandaDiscount)*'UPS Ground Base'!O92),2),ROUND(MinBaseGround*(1+GroundFuelSurcharge),2),ROUND(((1-GroundCandaDiscount)*'UPS Ground Base'!O92)*(1+GroundFuelSurcharge),2))</f>
        <v>211.15</v>
      </c>
      <c r="P97" s="300">
        <f>IF(MinBaseGround&gt;ROUND(((1-GroundCandaDiscount)*'UPS Ground Base'!P92),2),ROUND(MinBaseGround*(1+GroundFuelSurcharge),2),ROUND(((1-GroundCandaDiscount)*'UPS Ground Base'!P92)*(1+GroundFuelSurcharge),2))</f>
        <v>213.89</v>
      </c>
      <c r="Q97" s="300">
        <f>IF(MinBaseGround&gt;ROUND(((1-GroundCandaDiscount)*'UPS Ground Base'!Q92),2),ROUND(MinBaseGround*(1+GroundFuelSurcharge),2),ROUND(((1-GroundCandaDiscount)*'UPS Ground Base'!Q92)*(1+GroundFuelSurcharge),2))</f>
        <v>216.49</v>
      </c>
      <c r="R97" s="300">
        <f>IF(MinBaseGround&gt;ROUND(((1-GroundCandaDiscount)*'UPS Ground Base'!R92),2),ROUND(MinBaseGround*(1+GroundFuelSurcharge),2),ROUND(((1-GroundCandaDiscount)*'UPS Ground Base'!R92)*(1+GroundFuelSurcharge),2))</f>
        <v>221.27</v>
      </c>
      <c r="S97" s="300">
        <f>IF(MinBaseGround&gt;ROUND(((1-GroundCandaDiscount)*'UPS Ground Base'!S92),2),ROUND(MinBaseGround*(1+GroundFuelSurcharge),2),ROUND(((1-GroundCandaDiscount)*'UPS Ground Base'!S92)*(1+GroundFuelSurcharge),2))</f>
        <v>227.08</v>
      </c>
      <c r="T97" s="300">
        <f>IF(MinBaseGround&gt;ROUND(((1-GroundCandaDiscount)*'UPS Ground Base'!T92),2),ROUND(MinBaseGround*(1+GroundFuelSurcharge),2),ROUND(((1-GroundCandaDiscount)*'UPS Ground Base'!T92)*(1+GroundFuelSurcharge),2))</f>
        <v>235.75</v>
      </c>
      <c r="U97" s="300">
        <f>IF(MinBaseGround&gt;ROUND(((1-GroundCandaDiscount)*'UPS Ground Base'!U92),2),ROUND(MinBaseGround*(1+GroundFuelSurcharge),2),ROUND(((1-GroundCandaDiscount)*'UPS Ground Base'!U92)*(1+GroundFuelSurcharge),2))</f>
        <v>240.3</v>
      </c>
    </row>
    <row r="98" ht="12.75" customHeight="1">
      <c r="A98" s="299">
        <v>91.0</v>
      </c>
      <c r="B98" s="300">
        <f>IF(MinBaseGround&gt;ROUND(((1-Ground_Commercial)*'UPS Ground Base'!B93),2),ROUND(MinBaseGround*(1+GroundFuelSurcharge),2),ROUND(((1-Ground_Commercial)*'UPS Ground Base'!B93)*(1+GroundFuelSurcharge),2))</f>
        <v>51.65</v>
      </c>
      <c r="C98" s="300">
        <f>IF(MinBaseGround&gt;ROUND(((1-Ground_Commercial)*'UPS Ground Base'!C93),2),ROUND(MinBaseGround*(1+GroundFuelSurcharge),2),ROUND(((1-Ground_Commercial)*'UPS Ground Base'!C93)*(1+GroundFuelSurcharge),2))</f>
        <v>53.91</v>
      </c>
      <c r="D98" s="300">
        <f>IF(MinBaseGround&gt;ROUND(((1-Ground_Commercial)*'UPS Ground Base'!D93),2),ROUND(MinBaseGround*(1+GroundFuelSurcharge),2),ROUND(((1-Ground_Commercial)*'UPS Ground Base'!D93)*(1+GroundFuelSurcharge),2))</f>
        <v>58.93</v>
      </c>
      <c r="E98" s="300">
        <f>IF(MinBaseGround&gt;ROUND(((1-Ground_Commercial)*'UPS Ground Base'!E93),2),ROUND(MinBaseGround*(1+GroundFuelSurcharge),2),ROUND(((1-Ground_Commercial)*'UPS Ground Base'!E93)*(1+GroundFuelSurcharge),2))</f>
        <v>65.31</v>
      </c>
      <c r="F98" s="300">
        <f>IF(MinBaseGround&gt;ROUND(((1-Ground_Commercial)*'UPS Ground Base'!F93),2),ROUND(MinBaseGround*(1+GroundFuelSurcharge),2),ROUND(((1-Ground_Commercial)*'UPS Ground Base'!F93)*(1+GroundFuelSurcharge),2))</f>
        <v>77.04</v>
      </c>
      <c r="G98" s="300">
        <f>IF(MinBaseGround&gt;ROUND(((1-Ground_Commercial)*'UPS Ground Base'!G93),2),ROUND(MinBaseGround*(1+GroundFuelSurcharge),2),ROUND(((1-Ground_Commercial)*'UPS Ground Base'!G93)*(1+GroundFuelSurcharge),2))</f>
        <v>89.73</v>
      </c>
      <c r="H98" s="300">
        <f>IF(MinBaseGround&gt;ROUND(((1-Ground_Commercial)*'UPS Ground Base'!H93),2),ROUND(MinBaseGround*(1+GroundFuelSurcharge),2),ROUND(((1-Ground_Commercial)*'UPS Ground Base'!H93)*(1+GroundFuelSurcharge),2))</f>
        <v>94.55</v>
      </c>
      <c r="I98" s="300">
        <f>IF(MinBaseGround&gt;ROUND(((1-GroundCandaDiscount)*'UPS Ground Base'!I93),2),ROUND(MinBaseGround*(1+GroundFuelSurcharge),2),ROUND(((1-GroundCandaDiscount)*'UPS Ground Base'!I93)*(1+GroundFuelSurcharge),2))</f>
        <v>323.79</v>
      </c>
      <c r="J98" s="300">
        <f>IF(MinBaseGround&gt;ROUND(((1-GroundCandaDiscount)*'UPS Ground Base'!J93),2),ROUND(MinBaseGround*(1+GroundFuelSurcharge),2),ROUND(((1-GroundCandaDiscount)*'UPS Ground Base'!J93)*(1+GroundFuelSurcharge),2))</f>
        <v>399.97</v>
      </c>
      <c r="K98" s="300">
        <f>IF(MinBaseGround&gt;ROUND(((1-GroundCandaDiscount)*'UPS Ground Base'!K93),2),ROUND(MinBaseGround*(1+GroundFuelSurcharge),2),ROUND(((1-GroundCandaDiscount)*'UPS Ground Base'!K93)*(1+GroundFuelSurcharge),2))</f>
        <v>332.94</v>
      </c>
      <c r="L98" s="300">
        <f>IF(MinBaseGround&gt;ROUND(((1-GroundCandaDiscount)*'UPS Ground Base'!L93),2),ROUND(MinBaseGround*(1+GroundFuelSurcharge),2),ROUND(((1-GroundCandaDiscount)*'UPS Ground Base'!L93)*(1+GroundFuelSurcharge),2))</f>
        <v>170.78</v>
      </c>
      <c r="M98" s="300">
        <f>IF(MinBaseGround&gt;ROUND(((1-GroundCandaDiscount)*'UPS Ground Base'!M93),2),ROUND(MinBaseGround*(1+GroundFuelSurcharge),2),ROUND(((1-GroundCandaDiscount)*'UPS Ground Base'!M93)*(1+GroundFuelSurcharge),2))</f>
        <v>172.41</v>
      </c>
      <c r="N98" s="300">
        <f>IF(MinBaseGround&gt;ROUND(((1-GroundCandaDiscount)*'UPS Ground Base'!N93),2),ROUND(MinBaseGround*(1+GroundFuelSurcharge),2),ROUND(((1-GroundCandaDiscount)*'UPS Ground Base'!N93)*(1+GroundFuelSurcharge),2))</f>
        <v>187.35</v>
      </c>
      <c r="O98" s="300">
        <f>IF(MinBaseGround&gt;ROUND(((1-GroundCandaDiscount)*'UPS Ground Base'!O93),2),ROUND(MinBaseGround*(1+GroundFuelSurcharge),2),ROUND(((1-GroundCandaDiscount)*'UPS Ground Base'!O93)*(1+GroundFuelSurcharge),2))</f>
        <v>213.59</v>
      </c>
      <c r="P98" s="300">
        <f>IF(MinBaseGround&gt;ROUND(((1-GroundCandaDiscount)*'UPS Ground Base'!P93),2),ROUND(MinBaseGround*(1+GroundFuelSurcharge),2),ROUND(((1-GroundCandaDiscount)*'UPS Ground Base'!P93)*(1+GroundFuelSurcharge),2))</f>
        <v>221.48</v>
      </c>
      <c r="Q98" s="300">
        <f>IF(MinBaseGround&gt;ROUND(((1-GroundCandaDiscount)*'UPS Ground Base'!Q93),2),ROUND(MinBaseGround*(1+GroundFuelSurcharge),2),ROUND(((1-GroundCandaDiscount)*'UPS Ground Base'!Q93)*(1+GroundFuelSurcharge),2))</f>
        <v>221.74</v>
      </c>
      <c r="R98" s="300">
        <f>IF(MinBaseGround&gt;ROUND(((1-GroundCandaDiscount)*'UPS Ground Base'!R93),2),ROUND(MinBaseGround*(1+GroundFuelSurcharge),2),ROUND(((1-GroundCandaDiscount)*'UPS Ground Base'!R93)*(1+GroundFuelSurcharge),2))</f>
        <v>223.79</v>
      </c>
      <c r="S98" s="300">
        <f>IF(MinBaseGround&gt;ROUND(((1-GroundCandaDiscount)*'UPS Ground Base'!S93),2),ROUND(MinBaseGround*(1+GroundFuelSurcharge),2),ROUND(((1-GroundCandaDiscount)*'UPS Ground Base'!S93)*(1+GroundFuelSurcharge),2))</f>
        <v>229.34</v>
      </c>
      <c r="T98" s="300">
        <f>IF(MinBaseGround&gt;ROUND(((1-GroundCandaDiscount)*'UPS Ground Base'!T93),2),ROUND(MinBaseGround*(1+GroundFuelSurcharge),2),ROUND(((1-GroundCandaDiscount)*'UPS Ground Base'!T93)*(1+GroundFuelSurcharge),2))</f>
        <v>238.04</v>
      </c>
      <c r="U98" s="300">
        <f>IF(MinBaseGround&gt;ROUND(((1-GroundCandaDiscount)*'UPS Ground Base'!U93),2),ROUND(MinBaseGround*(1+GroundFuelSurcharge),2),ROUND(((1-GroundCandaDiscount)*'UPS Ground Base'!U93)*(1+GroundFuelSurcharge),2))</f>
        <v>242.77</v>
      </c>
    </row>
    <row r="99" ht="12.75" customHeight="1">
      <c r="A99" s="299">
        <v>92.0</v>
      </c>
      <c r="B99" s="300">
        <f>IF(MinBaseGround&gt;ROUND(((1-Ground_Commercial)*'UPS Ground Base'!B94),2),ROUND(MinBaseGround*(1+GroundFuelSurcharge),2),ROUND(((1-Ground_Commercial)*'UPS Ground Base'!B94)*(1+GroundFuelSurcharge),2))</f>
        <v>52.8</v>
      </c>
      <c r="C99" s="300">
        <f>IF(MinBaseGround&gt;ROUND(((1-Ground_Commercial)*'UPS Ground Base'!C94),2),ROUND(MinBaseGround*(1+GroundFuelSurcharge),2),ROUND(((1-Ground_Commercial)*'UPS Ground Base'!C94)*(1+GroundFuelSurcharge),2))</f>
        <v>54.36</v>
      </c>
      <c r="D99" s="300">
        <f>IF(MinBaseGround&gt;ROUND(((1-Ground_Commercial)*'UPS Ground Base'!D94),2),ROUND(MinBaseGround*(1+GroundFuelSurcharge),2),ROUND(((1-Ground_Commercial)*'UPS Ground Base'!D94)*(1+GroundFuelSurcharge),2))</f>
        <v>59.24</v>
      </c>
      <c r="E99" s="300">
        <f>IF(MinBaseGround&gt;ROUND(((1-Ground_Commercial)*'UPS Ground Base'!E94),2),ROUND(MinBaseGround*(1+GroundFuelSurcharge),2),ROUND(((1-Ground_Commercial)*'UPS Ground Base'!E94)*(1+GroundFuelSurcharge),2))</f>
        <v>65.81</v>
      </c>
      <c r="F99" s="300">
        <f>IF(MinBaseGround&gt;ROUND(((1-Ground_Commercial)*'UPS Ground Base'!F94),2),ROUND(MinBaseGround*(1+GroundFuelSurcharge),2),ROUND(((1-Ground_Commercial)*'UPS Ground Base'!F94)*(1+GroundFuelSurcharge),2))</f>
        <v>77.82</v>
      </c>
      <c r="G99" s="300">
        <f>IF(MinBaseGround&gt;ROUND(((1-Ground_Commercial)*'UPS Ground Base'!G94),2),ROUND(MinBaseGround*(1+GroundFuelSurcharge),2),ROUND(((1-Ground_Commercial)*'UPS Ground Base'!G94)*(1+GroundFuelSurcharge),2))</f>
        <v>89.74</v>
      </c>
      <c r="H99" s="300">
        <f>IF(MinBaseGround&gt;ROUND(((1-Ground_Commercial)*'UPS Ground Base'!H94),2),ROUND(MinBaseGround*(1+GroundFuelSurcharge),2),ROUND(((1-Ground_Commercial)*'UPS Ground Base'!H94)*(1+GroundFuelSurcharge),2))</f>
        <v>94.73</v>
      </c>
      <c r="I99" s="300">
        <f>IF(MinBaseGround&gt;ROUND(((1-GroundCandaDiscount)*'UPS Ground Base'!I94),2),ROUND(MinBaseGround*(1+GroundFuelSurcharge),2),ROUND(((1-GroundCandaDiscount)*'UPS Ground Base'!I94)*(1+GroundFuelSurcharge),2))</f>
        <v>326.89</v>
      </c>
      <c r="J99" s="300">
        <f>IF(MinBaseGround&gt;ROUND(((1-GroundCandaDiscount)*'UPS Ground Base'!J94),2),ROUND(MinBaseGround*(1+GroundFuelSurcharge),2),ROUND(((1-GroundCandaDiscount)*'UPS Ground Base'!J94)*(1+GroundFuelSurcharge),2))</f>
        <v>403.49</v>
      </c>
      <c r="K99" s="300">
        <f>IF(MinBaseGround&gt;ROUND(((1-GroundCandaDiscount)*'UPS Ground Base'!K94),2),ROUND(MinBaseGround*(1+GroundFuelSurcharge),2),ROUND(((1-GroundCandaDiscount)*'UPS Ground Base'!K94)*(1+GroundFuelSurcharge),2))</f>
        <v>336.06</v>
      </c>
      <c r="L99" s="300">
        <f>IF(MinBaseGround&gt;ROUND(((1-GroundCandaDiscount)*'UPS Ground Base'!L94),2),ROUND(MinBaseGround*(1+GroundFuelSurcharge),2),ROUND(((1-GroundCandaDiscount)*'UPS Ground Base'!L94)*(1+GroundFuelSurcharge),2))</f>
        <v>170.78</v>
      </c>
      <c r="M99" s="300">
        <f>IF(MinBaseGround&gt;ROUND(((1-GroundCandaDiscount)*'UPS Ground Base'!M94),2),ROUND(MinBaseGround*(1+GroundFuelSurcharge),2),ROUND(((1-GroundCandaDiscount)*'UPS Ground Base'!M94)*(1+GroundFuelSurcharge),2))</f>
        <v>172.41</v>
      </c>
      <c r="N99" s="300">
        <f>IF(MinBaseGround&gt;ROUND(((1-GroundCandaDiscount)*'UPS Ground Base'!N94),2),ROUND(MinBaseGround*(1+GroundFuelSurcharge),2),ROUND(((1-GroundCandaDiscount)*'UPS Ground Base'!N94)*(1+GroundFuelSurcharge),2))</f>
        <v>187.35</v>
      </c>
      <c r="O99" s="300">
        <f>IF(MinBaseGround&gt;ROUND(((1-GroundCandaDiscount)*'UPS Ground Base'!O94),2),ROUND(MinBaseGround*(1+GroundFuelSurcharge),2),ROUND(((1-GroundCandaDiscount)*'UPS Ground Base'!O94)*(1+GroundFuelSurcharge),2))</f>
        <v>213.59</v>
      </c>
      <c r="P99" s="300">
        <f>IF(MinBaseGround&gt;ROUND(((1-GroundCandaDiscount)*'UPS Ground Base'!P94),2),ROUND(MinBaseGround*(1+GroundFuelSurcharge),2),ROUND(((1-GroundCandaDiscount)*'UPS Ground Base'!P94)*(1+GroundFuelSurcharge),2))</f>
        <v>221.48</v>
      </c>
      <c r="Q99" s="300">
        <f>IF(MinBaseGround&gt;ROUND(((1-GroundCandaDiscount)*'UPS Ground Base'!Q94),2),ROUND(MinBaseGround*(1+GroundFuelSurcharge),2),ROUND(((1-GroundCandaDiscount)*'UPS Ground Base'!Q94)*(1+GroundFuelSurcharge),2))</f>
        <v>221.74</v>
      </c>
      <c r="R99" s="300">
        <f>IF(MinBaseGround&gt;ROUND(((1-GroundCandaDiscount)*'UPS Ground Base'!R94),2),ROUND(MinBaseGround*(1+GroundFuelSurcharge),2),ROUND(((1-GroundCandaDiscount)*'UPS Ground Base'!R94)*(1+GroundFuelSurcharge),2))</f>
        <v>223.79</v>
      </c>
      <c r="S99" s="300">
        <f>IF(MinBaseGround&gt;ROUND(((1-GroundCandaDiscount)*'UPS Ground Base'!S94),2),ROUND(MinBaseGround*(1+GroundFuelSurcharge),2),ROUND(((1-GroundCandaDiscount)*'UPS Ground Base'!S94)*(1+GroundFuelSurcharge),2))</f>
        <v>229.34</v>
      </c>
      <c r="T99" s="300">
        <f>IF(MinBaseGround&gt;ROUND(((1-GroundCandaDiscount)*'UPS Ground Base'!T94),2),ROUND(MinBaseGround*(1+GroundFuelSurcharge),2),ROUND(((1-GroundCandaDiscount)*'UPS Ground Base'!T94)*(1+GroundFuelSurcharge),2))</f>
        <v>238.04</v>
      </c>
      <c r="U99" s="300">
        <f>IF(MinBaseGround&gt;ROUND(((1-GroundCandaDiscount)*'UPS Ground Base'!U94),2),ROUND(MinBaseGround*(1+GroundFuelSurcharge),2),ROUND(((1-GroundCandaDiscount)*'UPS Ground Base'!U94)*(1+GroundFuelSurcharge),2))</f>
        <v>242.77</v>
      </c>
    </row>
    <row r="100" ht="12.75" customHeight="1">
      <c r="A100" s="299">
        <v>93.0</v>
      </c>
      <c r="B100" s="300">
        <f>IF(MinBaseGround&gt;ROUND(((1-Ground_Commercial)*'UPS Ground Base'!B95),2),ROUND(MinBaseGround*(1+GroundFuelSurcharge),2),ROUND(((1-Ground_Commercial)*'UPS Ground Base'!B95)*(1+GroundFuelSurcharge),2))</f>
        <v>53.52</v>
      </c>
      <c r="C100" s="300">
        <f>IF(MinBaseGround&gt;ROUND(((1-Ground_Commercial)*'UPS Ground Base'!C95),2),ROUND(MinBaseGround*(1+GroundFuelSurcharge),2),ROUND(((1-Ground_Commercial)*'UPS Ground Base'!C95)*(1+GroundFuelSurcharge),2))</f>
        <v>54.93</v>
      </c>
      <c r="D100" s="300">
        <f>IF(MinBaseGround&gt;ROUND(((1-Ground_Commercial)*'UPS Ground Base'!D95),2),ROUND(MinBaseGround*(1+GroundFuelSurcharge),2),ROUND(((1-Ground_Commercial)*'UPS Ground Base'!D95)*(1+GroundFuelSurcharge),2))</f>
        <v>60.42</v>
      </c>
      <c r="E100" s="300">
        <f>IF(MinBaseGround&gt;ROUND(((1-Ground_Commercial)*'UPS Ground Base'!E95),2),ROUND(MinBaseGround*(1+GroundFuelSurcharge),2),ROUND(((1-Ground_Commercial)*'UPS Ground Base'!E95)*(1+GroundFuelSurcharge),2))</f>
        <v>65.94</v>
      </c>
      <c r="F100" s="300">
        <f>IF(MinBaseGround&gt;ROUND(((1-Ground_Commercial)*'UPS Ground Base'!F95),2),ROUND(MinBaseGround*(1+GroundFuelSurcharge),2),ROUND(((1-Ground_Commercial)*'UPS Ground Base'!F95)*(1+GroundFuelSurcharge),2))</f>
        <v>77.98</v>
      </c>
      <c r="G100" s="300">
        <f>IF(MinBaseGround&gt;ROUND(((1-Ground_Commercial)*'UPS Ground Base'!G95),2),ROUND(MinBaseGround*(1+GroundFuelSurcharge),2),ROUND(((1-Ground_Commercial)*'UPS Ground Base'!G95)*(1+GroundFuelSurcharge),2))</f>
        <v>89.75</v>
      </c>
      <c r="H100" s="300">
        <f>IF(MinBaseGround&gt;ROUND(((1-Ground_Commercial)*'UPS Ground Base'!H95),2),ROUND(MinBaseGround*(1+GroundFuelSurcharge),2),ROUND(((1-Ground_Commercial)*'UPS Ground Base'!H95)*(1+GroundFuelSurcharge),2))</f>
        <v>94.84</v>
      </c>
      <c r="I100" s="300">
        <f>IF(MinBaseGround&gt;ROUND(((1-GroundCandaDiscount)*'UPS Ground Base'!I95),2),ROUND(MinBaseGround*(1+GroundFuelSurcharge),2),ROUND(((1-GroundCandaDiscount)*'UPS Ground Base'!I95)*(1+GroundFuelSurcharge),2))</f>
        <v>330.06</v>
      </c>
      <c r="J100" s="300">
        <f>IF(MinBaseGround&gt;ROUND(((1-GroundCandaDiscount)*'UPS Ground Base'!J95),2),ROUND(MinBaseGround*(1+GroundFuelSurcharge),2),ROUND(((1-GroundCandaDiscount)*'UPS Ground Base'!J95)*(1+GroundFuelSurcharge),2))</f>
        <v>403.6</v>
      </c>
      <c r="K100" s="300">
        <f>IF(MinBaseGround&gt;ROUND(((1-GroundCandaDiscount)*'UPS Ground Base'!K95),2),ROUND(MinBaseGround*(1+GroundFuelSurcharge),2),ROUND(((1-GroundCandaDiscount)*'UPS Ground Base'!K95)*(1+GroundFuelSurcharge),2))</f>
        <v>339.26</v>
      </c>
      <c r="L100" s="300">
        <f>IF(MinBaseGround&gt;ROUND(((1-GroundCandaDiscount)*'UPS Ground Base'!L95),2),ROUND(MinBaseGround*(1+GroundFuelSurcharge),2),ROUND(((1-GroundCandaDiscount)*'UPS Ground Base'!L95)*(1+GroundFuelSurcharge),2))</f>
        <v>173.48</v>
      </c>
      <c r="M100" s="300">
        <f>IF(MinBaseGround&gt;ROUND(((1-GroundCandaDiscount)*'UPS Ground Base'!M95),2),ROUND(MinBaseGround*(1+GroundFuelSurcharge),2),ROUND(((1-GroundCandaDiscount)*'UPS Ground Base'!M95)*(1+GroundFuelSurcharge),2))</f>
        <v>175.14</v>
      </c>
      <c r="N100" s="300">
        <f>IF(MinBaseGround&gt;ROUND(((1-GroundCandaDiscount)*'UPS Ground Base'!N95),2),ROUND(MinBaseGround*(1+GroundFuelSurcharge),2),ROUND(((1-GroundCandaDiscount)*'UPS Ground Base'!N95)*(1+GroundFuelSurcharge),2))</f>
        <v>190.39</v>
      </c>
      <c r="O100" s="300">
        <f>IF(MinBaseGround&gt;ROUND(((1-GroundCandaDiscount)*'UPS Ground Base'!O95),2),ROUND(MinBaseGround*(1+GroundFuelSurcharge),2),ROUND(((1-GroundCandaDiscount)*'UPS Ground Base'!O95)*(1+GroundFuelSurcharge),2))</f>
        <v>217.17</v>
      </c>
      <c r="P100" s="300">
        <f>IF(MinBaseGround&gt;ROUND(((1-GroundCandaDiscount)*'UPS Ground Base'!P95),2),ROUND(MinBaseGround*(1+GroundFuelSurcharge),2),ROUND(((1-GroundCandaDiscount)*'UPS Ground Base'!P95)*(1+GroundFuelSurcharge),2))</f>
        <v>222.7</v>
      </c>
      <c r="Q100" s="300">
        <f>IF(MinBaseGround&gt;ROUND(((1-GroundCandaDiscount)*'UPS Ground Base'!Q95),2),ROUND(MinBaseGround*(1+GroundFuelSurcharge),2),ROUND(((1-GroundCandaDiscount)*'UPS Ground Base'!Q95)*(1+GroundFuelSurcharge),2))</f>
        <v>225.1</v>
      </c>
      <c r="R100" s="300">
        <f>IF(MinBaseGround&gt;ROUND(((1-GroundCandaDiscount)*'UPS Ground Base'!R95),2),ROUND(MinBaseGround*(1+GroundFuelSurcharge),2),ROUND(((1-GroundCandaDiscount)*'UPS Ground Base'!R95)*(1+GroundFuelSurcharge),2))</f>
        <v>226.92</v>
      </c>
      <c r="S100" s="300">
        <f>IF(MinBaseGround&gt;ROUND(((1-GroundCandaDiscount)*'UPS Ground Base'!S95),2),ROUND(MinBaseGround*(1+GroundFuelSurcharge),2),ROUND(((1-GroundCandaDiscount)*'UPS Ground Base'!S95)*(1+GroundFuelSurcharge),2))</f>
        <v>232.44</v>
      </c>
      <c r="T100" s="300">
        <f>IF(MinBaseGround&gt;ROUND(((1-GroundCandaDiscount)*'UPS Ground Base'!T95),2),ROUND(MinBaseGround*(1+GroundFuelSurcharge),2),ROUND(((1-GroundCandaDiscount)*'UPS Ground Base'!T95)*(1+GroundFuelSurcharge),2))</f>
        <v>241.08</v>
      </c>
      <c r="U100" s="300">
        <f>IF(MinBaseGround&gt;ROUND(((1-GroundCandaDiscount)*'UPS Ground Base'!U95),2),ROUND(MinBaseGround*(1+GroundFuelSurcharge),2),ROUND(((1-GroundCandaDiscount)*'UPS Ground Base'!U95)*(1+GroundFuelSurcharge),2))</f>
        <v>245.81</v>
      </c>
    </row>
    <row r="101" ht="12.75" customHeight="1">
      <c r="A101" s="299">
        <v>94.0</v>
      </c>
      <c r="B101" s="300">
        <f>IF(MinBaseGround&gt;ROUND(((1-Ground_Commercial)*'UPS Ground Base'!B96),2),ROUND(MinBaseGround*(1+GroundFuelSurcharge),2),ROUND(((1-Ground_Commercial)*'UPS Ground Base'!B96)*(1+GroundFuelSurcharge),2))</f>
        <v>53.79</v>
      </c>
      <c r="C101" s="300">
        <f>IF(MinBaseGround&gt;ROUND(((1-Ground_Commercial)*'UPS Ground Base'!C96),2),ROUND(MinBaseGround*(1+GroundFuelSurcharge),2),ROUND(((1-Ground_Commercial)*'UPS Ground Base'!C96)*(1+GroundFuelSurcharge),2))</f>
        <v>56.38</v>
      </c>
      <c r="D101" s="300">
        <f>IF(MinBaseGround&gt;ROUND(((1-Ground_Commercial)*'UPS Ground Base'!D96),2),ROUND(MinBaseGround*(1+GroundFuelSurcharge),2),ROUND(((1-Ground_Commercial)*'UPS Ground Base'!D96)*(1+GroundFuelSurcharge),2))</f>
        <v>60.71</v>
      </c>
      <c r="E101" s="300">
        <f>IF(MinBaseGround&gt;ROUND(((1-Ground_Commercial)*'UPS Ground Base'!E96),2),ROUND(MinBaseGround*(1+GroundFuelSurcharge),2),ROUND(((1-Ground_Commercial)*'UPS Ground Base'!E96)*(1+GroundFuelSurcharge),2))</f>
        <v>66.8</v>
      </c>
      <c r="F101" s="300">
        <f>IF(MinBaseGround&gt;ROUND(((1-Ground_Commercial)*'UPS Ground Base'!F96),2),ROUND(MinBaseGround*(1+GroundFuelSurcharge),2),ROUND(((1-Ground_Commercial)*'UPS Ground Base'!F96)*(1+GroundFuelSurcharge),2))</f>
        <v>79.63</v>
      </c>
      <c r="G101" s="300">
        <f>IF(MinBaseGround&gt;ROUND(((1-Ground_Commercial)*'UPS Ground Base'!G96),2),ROUND(MinBaseGround*(1+GroundFuelSurcharge),2),ROUND(((1-Ground_Commercial)*'UPS Ground Base'!G96)*(1+GroundFuelSurcharge),2))</f>
        <v>89.77</v>
      </c>
      <c r="H101" s="300">
        <f>IF(MinBaseGround&gt;ROUND(((1-Ground_Commercial)*'UPS Ground Base'!H96),2),ROUND(MinBaseGround*(1+GroundFuelSurcharge),2),ROUND(((1-Ground_Commercial)*'UPS Ground Base'!H96)*(1+GroundFuelSurcharge),2))</f>
        <v>96.72</v>
      </c>
      <c r="I101" s="300">
        <f>IF(MinBaseGround&gt;ROUND(((1-GroundCandaDiscount)*'UPS Ground Base'!I96),2),ROUND(MinBaseGround*(1+GroundFuelSurcharge),2),ROUND(((1-GroundCandaDiscount)*'UPS Ground Base'!I96)*(1+GroundFuelSurcharge),2))</f>
        <v>333.18</v>
      </c>
      <c r="J101" s="300">
        <f>IF(MinBaseGround&gt;ROUND(((1-GroundCandaDiscount)*'UPS Ground Base'!J96),2),ROUND(MinBaseGround*(1+GroundFuelSurcharge),2),ROUND(((1-GroundCandaDiscount)*'UPS Ground Base'!J96)*(1+GroundFuelSurcharge),2))</f>
        <v>417.25</v>
      </c>
      <c r="K101" s="300">
        <f>IF(MinBaseGround&gt;ROUND(((1-GroundCandaDiscount)*'UPS Ground Base'!K96),2),ROUND(MinBaseGround*(1+GroundFuelSurcharge),2),ROUND(((1-GroundCandaDiscount)*'UPS Ground Base'!K96)*(1+GroundFuelSurcharge),2))</f>
        <v>342.42</v>
      </c>
      <c r="L101" s="300">
        <f>IF(MinBaseGround&gt;ROUND(((1-GroundCandaDiscount)*'UPS Ground Base'!L96),2),ROUND(MinBaseGround*(1+GroundFuelSurcharge),2),ROUND(((1-GroundCandaDiscount)*'UPS Ground Base'!L96)*(1+GroundFuelSurcharge),2))</f>
        <v>173.48</v>
      </c>
      <c r="M101" s="300">
        <f>IF(MinBaseGround&gt;ROUND(((1-GroundCandaDiscount)*'UPS Ground Base'!M96),2),ROUND(MinBaseGround*(1+GroundFuelSurcharge),2),ROUND(((1-GroundCandaDiscount)*'UPS Ground Base'!M96)*(1+GroundFuelSurcharge),2))</f>
        <v>175.14</v>
      </c>
      <c r="N101" s="300">
        <f>IF(MinBaseGround&gt;ROUND(((1-GroundCandaDiscount)*'UPS Ground Base'!N96),2),ROUND(MinBaseGround*(1+GroundFuelSurcharge),2),ROUND(((1-GroundCandaDiscount)*'UPS Ground Base'!N96)*(1+GroundFuelSurcharge),2))</f>
        <v>190.39</v>
      </c>
      <c r="O101" s="300">
        <f>IF(MinBaseGround&gt;ROUND(((1-GroundCandaDiscount)*'UPS Ground Base'!O96),2),ROUND(MinBaseGround*(1+GroundFuelSurcharge),2),ROUND(((1-GroundCandaDiscount)*'UPS Ground Base'!O96)*(1+GroundFuelSurcharge),2))</f>
        <v>217.17</v>
      </c>
      <c r="P101" s="300">
        <f>IF(MinBaseGround&gt;ROUND(((1-GroundCandaDiscount)*'UPS Ground Base'!P96),2),ROUND(MinBaseGround*(1+GroundFuelSurcharge),2),ROUND(((1-GroundCandaDiscount)*'UPS Ground Base'!P96)*(1+GroundFuelSurcharge),2))</f>
        <v>222.7</v>
      </c>
      <c r="Q101" s="300">
        <f>IF(MinBaseGround&gt;ROUND(((1-GroundCandaDiscount)*'UPS Ground Base'!Q96),2),ROUND(MinBaseGround*(1+GroundFuelSurcharge),2),ROUND(((1-GroundCandaDiscount)*'UPS Ground Base'!Q96)*(1+GroundFuelSurcharge),2))</f>
        <v>225.1</v>
      </c>
      <c r="R101" s="300">
        <f>IF(MinBaseGround&gt;ROUND(((1-GroundCandaDiscount)*'UPS Ground Base'!R96),2),ROUND(MinBaseGround*(1+GroundFuelSurcharge),2),ROUND(((1-GroundCandaDiscount)*'UPS Ground Base'!R96)*(1+GroundFuelSurcharge),2))</f>
        <v>226.92</v>
      </c>
      <c r="S101" s="300">
        <f>IF(MinBaseGround&gt;ROUND(((1-GroundCandaDiscount)*'UPS Ground Base'!S96),2),ROUND(MinBaseGround*(1+GroundFuelSurcharge),2),ROUND(((1-GroundCandaDiscount)*'UPS Ground Base'!S96)*(1+GroundFuelSurcharge),2))</f>
        <v>232.44</v>
      </c>
      <c r="T101" s="300">
        <f>IF(MinBaseGround&gt;ROUND(((1-GroundCandaDiscount)*'UPS Ground Base'!T96),2),ROUND(MinBaseGround*(1+GroundFuelSurcharge),2),ROUND(((1-GroundCandaDiscount)*'UPS Ground Base'!T96)*(1+GroundFuelSurcharge),2))</f>
        <v>241.08</v>
      </c>
      <c r="U101" s="300">
        <f>IF(MinBaseGround&gt;ROUND(((1-GroundCandaDiscount)*'UPS Ground Base'!U96),2),ROUND(MinBaseGround*(1+GroundFuelSurcharge),2),ROUND(((1-GroundCandaDiscount)*'UPS Ground Base'!U96)*(1+GroundFuelSurcharge),2))</f>
        <v>245.81</v>
      </c>
    </row>
    <row r="102" ht="12.75" customHeight="1">
      <c r="A102" s="299">
        <v>95.0</v>
      </c>
      <c r="B102" s="300">
        <f>IF(MinBaseGround&gt;ROUND(((1-Ground_Commercial)*'UPS Ground Base'!B97),2),ROUND(MinBaseGround*(1+GroundFuelSurcharge),2),ROUND(((1-Ground_Commercial)*'UPS Ground Base'!B97)*(1+GroundFuelSurcharge),2))</f>
        <v>54.53</v>
      </c>
      <c r="C102" s="300">
        <f>IF(MinBaseGround&gt;ROUND(((1-Ground_Commercial)*'UPS Ground Base'!C97),2),ROUND(MinBaseGround*(1+GroundFuelSurcharge),2),ROUND(((1-Ground_Commercial)*'UPS Ground Base'!C97)*(1+GroundFuelSurcharge),2))</f>
        <v>56.88</v>
      </c>
      <c r="D102" s="300">
        <f>IF(MinBaseGround&gt;ROUND(((1-Ground_Commercial)*'UPS Ground Base'!D97),2),ROUND(MinBaseGround*(1+GroundFuelSurcharge),2),ROUND(((1-Ground_Commercial)*'UPS Ground Base'!D97)*(1+GroundFuelSurcharge),2))</f>
        <v>61.11</v>
      </c>
      <c r="E102" s="300">
        <f>IF(MinBaseGround&gt;ROUND(((1-Ground_Commercial)*'UPS Ground Base'!E97),2),ROUND(MinBaseGround*(1+GroundFuelSurcharge),2),ROUND(((1-Ground_Commercial)*'UPS Ground Base'!E97)*(1+GroundFuelSurcharge),2))</f>
        <v>67.7</v>
      </c>
      <c r="F102" s="300">
        <f>IF(MinBaseGround&gt;ROUND(((1-Ground_Commercial)*'UPS Ground Base'!F97),2),ROUND(MinBaseGround*(1+GroundFuelSurcharge),2),ROUND(((1-Ground_Commercial)*'UPS Ground Base'!F97)*(1+GroundFuelSurcharge),2))</f>
        <v>79.87</v>
      </c>
      <c r="G102" s="300">
        <f>IF(MinBaseGround&gt;ROUND(((1-Ground_Commercial)*'UPS Ground Base'!G97),2),ROUND(MinBaseGround*(1+GroundFuelSurcharge),2),ROUND(((1-Ground_Commercial)*'UPS Ground Base'!G97)*(1+GroundFuelSurcharge),2))</f>
        <v>90.09</v>
      </c>
      <c r="H102" s="300">
        <f>IF(MinBaseGround&gt;ROUND(((1-Ground_Commercial)*'UPS Ground Base'!H97),2),ROUND(MinBaseGround*(1+GroundFuelSurcharge),2),ROUND(((1-Ground_Commercial)*'UPS Ground Base'!H97)*(1+GroundFuelSurcharge),2))</f>
        <v>97.76</v>
      </c>
      <c r="I102" s="300">
        <f>IF(MinBaseGround&gt;ROUND(((1-GroundCandaDiscount)*'UPS Ground Base'!I97),2),ROUND(MinBaseGround*(1+GroundFuelSurcharge),2),ROUND(((1-GroundCandaDiscount)*'UPS Ground Base'!I97)*(1+GroundFuelSurcharge),2))</f>
        <v>336.42</v>
      </c>
      <c r="J102" s="300">
        <f>IF(MinBaseGround&gt;ROUND(((1-GroundCandaDiscount)*'UPS Ground Base'!J97),2),ROUND(MinBaseGround*(1+GroundFuelSurcharge),2),ROUND(((1-GroundCandaDiscount)*'UPS Ground Base'!J97)*(1+GroundFuelSurcharge),2))</f>
        <v>417.33</v>
      </c>
      <c r="K102" s="300">
        <f>IF(MinBaseGround&gt;ROUND(((1-GroundCandaDiscount)*'UPS Ground Base'!K97),2),ROUND(MinBaseGround*(1+GroundFuelSurcharge),2),ROUND(((1-GroundCandaDiscount)*'UPS Ground Base'!K97)*(1+GroundFuelSurcharge),2))</f>
        <v>345.63</v>
      </c>
      <c r="L102" s="300">
        <f>IF(MinBaseGround&gt;ROUND(((1-GroundCandaDiscount)*'UPS Ground Base'!L97),2),ROUND(MinBaseGround*(1+GroundFuelSurcharge),2),ROUND(((1-GroundCandaDiscount)*'UPS Ground Base'!L97)*(1+GroundFuelSurcharge),2))</f>
        <v>176.39</v>
      </c>
      <c r="M102" s="300">
        <f>IF(MinBaseGround&gt;ROUND(((1-GroundCandaDiscount)*'UPS Ground Base'!M97),2),ROUND(MinBaseGround*(1+GroundFuelSurcharge),2),ROUND(((1-GroundCandaDiscount)*'UPS Ground Base'!M97)*(1+GroundFuelSurcharge),2))</f>
        <v>178.08</v>
      </c>
      <c r="N102" s="300">
        <f>IF(MinBaseGround&gt;ROUND(((1-GroundCandaDiscount)*'UPS Ground Base'!N97),2),ROUND(MinBaseGround*(1+GroundFuelSurcharge),2),ROUND(((1-GroundCandaDiscount)*'UPS Ground Base'!N97)*(1+GroundFuelSurcharge),2))</f>
        <v>193.53</v>
      </c>
      <c r="O102" s="300">
        <f>IF(MinBaseGround&gt;ROUND(((1-GroundCandaDiscount)*'UPS Ground Base'!O97),2),ROUND(MinBaseGround*(1+GroundFuelSurcharge),2),ROUND(((1-GroundCandaDiscount)*'UPS Ground Base'!O97)*(1+GroundFuelSurcharge),2))</f>
        <v>220.11</v>
      </c>
      <c r="P102" s="300">
        <f>IF(MinBaseGround&gt;ROUND(((1-GroundCandaDiscount)*'UPS Ground Base'!P97),2),ROUND(MinBaseGround*(1+GroundFuelSurcharge),2),ROUND(((1-GroundCandaDiscount)*'UPS Ground Base'!P97)*(1+GroundFuelSurcharge),2))</f>
        <v>222.99</v>
      </c>
      <c r="Q102" s="300">
        <f>IF(MinBaseGround&gt;ROUND(((1-GroundCandaDiscount)*'UPS Ground Base'!Q97),2),ROUND(MinBaseGround*(1+GroundFuelSurcharge),2),ROUND(((1-GroundCandaDiscount)*'UPS Ground Base'!Q97)*(1+GroundFuelSurcharge),2))</f>
        <v>225.5</v>
      </c>
      <c r="R102" s="300">
        <f>IF(MinBaseGround&gt;ROUND(((1-GroundCandaDiscount)*'UPS Ground Base'!R97),2),ROUND(MinBaseGround*(1+GroundFuelSurcharge),2),ROUND(((1-GroundCandaDiscount)*'UPS Ground Base'!R97)*(1+GroundFuelSurcharge),2))</f>
        <v>229.46</v>
      </c>
      <c r="S102" s="300">
        <f>IF(MinBaseGround&gt;ROUND(((1-GroundCandaDiscount)*'UPS Ground Base'!S97),2),ROUND(MinBaseGround*(1+GroundFuelSurcharge),2),ROUND(((1-GroundCandaDiscount)*'UPS Ground Base'!S97)*(1+GroundFuelSurcharge),2))</f>
        <v>234.73</v>
      </c>
      <c r="T102" s="300">
        <f>IF(MinBaseGround&gt;ROUND(((1-GroundCandaDiscount)*'UPS Ground Base'!T97),2),ROUND(MinBaseGround*(1+GroundFuelSurcharge),2),ROUND(((1-GroundCandaDiscount)*'UPS Ground Base'!T97)*(1+GroundFuelSurcharge),2))</f>
        <v>243.36</v>
      </c>
      <c r="U102" s="300">
        <f>IF(MinBaseGround&gt;ROUND(((1-GroundCandaDiscount)*'UPS Ground Base'!U97),2),ROUND(MinBaseGround*(1+GroundFuelSurcharge),2),ROUND(((1-GroundCandaDiscount)*'UPS Ground Base'!U97)*(1+GroundFuelSurcharge),2))</f>
        <v>248.08</v>
      </c>
    </row>
    <row r="103" ht="12.75" customHeight="1">
      <c r="A103" s="299">
        <v>96.0</v>
      </c>
      <c r="B103" s="300">
        <f>IF(MinBaseGround&gt;ROUND(((1-Ground_Commercial)*'UPS Ground Base'!B98),2),ROUND(MinBaseGround*(1+GroundFuelSurcharge),2),ROUND(((1-Ground_Commercial)*'UPS Ground Base'!B98)*(1+GroundFuelSurcharge),2))</f>
        <v>56.27</v>
      </c>
      <c r="C103" s="300">
        <f>IF(MinBaseGround&gt;ROUND(((1-Ground_Commercial)*'UPS Ground Base'!C98),2),ROUND(MinBaseGround*(1+GroundFuelSurcharge),2),ROUND(((1-Ground_Commercial)*'UPS Ground Base'!C98)*(1+GroundFuelSurcharge),2))</f>
        <v>57.26</v>
      </c>
      <c r="D103" s="300">
        <f>IF(MinBaseGround&gt;ROUND(((1-Ground_Commercial)*'UPS Ground Base'!D98),2),ROUND(MinBaseGround*(1+GroundFuelSurcharge),2),ROUND(((1-Ground_Commercial)*'UPS Ground Base'!D98)*(1+GroundFuelSurcharge),2))</f>
        <v>63.35</v>
      </c>
      <c r="E103" s="300">
        <f>IF(MinBaseGround&gt;ROUND(((1-Ground_Commercial)*'UPS Ground Base'!E98),2),ROUND(MinBaseGround*(1+GroundFuelSurcharge),2),ROUND(((1-Ground_Commercial)*'UPS Ground Base'!E98)*(1+GroundFuelSurcharge),2))</f>
        <v>68.45</v>
      </c>
      <c r="F103" s="300">
        <f>IF(MinBaseGround&gt;ROUND(((1-Ground_Commercial)*'UPS Ground Base'!F98),2),ROUND(MinBaseGround*(1+GroundFuelSurcharge),2),ROUND(((1-Ground_Commercial)*'UPS Ground Base'!F98)*(1+GroundFuelSurcharge),2))</f>
        <v>79.88</v>
      </c>
      <c r="G103" s="300">
        <f>IF(MinBaseGround&gt;ROUND(((1-Ground_Commercial)*'UPS Ground Base'!G98),2),ROUND(MinBaseGround*(1+GroundFuelSurcharge),2),ROUND(((1-Ground_Commercial)*'UPS Ground Base'!G98)*(1+GroundFuelSurcharge),2))</f>
        <v>90.1</v>
      </c>
      <c r="H103" s="300">
        <f>IF(MinBaseGround&gt;ROUND(((1-Ground_Commercial)*'UPS Ground Base'!H98),2),ROUND(MinBaseGround*(1+GroundFuelSurcharge),2),ROUND(((1-Ground_Commercial)*'UPS Ground Base'!H98)*(1+GroundFuelSurcharge),2))</f>
        <v>98.72</v>
      </c>
      <c r="I103" s="300">
        <f>IF(MinBaseGround&gt;ROUND(((1-GroundCandaDiscount)*'UPS Ground Base'!I98),2),ROUND(MinBaseGround*(1+GroundFuelSurcharge),2),ROUND(((1-GroundCandaDiscount)*'UPS Ground Base'!I98)*(1+GroundFuelSurcharge),2))</f>
        <v>339.49</v>
      </c>
      <c r="J103" s="300">
        <f>IF(MinBaseGround&gt;ROUND(((1-GroundCandaDiscount)*'UPS Ground Base'!J98),2),ROUND(MinBaseGround*(1+GroundFuelSurcharge),2),ROUND(((1-GroundCandaDiscount)*'UPS Ground Base'!J98)*(1+GroundFuelSurcharge),2))</f>
        <v>419.31</v>
      </c>
      <c r="K103" s="300">
        <f>IF(MinBaseGround&gt;ROUND(((1-GroundCandaDiscount)*'UPS Ground Base'!K98),2),ROUND(MinBaseGround*(1+GroundFuelSurcharge),2),ROUND(((1-GroundCandaDiscount)*'UPS Ground Base'!K98)*(1+GroundFuelSurcharge),2))</f>
        <v>348.67</v>
      </c>
      <c r="L103" s="300">
        <f>IF(MinBaseGround&gt;ROUND(((1-GroundCandaDiscount)*'UPS Ground Base'!L98),2),ROUND(MinBaseGround*(1+GroundFuelSurcharge),2),ROUND(((1-GroundCandaDiscount)*'UPS Ground Base'!L98)*(1+GroundFuelSurcharge),2))</f>
        <v>176.39</v>
      </c>
      <c r="M103" s="300">
        <f>IF(MinBaseGround&gt;ROUND(((1-GroundCandaDiscount)*'UPS Ground Base'!M98),2),ROUND(MinBaseGround*(1+GroundFuelSurcharge),2),ROUND(((1-GroundCandaDiscount)*'UPS Ground Base'!M98)*(1+GroundFuelSurcharge),2))</f>
        <v>178.08</v>
      </c>
      <c r="N103" s="300">
        <f>IF(MinBaseGround&gt;ROUND(((1-GroundCandaDiscount)*'UPS Ground Base'!N98),2),ROUND(MinBaseGround*(1+GroundFuelSurcharge),2),ROUND(((1-GroundCandaDiscount)*'UPS Ground Base'!N98)*(1+GroundFuelSurcharge),2))</f>
        <v>193.53</v>
      </c>
      <c r="O103" s="300">
        <f>IF(MinBaseGround&gt;ROUND(((1-GroundCandaDiscount)*'UPS Ground Base'!O98),2),ROUND(MinBaseGround*(1+GroundFuelSurcharge),2),ROUND(((1-GroundCandaDiscount)*'UPS Ground Base'!O98)*(1+GroundFuelSurcharge),2))</f>
        <v>220.11</v>
      </c>
      <c r="P103" s="300">
        <f>IF(MinBaseGround&gt;ROUND(((1-GroundCandaDiscount)*'UPS Ground Base'!P98),2),ROUND(MinBaseGround*(1+GroundFuelSurcharge),2),ROUND(((1-GroundCandaDiscount)*'UPS Ground Base'!P98)*(1+GroundFuelSurcharge),2))</f>
        <v>222.99</v>
      </c>
      <c r="Q103" s="300">
        <f>IF(MinBaseGround&gt;ROUND(((1-GroundCandaDiscount)*'UPS Ground Base'!Q98),2),ROUND(MinBaseGround*(1+GroundFuelSurcharge),2),ROUND(((1-GroundCandaDiscount)*'UPS Ground Base'!Q98)*(1+GroundFuelSurcharge),2))</f>
        <v>225.5</v>
      </c>
      <c r="R103" s="300">
        <f>IF(MinBaseGround&gt;ROUND(((1-GroundCandaDiscount)*'UPS Ground Base'!R98),2),ROUND(MinBaseGround*(1+GroundFuelSurcharge),2),ROUND(((1-GroundCandaDiscount)*'UPS Ground Base'!R98)*(1+GroundFuelSurcharge),2))</f>
        <v>229.46</v>
      </c>
      <c r="S103" s="300">
        <f>IF(MinBaseGround&gt;ROUND(((1-GroundCandaDiscount)*'UPS Ground Base'!S98),2),ROUND(MinBaseGround*(1+GroundFuelSurcharge),2),ROUND(((1-GroundCandaDiscount)*'UPS Ground Base'!S98)*(1+GroundFuelSurcharge),2))</f>
        <v>234.73</v>
      </c>
      <c r="T103" s="300">
        <f>IF(MinBaseGround&gt;ROUND(((1-GroundCandaDiscount)*'UPS Ground Base'!T98),2),ROUND(MinBaseGround*(1+GroundFuelSurcharge),2),ROUND(((1-GroundCandaDiscount)*'UPS Ground Base'!T98)*(1+GroundFuelSurcharge),2))</f>
        <v>243.36</v>
      </c>
      <c r="U103" s="300">
        <f>IF(MinBaseGround&gt;ROUND(((1-GroundCandaDiscount)*'UPS Ground Base'!U98),2),ROUND(MinBaseGround*(1+GroundFuelSurcharge),2),ROUND(((1-GroundCandaDiscount)*'UPS Ground Base'!U98)*(1+GroundFuelSurcharge),2))</f>
        <v>248.08</v>
      </c>
    </row>
    <row r="104" ht="12.75" customHeight="1">
      <c r="A104" s="299">
        <v>97.0</v>
      </c>
      <c r="B104" s="300">
        <f>IF(MinBaseGround&gt;ROUND(((1-Ground_Commercial)*'UPS Ground Base'!B99),2),ROUND(MinBaseGround*(1+GroundFuelSurcharge),2),ROUND(((1-Ground_Commercial)*'UPS Ground Base'!B99)*(1+GroundFuelSurcharge),2))</f>
        <v>58.12</v>
      </c>
      <c r="C104" s="300">
        <f>IF(MinBaseGround&gt;ROUND(((1-Ground_Commercial)*'UPS Ground Base'!C99),2),ROUND(MinBaseGround*(1+GroundFuelSurcharge),2),ROUND(((1-Ground_Commercial)*'UPS Ground Base'!C99)*(1+GroundFuelSurcharge),2))</f>
        <v>59.5</v>
      </c>
      <c r="D104" s="300">
        <f>IF(MinBaseGround&gt;ROUND(((1-Ground_Commercial)*'UPS Ground Base'!D99),2),ROUND(MinBaseGround*(1+GroundFuelSurcharge),2),ROUND(((1-Ground_Commercial)*'UPS Ground Base'!D99)*(1+GroundFuelSurcharge),2))</f>
        <v>64.27</v>
      </c>
      <c r="E104" s="300">
        <f>IF(MinBaseGround&gt;ROUND(((1-Ground_Commercial)*'UPS Ground Base'!E99),2),ROUND(MinBaseGround*(1+GroundFuelSurcharge),2),ROUND(((1-Ground_Commercial)*'UPS Ground Base'!E99)*(1+GroundFuelSurcharge),2))</f>
        <v>69.49</v>
      </c>
      <c r="F104" s="300">
        <f>IF(MinBaseGround&gt;ROUND(((1-Ground_Commercial)*'UPS Ground Base'!F99),2),ROUND(MinBaseGround*(1+GroundFuelSurcharge),2),ROUND(((1-Ground_Commercial)*'UPS Ground Base'!F99)*(1+GroundFuelSurcharge),2))</f>
        <v>81.53</v>
      </c>
      <c r="G104" s="300">
        <f>IF(MinBaseGround&gt;ROUND(((1-Ground_Commercial)*'UPS Ground Base'!G99),2),ROUND(MinBaseGround*(1+GroundFuelSurcharge),2),ROUND(((1-Ground_Commercial)*'UPS Ground Base'!G99)*(1+GroundFuelSurcharge),2))</f>
        <v>91.38</v>
      </c>
      <c r="H104" s="300">
        <f>IF(MinBaseGround&gt;ROUND(((1-Ground_Commercial)*'UPS Ground Base'!H99),2),ROUND(MinBaseGround*(1+GroundFuelSurcharge),2),ROUND(((1-Ground_Commercial)*'UPS Ground Base'!H99)*(1+GroundFuelSurcharge),2))</f>
        <v>100.68</v>
      </c>
      <c r="I104" s="300">
        <f>IF(MinBaseGround&gt;ROUND(((1-GroundCandaDiscount)*'UPS Ground Base'!I99),2),ROUND(MinBaseGround*(1+GroundFuelSurcharge),2),ROUND(((1-GroundCandaDiscount)*'UPS Ground Base'!I99)*(1+GroundFuelSurcharge),2))</f>
        <v>342.73</v>
      </c>
      <c r="J104" s="300">
        <f>IF(MinBaseGround&gt;ROUND(((1-GroundCandaDiscount)*'UPS Ground Base'!J99),2),ROUND(MinBaseGround*(1+GroundFuelSurcharge),2),ROUND(((1-GroundCandaDiscount)*'UPS Ground Base'!J99)*(1+GroundFuelSurcharge),2))</f>
        <v>419.66</v>
      </c>
      <c r="K104" s="300">
        <f>IF(MinBaseGround&gt;ROUND(((1-GroundCandaDiscount)*'UPS Ground Base'!K99),2),ROUND(MinBaseGround*(1+GroundFuelSurcharge),2),ROUND(((1-GroundCandaDiscount)*'UPS Ground Base'!K99)*(1+GroundFuelSurcharge),2))</f>
        <v>351.89</v>
      </c>
      <c r="L104" s="300">
        <f>IF(MinBaseGround&gt;ROUND(((1-GroundCandaDiscount)*'UPS Ground Base'!L99),2),ROUND(MinBaseGround*(1+GroundFuelSurcharge),2),ROUND(((1-GroundCandaDiscount)*'UPS Ground Base'!L99)*(1+GroundFuelSurcharge),2))</f>
        <v>179.48</v>
      </c>
      <c r="M104" s="300">
        <f>IF(MinBaseGround&gt;ROUND(((1-GroundCandaDiscount)*'UPS Ground Base'!M99),2),ROUND(MinBaseGround*(1+GroundFuelSurcharge),2),ROUND(((1-GroundCandaDiscount)*'UPS Ground Base'!M99)*(1+GroundFuelSurcharge),2))</f>
        <v>181.19</v>
      </c>
      <c r="N104" s="300">
        <f>IF(MinBaseGround&gt;ROUND(((1-GroundCandaDiscount)*'UPS Ground Base'!N99),2),ROUND(MinBaseGround*(1+GroundFuelSurcharge),2),ROUND(((1-GroundCandaDiscount)*'UPS Ground Base'!N99)*(1+GroundFuelSurcharge),2))</f>
        <v>196.52</v>
      </c>
      <c r="O104" s="300">
        <f>IF(MinBaseGround&gt;ROUND(((1-GroundCandaDiscount)*'UPS Ground Base'!O99),2),ROUND(MinBaseGround*(1+GroundFuelSurcharge),2),ROUND(((1-GroundCandaDiscount)*'UPS Ground Base'!O99)*(1+GroundFuelSurcharge),2))</f>
        <v>223.04</v>
      </c>
      <c r="P104" s="300">
        <f>IF(MinBaseGround&gt;ROUND(((1-GroundCandaDiscount)*'UPS Ground Base'!P99),2),ROUND(MinBaseGround*(1+GroundFuelSurcharge),2),ROUND(((1-GroundCandaDiscount)*'UPS Ground Base'!P99)*(1+GroundFuelSurcharge),2))</f>
        <v>225.01</v>
      </c>
      <c r="Q104" s="300">
        <f>IF(MinBaseGround&gt;ROUND(((1-GroundCandaDiscount)*'UPS Ground Base'!Q99),2),ROUND(MinBaseGround*(1+GroundFuelSurcharge),2),ROUND(((1-GroundCandaDiscount)*'UPS Ground Base'!Q99)*(1+GroundFuelSurcharge),2))</f>
        <v>228.1</v>
      </c>
      <c r="R104" s="300">
        <f>IF(MinBaseGround&gt;ROUND(((1-GroundCandaDiscount)*'UPS Ground Base'!R99),2),ROUND(MinBaseGround*(1+GroundFuelSurcharge),2),ROUND(((1-GroundCandaDiscount)*'UPS Ground Base'!R99)*(1+GroundFuelSurcharge),2))</f>
        <v>231.8</v>
      </c>
      <c r="S104" s="300">
        <f>IF(MinBaseGround&gt;ROUND(((1-GroundCandaDiscount)*'UPS Ground Base'!S99),2),ROUND(MinBaseGround*(1+GroundFuelSurcharge),2),ROUND(((1-GroundCandaDiscount)*'UPS Ground Base'!S99)*(1+GroundFuelSurcharge),2))</f>
        <v>236.92</v>
      </c>
      <c r="T104" s="300">
        <f>IF(MinBaseGround&gt;ROUND(((1-GroundCandaDiscount)*'UPS Ground Base'!T99),2),ROUND(MinBaseGround*(1+GroundFuelSurcharge),2),ROUND(((1-GroundCandaDiscount)*'UPS Ground Base'!T99)*(1+GroundFuelSurcharge),2))</f>
        <v>245.48</v>
      </c>
      <c r="U104" s="300">
        <f>IF(MinBaseGround&gt;ROUND(((1-GroundCandaDiscount)*'UPS Ground Base'!U99),2),ROUND(MinBaseGround*(1+GroundFuelSurcharge),2),ROUND(((1-GroundCandaDiscount)*'UPS Ground Base'!U99)*(1+GroundFuelSurcharge),2))</f>
        <v>250.45</v>
      </c>
    </row>
    <row r="105" ht="12.75" customHeight="1">
      <c r="A105" s="299">
        <v>98.0</v>
      </c>
      <c r="B105" s="300">
        <f>IF(MinBaseGround&gt;ROUND(((1-Ground_Commercial)*'UPS Ground Base'!B100),2),ROUND(MinBaseGround*(1+GroundFuelSurcharge),2),ROUND(((1-Ground_Commercial)*'UPS Ground Base'!B100)*(1+GroundFuelSurcharge),2))</f>
        <v>58.89</v>
      </c>
      <c r="C105" s="300">
        <f>IF(MinBaseGround&gt;ROUND(((1-Ground_Commercial)*'UPS Ground Base'!C100),2),ROUND(MinBaseGround*(1+GroundFuelSurcharge),2),ROUND(((1-Ground_Commercial)*'UPS Ground Base'!C100)*(1+GroundFuelSurcharge),2))</f>
        <v>59.88</v>
      </c>
      <c r="D105" s="300">
        <f>IF(MinBaseGround&gt;ROUND(((1-Ground_Commercial)*'UPS Ground Base'!D100),2),ROUND(MinBaseGround*(1+GroundFuelSurcharge),2),ROUND(((1-Ground_Commercial)*'UPS Ground Base'!D100)*(1+GroundFuelSurcharge),2))</f>
        <v>64.28</v>
      </c>
      <c r="E105" s="300">
        <f>IF(MinBaseGround&gt;ROUND(((1-Ground_Commercial)*'UPS Ground Base'!E100),2),ROUND(MinBaseGround*(1+GroundFuelSurcharge),2),ROUND(((1-Ground_Commercial)*'UPS Ground Base'!E100)*(1+GroundFuelSurcharge),2))</f>
        <v>70.31</v>
      </c>
      <c r="F105" s="300">
        <f>IF(MinBaseGround&gt;ROUND(((1-Ground_Commercial)*'UPS Ground Base'!F100),2),ROUND(MinBaseGround*(1+GroundFuelSurcharge),2),ROUND(((1-Ground_Commercial)*'UPS Ground Base'!F100)*(1+GroundFuelSurcharge),2))</f>
        <v>82.45</v>
      </c>
      <c r="G105" s="300">
        <f>IF(MinBaseGround&gt;ROUND(((1-Ground_Commercial)*'UPS Ground Base'!G100),2),ROUND(MinBaseGround*(1+GroundFuelSurcharge),2),ROUND(((1-Ground_Commercial)*'UPS Ground Base'!G100)*(1+GroundFuelSurcharge),2))</f>
        <v>91.39</v>
      </c>
      <c r="H105" s="300">
        <f>IF(MinBaseGround&gt;ROUND(((1-Ground_Commercial)*'UPS Ground Base'!H100),2),ROUND(MinBaseGround*(1+GroundFuelSurcharge),2),ROUND(((1-Ground_Commercial)*'UPS Ground Base'!H100)*(1+GroundFuelSurcharge),2))</f>
        <v>100.69</v>
      </c>
      <c r="I105" s="300">
        <f>IF(MinBaseGround&gt;ROUND(((1-GroundCandaDiscount)*'UPS Ground Base'!I100),2),ROUND(MinBaseGround*(1+GroundFuelSurcharge),2),ROUND(((1-GroundCandaDiscount)*'UPS Ground Base'!I100)*(1+GroundFuelSurcharge),2))</f>
        <v>345.77</v>
      </c>
      <c r="J105" s="300">
        <f>IF(MinBaseGround&gt;ROUND(((1-GroundCandaDiscount)*'UPS Ground Base'!J100),2),ROUND(MinBaseGround*(1+GroundFuelSurcharge),2),ROUND(((1-GroundCandaDiscount)*'UPS Ground Base'!J100)*(1+GroundFuelSurcharge),2))</f>
        <v>419.85</v>
      </c>
      <c r="K105" s="300">
        <f>IF(MinBaseGround&gt;ROUND(((1-GroundCandaDiscount)*'UPS Ground Base'!K100),2),ROUND(MinBaseGround*(1+GroundFuelSurcharge),2),ROUND(((1-GroundCandaDiscount)*'UPS Ground Base'!K100)*(1+GroundFuelSurcharge),2))</f>
        <v>355.03</v>
      </c>
      <c r="L105" s="300">
        <f>IF(MinBaseGround&gt;ROUND(((1-GroundCandaDiscount)*'UPS Ground Base'!L100),2),ROUND(MinBaseGround*(1+GroundFuelSurcharge),2),ROUND(((1-GroundCandaDiscount)*'UPS Ground Base'!L100)*(1+GroundFuelSurcharge),2))</f>
        <v>179.48</v>
      </c>
      <c r="M105" s="300">
        <f>IF(MinBaseGround&gt;ROUND(((1-GroundCandaDiscount)*'UPS Ground Base'!M100),2),ROUND(MinBaseGround*(1+GroundFuelSurcharge),2),ROUND(((1-GroundCandaDiscount)*'UPS Ground Base'!M100)*(1+GroundFuelSurcharge),2))</f>
        <v>181.19</v>
      </c>
      <c r="N105" s="300">
        <f>IF(MinBaseGround&gt;ROUND(((1-GroundCandaDiscount)*'UPS Ground Base'!N100),2),ROUND(MinBaseGround*(1+GroundFuelSurcharge),2),ROUND(((1-GroundCandaDiscount)*'UPS Ground Base'!N100)*(1+GroundFuelSurcharge),2))</f>
        <v>196.52</v>
      </c>
      <c r="O105" s="300">
        <f>IF(MinBaseGround&gt;ROUND(((1-GroundCandaDiscount)*'UPS Ground Base'!O100),2),ROUND(MinBaseGround*(1+GroundFuelSurcharge),2),ROUND(((1-GroundCandaDiscount)*'UPS Ground Base'!O100)*(1+GroundFuelSurcharge),2))</f>
        <v>223.04</v>
      </c>
      <c r="P105" s="300">
        <f>IF(MinBaseGround&gt;ROUND(((1-GroundCandaDiscount)*'UPS Ground Base'!P100),2),ROUND(MinBaseGround*(1+GroundFuelSurcharge),2),ROUND(((1-GroundCandaDiscount)*'UPS Ground Base'!P100)*(1+GroundFuelSurcharge),2))</f>
        <v>225.01</v>
      </c>
      <c r="Q105" s="300">
        <f>IF(MinBaseGround&gt;ROUND(((1-GroundCandaDiscount)*'UPS Ground Base'!Q100),2),ROUND(MinBaseGround*(1+GroundFuelSurcharge),2),ROUND(((1-GroundCandaDiscount)*'UPS Ground Base'!Q100)*(1+GroundFuelSurcharge),2))</f>
        <v>228.1</v>
      </c>
      <c r="R105" s="300">
        <f>IF(MinBaseGround&gt;ROUND(((1-GroundCandaDiscount)*'UPS Ground Base'!R100),2),ROUND(MinBaseGround*(1+GroundFuelSurcharge),2),ROUND(((1-GroundCandaDiscount)*'UPS Ground Base'!R100)*(1+GroundFuelSurcharge),2))</f>
        <v>231.8</v>
      </c>
      <c r="S105" s="300">
        <f>IF(MinBaseGround&gt;ROUND(((1-GroundCandaDiscount)*'UPS Ground Base'!S100),2),ROUND(MinBaseGround*(1+GroundFuelSurcharge),2),ROUND(((1-GroundCandaDiscount)*'UPS Ground Base'!S100)*(1+GroundFuelSurcharge),2))</f>
        <v>236.92</v>
      </c>
      <c r="T105" s="300">
        <f>IF(MinBaseGround&gt;ROUND(((1-GroundCandaDiscount)*'UPS Ground Base'!T100),2),ROUND(MinBaseGround*(1+GroundFuelSurcharge),2),ROUND(((1-GroundCandaDiscount)*'UPS Ground Base'!T100)*(1+GroundFuelSurcharge),2))</f>
        <v>245.48</v>
      </c>
      <c r="U105" s="300">
        <f>IF(MinBaseGround&gt;ROUND(((1-GroundCandaDiscount)*'UPS Ground Base'!U100),2),ROUND(MinBaseGround*(1+GroundFuelSurcharge),2),ROUND(((1-GroundCandaDiscount)*'UPS Ground Base'!U100)*(1+GroundFuelSurcharge),2))</f>
        <v>250.45</v>
      </c>
    </row>
    <row r="106" ht="12.75" customHeight="1">
      <c r="A106" s="299">
        <v>99.0</v>
      </c>
      <c r="B106" s="300">
        <f>IF(MinBaseGround&gt;ROUND(((1-Ground_Commercial)*'UPS Ground Base'!B101),2),ROUND(MinBaseGround*(1+GroundFuelSurcharge),2),ROUND(((1-Ground_Commercial)*'UPS Ground Base'!B101)*(1+GroundFuelSurcharge),2))</f>
        <v>60.18</v>
      </c>
      <c r="C106" s="300">
        <f>IF(MinBaseGround&gt;ROUND(((1-Ground_Commercial)*'UPS Ground Base'!C101),2),ROUND(MinBaseGround*(1+GroundFuelSurcharge),2),ROUND(((1-Ground_Commercial)*'UPS Ground Base'!C101)*(1+GroundFuelSurcharge),2))</f>
        <v>60.26</v>
      </c>
      <c r="D106" s="300">
        <f>IF(MinBaseGround&gt;ROUND(((1-Ground_Commercial)*'UPS Ground Base'!D101),2),ROUND(MinBaseGround*(1+GroundFuelSurcharge),2),ROUND(((1-Ground_Commercial)*'UPS Ground Base'!D101)*(1+GroundFuelSurcharge),2))</f>
        <v>66.09</v>
      </c>
      <c r="E106" s="300">
        <f>IF(MinBaseGround&gt;ROUND(((1-Ground_Commercial)*'UPS Ground Base'!E101),2),ROUND(MinBaseGround*(1+GroundFuelSurcharge),2),ROUND(((1-Ground_Commercial)*'UPS Ground Base'!E101)*(1+GroundFuelSurcharge),2))</f>
        <v>71.19</v>
      </c>
      <c r="F106" s="300">
        <f>IF(MinBaseGround&gt;ROUND(((1-Ground_Commercial)*'UPS Ground Base'!F101),2),ROUND(MinBaseGround*(1+GroundFuelSurcharge),2),ROUND(((1-Ground_Commercial)*'UPS Ground Base'!F101)*(1+GroundFuelSurcharge),2))</f>
        <v>82.64</v>
      </c>
      <c r="G106" s="300">
        <f>IF(MinBaseGround&gt;ROUND(((1-Ground_Commercial)*'UPS Ground Base'!G101),2),ROUND(MinBaseGround*(1+GroundFuelSurcharge),2),ROUND(((1-Ground_Commercial)*'UPS Ground Base'!G101)*(1+GroundFuelSurcharge),2))</f>
        <v>92.31</v>
      </c>
      <c r="H106" s="300">
        <f>IF(MinBaseGround&gt;ROUND(((1-Ground_Commercial)*'UPS Ground Base'!H101),2),ROUND(MinBaseGround*(1+GroundFuelSurcharge),2),ROUND(((1-Ground_Commercial)*'UPS Ground Base'!H101)*(1+GroundFuelSurcharge),2))</f>
        <v>101.7</v>
      </c>
      <c r="I106" s="300">
        <f>IF(MinBaseGround&gt;ROUND(((1-GroundCandaDiscount)*'UPS Ground Base'!I101),2),ROUND(MinBaseGround*(1+GroundFuelSurcharge),2),ROUND(((1-GroundCandaDiscount)*'UPS Ground Base'!I101)*(1+GroundFuelSurcharge),2))</f>
        <v>349.01</v>
      </c>
      <c r="J106" s="300">
        <f>IF(MinBaseGround&gt;ROUND(((1-GroundCandaDiscount)*'UPS Ground Base'!J101),2),ROUND(MinBaseGround*(1+GroundFuelSurcharge),2),ROUND(((1-GroundCandaDiscount)*'UPS Ground Base'!J101)*(1+GroundFuelSurcharge),2))</f>
        <v>420.17</v>
      </c>
      <c r="K106" s="300">
        <f>IF(MinBaseGround&gt;ROUND(((1-GroundCandaDiscount)*'UPS Ground Base'!K101),2),ROUND(MinBaseGround*(1+GroundFuelSurcharge),2),ROUND(((1-GroundCandaDiscount)*'UPS Ground Base'!K101)*(1+GroundFuelSurcharge),2))</f>
        <v>358.21</v>
      </c>
      <c r="L106" s="300">
        <f>IF(MinBaseGround&gt;ROUND(((1-GroundCandaDiscount)*'UPS Ground Base'!L101),2),ROUND(MinBaseGround*(1+GroundFuelSurcharge),2),ROUND(((1-GroundCandaDiscount)*'UPS Ground Base'!L101)*(1+GroundFuelSurcharge),2))</f>
        <v>182.04</v>
      </c>
      <c r="M106" s="300">
        <f>IF(MinBaseGround&gt;ROUND(((1-GroundCandaDiscount)*'UPS Ground Base'!M101),2),ROUND(MinBaseGround*(1+GroundFuelSurcharge),2),ROUND(((1-GroundCandaDiscount)*'UPS Ground Base'!M101)*(1+GroundFuelSurcharge),2))</f>
        <v>183.78</v>
      </c>
      <c r="N106" s="300">
        <f>IF(MinBaseGround&gt;ROUND(((1-GroundCandaDiscount)*'UPS Ground Base'!N101),2),ROUND(MinBaseGround*(1+GroundFuelSurcharge),2),ROUND(((1-GroundCandaDiscount)*'UPS Ground Base'!N101)*(1+GroundFuelSurcharge),2))</f>
        <v>199.84</v>
      </c>
      <c r="O106" s="300">
        <f>IF(MinBaseGround&gt;ROUND(((1-GroundCandaDiscount)*'UPS Ground Base'!O101),2),ROUND(MinBaseGround*(1+GroundFuelSurcharge),2),ROUND(((1-GroundCandaDiscount)*'UPS Ground Base'!O101)*(1+GroundFuelSurcharge),2))</f>
        <v>226.47</v>
      </c>
      <c r="P106" s="300">
        <f>IF(MinBaseGround&gt;ROUND(((1-GroundCandaDiscount)*'UPS Ground Base'!P101),2),ROUND(MinBaseGround*(1+GroundFuelSurcharge),2),ROUND(((1-GroundCandaDiscount)*'UPS Ground Base'!P101)*(1+GroundFuelSurcharge),2))</f>
        <v>227.83</v>
      </c>
      <c r="Q106" s="300">
        <f>IF(MinBaseGround&gt;ROUND(((1-GroundCandaDiscount)*'UPS Ground Base'!Q101),2),ROUND(MinBaseGround*(1+GroundFuelSurcharge),2),ROUND(((1-GroundCandaDiscount)*'UPS Ground Base'!Q101)*(1+GroundFuelSurcharge),2))</f>
        <v>231.33</v>
      </c>
      <c r="R106" s="300">
        <f>IF(MinBaseGround&gt;ROUND(((1-GroundCandaDiscount)*'UPS Ground Base'!R101),2),ROUND(MinBaseGround*(1+GroundFuelSurcharge),2),ROUND(((1-GroundCandaDiscount)*'UPS Ground Base'!R101)*(1+GroundFuelSurcharge),2))</f>
        <v>234.55</v>
      </c>
      <c r="S106" s="300">
        <f>IF(MinBaseGround&gt;ROUND(((1-GroundCandaDiscount)*'UPS Ground Base'!S101),2),ROUND(MinBaseGround*(1+GroundFuelSurcharge),2),ROUND(((1-GroundCandaDiscount)*'UPS Ground Base'!S101)*(1+GroundFuelSurcharge),2))</f>
        <v>239.65</v>
      </c>
      <c r="T106" s="300">
        <f>IF(MinBaseGround&gt;ROUND(((1-GroundCandaDiscount)*'UPS Ground Base'!T101),2),ROUND(MinBaseGround*(1+GroundFuelSurcharge),2),ROUND(((1-GroundCandaDiscount)*'UPS Ground Base'!T101)*(1+GroundFuelSurcharge),2))</f>
        <v>248.25</v>
      </c>
      <c r="U106" s="300">
        <f>IF(MinBaseGround&gt;ROUND(((1-GroundCandaDiscount)*'UPS Ground Base'!U101),2),ROUND(MinBaseGround*(1+GroundFuelSurcharge),2),ROUND(((1-GroundCandaDiscount)*'UPS Ground Base'!U101)*(1+GroundFuelSurcharge),2))</f>
        <v>253.27</v>
      </c>
    </row>
    <row r="107" ht="12.75" customHeight="1">
      <c r="A107" s="299">
        <v>100.0</v>
      </c>
      <c r="B107" s="300">
        <f>IF(MinBaseGround&gt;ROUND(((1-Ground_Commercial)*'UPS Ground Base'!B102),2),ROUND(MinBaseGround*(1+GroundFuelSurcharge),2),ROUND(((1-Ground_Commercial)*'UPS Ground Base'!B102)*(1+GroundFuelSurcharge),2))</f>
        <v>60.65</v>
      </c>
      <c r="C107" s="300">
        <f>IF(MinBaseGround&gt;ROUND(((1-Ground_Commercial)*'UPS Ground Base'!C102),2),ROUND(MinBaseGround*(1+GroundFuelSurcharge),2),ROUND(((1-Ground_Commercial)*'UPS Ground Base'!C102)*(1+GroundFuelSurcharge),2))</f>
        <v>61.26</v>
      </c>
      <c r="D107" s="300">
        <f>IF(MinBaseGround&gt;ROUND(((1-Ground_Commercial)*'UPS Ground Base'!D102),2),ROUND(MinBaseGround*(1+GroundFuelSurcharge),2),ROUND(((1-Ground_Commercial)*'UPS Ground Base'!D102)*(1+GroundFuelSurcharge),2))</f>
        <v>66.1</v>
      </c>
      <c r="E107" s="300">
        <f>IF(MinBaseGround&gt;ROUND(((1-Ground_Commercial)*'UPS Ground Base'!E102),2),ROUND(MinBaseGround*(1+GroundFuelSurcharge),2),ROUND(((1-Ground_Commercial)*'UPS Ground Base'!E102)*(1+GroundFuelSurcharge),2))</f>
        <v>71.63</v>
      </c>
      <c r="F107" s="300">
        <f>IF(MinBaseGround&gt;ROUND(((1-Ground_Commercial)*'UPS Ground Base'!F102),2),ROUND(MinBaseGround*(1+GroundFuelSurcharge),2),ROUND(((1-Ground_Commercial)*'UPS Ground Base'!F102)*(1+GroundFuelSurcharge),2))</f>
        <v>83.61</v>
      </c>
      <c r="G107" s="300">
        <f>IF(MinBaseGround&gt;ROUND(((1-Ground_Commercial)*'UPS Ground Base'!G102),2),ROUND(MinBaseGround*(1+GroundFuelSurcharge),2),ROUND(((1-Ground_Commercial)*'UPS Ground Base'!G102)*(1+GroundFuelSurcharge),2))</f>
        <v>92.37</v>
      </c>
      <c r="H107" s="300">
        <f>IF(MinBaseGround&gt;ROUND(((1-Ground_Commercial)*'UPS Ground Base'!H102),2),ROUND(MinBaseGround*(1+GroundFuelSurcharge),2),ROUND(((1-Ground_Commercial)*'UPS Ground Base'!H102)*(1+GroundFuelSurcharge),2))</f>
        <v>101.76</v>
      </c>
      <c r="I107" s="300">
        <f>IF(MinBaseGround&gt;ROUND(((1-GroundCandaDiscount)*'UPS Ground Base'!I102),2),ROUND(MinBaseGround*(1+GroundFuelSurcharge),2),ROUND(((1-GroundCandaDiscount)*'UPS Ground Base'!I102)*(1+GroundFuelSurcharge),2))</f>
        <v>352.25</v>
      </c>
      <c r="J107" s="300">
        <f>IF(MinBaseGround&gt;ROUND(((1-GroundCandaDiscount)*'UPS Ground Base'!J102),2),ROUND(MinBaseGround*(1+GroundFuelSurcharge),2),ROUND(((1-GroundCandaDiscount)*'UPS Ground Base'!J102)*(1+GroundFuelSurcharge),2))</f>
        <v>451.66</v>
      </c>
      <c r="K107" s="300">
        <f>IF(MinBaseGround&gt;ROUND(((1-GroundCandaDiscount)*'UPS Ground Base'!K102),2),ROUND(MinBaseGround*(1+GroundFuelSurcharge),2),ROUND(((1-GroundCandaDiscount)*'UPS Ground Base'!K102)*(1+GroundFuelSurcharge),2))</f>
        <v>361.45</v>
      </c>
      <c r="L107" s="300">
        <f>IF(MinBaseGround&gt;ROUND(((1-GroundCandaDiscount)*'UPS Ground Base'!L102),2),ROUND(MinBaseGround*(1+GroundFuelSurcharge),2),ROUND(((1-GroundCandaDiscount)*'UPS Ground Base'!L102)*(1+GroundFuelSurcharge),2))</f>
        <v>182.04</v>
      </c>
      <c r="M107" s="300">
        <f>IF(MinBaseGround&gt;ROUND(((1-GroundCandaDiscount)*'UPS Ground Base'!M102),2),ROUND(MinBaseGround*(1+GroundFuelSurcharge),2),ROUND(((1-GroundCandaDiscount)*'UPS Ground Base'!M102)*(1+GroundFuelSurcharge),2))</f>
        <v>183.78</v>
      </c>
      <c r="N107" s="300">
        <f>IF(MinBaseGround&gt;ROUND(((1-GroundCandaDiscount)*'UPS Ground Base'!N102),2),ROUND(MinBaseGround*(1+GroundFuelSurcharge),2),ROUND(((1-GroundCandaDiscount)*'UPS Ground Base'!N102)*(1+GroundFuelSurcharge),2))</f>
        <v>199.84</v>
      </c>
      <c r="O107" s="300">
        <f>IF(MinBaseGround&gt;ROUND(((1-GroundCandaDiscount)*'UPS Ground Base'!O102),2),ROUND(MinBaseGround*(1+GroundFuelSurcharge),2),ROUND(((1-GroundCandaDiscount)*'UPS Ground Base'!O102)*(1+GroundFuelSurcharge),2))</f>
        <v>226.47</v>
      </c>
      <c r="P107" s="300">
        <f>IF(MinBaseGround&gt;ROUND(((1-GroundCandaDiscount)*'UPS Ground Base'!P102),2),ROUND(MinBaseGround*(1+GroundFuelSurcharge),2),ROUND(((1-GroundCandaDiscount)*'UPS Ground Base'!P102)*(1+GroundFuelSurcharge),2))</f>
        <v>227.83</v>
      </c>
      <c r="Q107" s="300">
        <f>IF(MinBaseGround&gt;ROUND(((1-GroundCandaDiscount)*'UPS Ground Base'!Q102),2),ROUND(MinBaseGround*(1+GroundFuelSurcharge),2),ROUND(((1-GroundCandaDiscount)*'UPS Ground Base'!Q102)*(1+GroundFuelSurcharge),2))</f>
        <v>231.33</v>
      </c>
      <c r="R107" s="300">
        <f>IF(MinBaseGround&gt;ROUND(((1-GroundCandaDiscount)*'UPS Ground Base'!R102),2),ROUND(MinBaseGround*(1+GroundFuelSurcharge),2),ROUND(((1-GroundCandaDiscount)*'UPS Ground Base'!R102)*(1+GroundFuelSurcharge),2))</f>
        <v>234.55</v>
      </c>
      <c r="S107" s="300">
        <f>IF(MinBaseGround&gt;ROUND(((1-GroundCandaDiscount)*'UPS Ground Base'!S102),2),ROUND(MinBaseGround*(1+GroundFuelSurcharge),2),ROUND(((1-GroundCandaDiscount)*'UPS Ground Base'!S102)*(1+GroundFuelSurcharge),2))</f>
        <v>239.65</v>
      </c>
      <c r="T107" s="300">
        <f>IF(MinBaseGround&gt;ROUND(((1-GroundCandaDiscount)*'UPS Ground Base'!T102),2),ROUND(MinBaseGround*(1+GroundFuelSurcharge),2),ROUND(((1-GroundCandaDiscount)*'UPS Ground Base'!T102)*(1+GroundFuelSurcharge),2))</f>
        <v>248.25</v>
      </c>
      <c r="U107" s="300">
        <f>IF(MinBaseGround&gt;ROUND(((1-GroundCandaDiscount)*'UPS Ground Base'!U102),2),ROUND(MinBaseGround*(1+GroundFuelSurcharge),2),ROUND(((1-GroundCandaDiscount)*'UPS Ground Base'!U102)*(1+GroundFuelSurcharge),2))</f>
        <v>253.27</v>
      </c>
    </row>
    <row r="108" ht="12.75" customHeight="1">
      <c r="A108" s="299">
        <v>101.0</v>
      </c>
      <c r="B108" s="300">
        <f>IF(MinBaseGround&gt;ROUND(((1-Ground_Commercial)*'UPS Ground Base'!B103),2),ROUND(MinBaseGround*(1+GroundFuelSurcharge),2),ROUND(((1-Ground_Commercial)*'UPS Ground Base'!B103)*(1+GroundFuelSurcharge),2))</f>
        <v>61.71</v>
      </c>
      <c r="C108" s="300">
        <f>IF(MinBaseGround&gt;ROUND(((1-Ground_Commercial)*'UPS Ground Base'!C103),2),ROUND(MinBaseGround*(1+GroundFuelSurcharge),2),ROUND(((1-Ground_Commercial)*'UPS Ground Base'!C103)*(1+GroundFuelSurcharge),2))</f>
        <v>61.85</v>
      </c>
      <c r="D108" s="300">
        <f>IF(MinBaseGround&gt;ROUND(((1-Ground_Commercial)*'UPS Ground Base'!D103),2),ROUND(MinBaseGround*(1+GroundFuelSurcharge),2),ROUND(((1-Ground_Commercial)*'UPS Ground Base'!D103)*(1+GroundFuelSurcharge),2))</f>
        <v>66.73</v>
      </c>
      <c r="E108" s="300">
        <f>IF(MinBaseGround&gt;ROUND(((1-Ground_Commercial)*'UPS Ground Base'!E103),2),ROUND(MinBaseGround*(1+GroundFuelSurcharge),2),ROUND(((1-Ground_Commercial)*'UPS Ground Base'!E103)*(1+GroundFuelSurcharge),2))</f>
        <v>72.31</v>
      </c>
      <c r="F108" s="300">
        <f>IF(MinBaseGround&gt;ROUND(((1-Ground_Commercial)*'UPS Ground Base'!F103),2),ROUND(MinBaseGround*(1+GroundFuelSurcharge),2),ROUND(((1-Ground_Commercial)*'UPS Ground Base'!F103)*(1+GroundFuelSurcharge),2))</f>
        <v>84.4</v>
      </c>
      <c r="G108" s="300">
        <f>IF(MinBaseGround&gt;ROUND(((1-Ground_Commercial)*'UPS Ground Base'!G103),2),ROUND(MinBaseGround*(1+GroundFuelSurcharge),2),ROUND(((1-Ground_Commercial)*'UPS Ground Base'!G103)*(1+GroundFuelSurcharge),2))</f>
        <v>93.25</v>
      </c>
      <c r="H108" s="300">
        <f>IF(MinBaseGround&gt;ROUND(((1-Ground_Commercial)*'UPS Ground Base'!H103),2),ROUND(MinBaseGround*(1+GroundFuelSurcharge),2),ROUND(((1-Ground_Commercial)*'UPS Ground Base'!H103)*(1+GroundFuelSurcharge),2))</f>
        <v>102.76</v>
      </c>
      <c r="I108" s="300">
        <f>IF(MinBaseGround&gt;ROUND(((1-GroundCandaDiscount)*'UPS Ground Base'!I103),2),ROUND(MinBaseGround*(1+GroundFuelSurcharge),2),ROUND(((1-GroundCandaDiscount)*'UPS Ground Base'!I103)*(1+GroundFuelSurcharge),2))</f>
        <v>352.26</v>
      </c>
      <c r="J108" s="300">
        <f>IF(MinBaseGround&gt;ROUND(((1-GroundCandaDiscount)*'UPS Ground Base'!J103),2),ROUND(MinBaseGround*(1+GroundFuelSurcharge),2),ROUND(((1-GroundCandaDiscount)*'UPS Ground Base'!J103)*(1+GroundFuelSurcharge),2))</f>
        <v>456.17</v>
      </c>
      <c r="K108" s="300">
        <f>IF(MinBaseGround&gt;ROUND(((1-GroundCandaDiscount)*'UPS Ground Base'!K103),2),ROUND(MinBaseGround*(1+GroundFuelSurcharge),2),ROUND(((1-GroundCandaDiscount)*'UPS Ground Base'!K103)*(1+GroundFuelSurcharge),2))</f>
        <v>361.46</v>
      </c>
      <c r="L108" s="300">
        <f>IF(MinBaseGround&gt;ROUND(((1-GroundCandaDiscount)*'UPS Ground Base'!L103),2),ROUND(MinBaseGround*(1+GroundFuelSurcharge),2),ROUND(((1-GroundCandaDiscount)*'UPS Ground Base'!L103)*(1+GroundFuelSurcharge),2))</f>
        <v>183.09</v>
      </c>
      <c r="M108" s="300">
        <f>IF(MinBaseGround&gt;ROUND(((1-GroundCandaDiscount)*'UPS Ground Base'!M103),2),ROUND(MinBaseGround*(1+GroundFuelSurcharge),2),ROUND(((1-GroundCandaDiscount)*'UPS Ground Base'!M103)*(1+GroundFuelSurcharge),2))</f>
        <v>185.67</v>
      </c>
      <c r="N108" s="300">
        <f>IF(MinBaseGround&gt;ROUND(((1-GroundCandaDiscount)*'UPS Ground Base'!N103),2),ROUND(MinBaseGround*(1+GroundFuelSurcharge),2),ROUND(((1-GroundCandaDiscount)*'UPS Ground Base'!N103)*(1+GroundFuelSurcharge),2))</f>
        <v>205.55</v>
      </c>
      <c r="O108" s="300">
        <f>IF(MinBaseGround&gt;ROUND(((1-GroundCandaDiscount)*'UPS Ground Base'!O103),2),ROUND(MinBaseGround*(1+GroundFuelSurcharge),2),ROUND(((1-GroundCandaDiscount)*'UPS Ground Base'!O103)*(1+GroundFuelSurcharge),2))</f>
        <v>235.09</v>
      </c>
      <c r="P108" s="300">
        <f>IF(MinBaseGround&gt;ROUND(((1-GroundCandaDiscount)*'UPS Ground Base'!P103),2),ROUND(MinBaseGround*(1+GroundFuelSurcharge),2),ROUND(((1-GroundCandaDiscount)*'UPS Ground Base'!P103)*(1+GroundFuelSurcharge),2))</f>
        <v>236.78</v>
      </c>
      <c r="Q108" s="300">
        <f>IF(MinBaseGround&gt;ROUND(((1-GroundCandaDiscount)*'UPS Ground Base'!Q103),2),ROUND(MinBaseGround*(1+GroundFuelSurcharge),2),ROUND(((1-GroundCandaDiscount)*'UPS Ground Base'!Q103)*(1+GroundFuelSurcharge),2))</f>
        <v>239.78</v>
      </c>
      <c r="R108" s="300">
        <f>IF(MinBaseGround&gt;ROUND(((1-GroundCandaDiscount)*'UPS Ground Base'!R103),2),ROUND(MinBaseGround*(1+GroundFuelSurcharge),2),ROUND(((1-GroundCandaDiscount)*'UPS Ground Base'!R103)*(1+GroundFuelSurcharge),2))</f>
        <v>242.85</v>
      </c>
      <c r="S108" s="300">
        <f>IF(MinBaseGround&gt;ROUND(((1-GroundCandaDiscount)*'UPS Ground Base'!S103),2),ROUND(MinBaseGround*(1+GroundFuelSurcharge),2),ROUND(((1-GroundCandaDiscount)*'UPS Ground Base'!S103)*(1+GroundFuelSurcharge),2))</f>
        <v>247.74</v>
      </c>
      <c r="T108" s="300">
        <f>IF(MinBaseGround&gt;ROUND(((1-GroundCandaDiscount)*'UPS Ground Base'!T103),2),ROUND(MinBaseGround*(1+GroundFuelSurcharge),2),ROUND(((1-GroundCandaDiscount)*'UPS Ground Base'!T103)*(1+GroundFuelSurcharge),2))</f>
        <v>256.26</v>
      </c>
      <c r="U108" s="300">
        <f>IF(MinBaseGround&gt;ROUND(((1-GroundCandaDiscount)*'UPS Ground Base'!U103),2),ROUND(MinBaseGround*(1+GroundFuelSurcharge),2),ROUND(((1-GroundCandaDiscount)*'UPS Ground Base'!U103)*(1+GroundFuelSurcharge),2))</f>
        <v>261.19</v>
      </c>
    </row>
    <row r="109" ht="12.75" customHeight="1">
      <c r="A109" s="299">
        <v>102.0</v>
      </c>
      <c r="B109" s="300">
        <f>IF(MinBaseGround&gt;ROUND(((1-Ground_Commercial)*'UPS Ground Base'!B104),2),ROUND(MinBaseGround*(1+GroundFuelSurcharge),2),ROUND(((1-Ground_Commercial)*'UPS Ground Base'!B104)*(1+GroundFuelSurcharge),2))</f>
        <v>61.72</v>
      </c>
      <c r="C109" s="300">
        <f>IF(MinBaseGround&gt;ROUND(((1-Ground_Commercial)*'UPS Ground Base'!C104),2),ROUND(MinBaseGround*(1+GroundFuelSurcharge),2),ROUND(((1-Ground_Commercial)*'UPS Ground Base'!C104)*(1+GroundFuelSurcharge),2))</f>
        <v>61.86</v>
      </c>
      <c r="D109" s="300">
        <f>IF(MinBaseGround&gt;ROUND(((1-Ground_Commercial)*'UPS Ground Base'!D104),2),ROUND(MinBaseGround*(1+GroundFuelSurcharge),2),ROUND(((1-Ground_Commercial)*'UPS Ground Base'!D104)*(1+GroundFuelSurcharge),2))</f>
        <v>66.74</v>
      </c>
      <c r="E109" s="300">
        <f>IF(MinBaseGround&gt;ROUND(((1-Ground_Commercial)*'UPS Ground Base'!E104),2),ROUND(MinBaseGround*(1+GroundFuelSurcharge),2),ROUND(((1-Ground_Commercial)*'UPS Ground Base'!E104)*(1+GroundFuelSurcharge),2))</f>
        <v>72.32</v>
      </c>
      <c r="F109" s="300">
        <f>IF(MinBaseGround&gt;ROUND(((1-Ground_Commercial)*'UPS Ground Base'!F104),2),ROUND(MinBaseGround*(1+GroundFuelSurcharge),2),ROUND(((1-Ground_Commercial)*'UPS Ground Base'!F104)*(1+GroundFuelSurcharge),2))</f>
        <v>84.41</v>
      </c>
      <c r="G109" s="300">
        <f>IF(MinBaseGround&gt;ROUND(((1-Ground_Commercial)*'UPS Ground Base'!G104),2),ROUND(MinBaseGround*(1+GroundFuelSurcharge),2),ROUND(((1-Ground_Commercial)*'UPS Ground Base'!G104)*(1+GroundFuelSurcharge),2))</f>
        <v>93.26</v>
      </c>
      <c r="H109" s="300">
        <f>IF(MinBaseGround&gt;ROUND(((1-Ground_Commercial)*'UPS Ground Base'!H104),2),ROUND(MinBaseGround*(1+GroundFuelSurcharge),2),ROUND(((1-Ground_Commercial)*'UPS Ground Base'!H104)*(1+GroundFuelSurcharge),2))</f>
        <v>102.81</v>
      </c>
      <c r="I109" s="300">
        <f>IF(MinBaseGround&gt;ROUND(((1-GroundCandaDiscount)*'UPS Ground Base'!I104),2),ROUND(MinBaseGround*(1+GroundFuelSurcharge),2),ROUND(((1-GroundCandaDiscount)*'UPS Ground Base'!I104)*(1+GroundFuelSurcharge),2))</f>
        <v>352.27</v>
      </c>
      <c r="J109" s="300">
        <f>IF(MinBaseGround&gt;ROUND(((1-GroundCandaDiscount)*'UPS Ground Base'!J104),2),ROUND(MinBaseGround*(1+GroundFuelSurcharge),2),ROUND(((1-GroundCandaDiscount)*'UPS Ground Base'!J104)*(1+GroundFuelSurcharge),2))</f>
        <v>460.69</v>
      </c>
      <c r="K109" s="300">
        <f>IF(MinBaseGround&gt;ROUND(((1-GroundCandaDiscount)*'UPS Ground Base'!K104),2),ROUND(MinBaseGround*(1+GroundFuelSurcharge),2),ROUND(((1-GroundCandaDiscount)*'UPS Ground Base'!K104)*(1+GroundFuelSurcharge),2))</f>
        <v>361.52</v>
      </c>
      <c r="L109" s="300">
        <f>IF(MinBaseGround&gt;ROUND(((1-GroundCandaDiscount)*'UPS Ground Base'!L104),2),ROUND(MinBaseGround*(1+GroundFuelSurcharge),2),ROUND(((1-GroundCandaDiscount)*'UPS Ground Base'!L104)*(1+GroundFuelSurcharge),2))</f>
        <v>183.09</v>
      </c>
      <c r="M109" s="300">
        <f>IF(MinBaseGround&gt;ROUND(((1-GroundCandaDiscount)*'UPS Ground Base'!M104),2),ROUND(MinBaseGround*(1+GroundFuelSurcharge),2),ROUND(((1-GroundCandaDiscount)*'UPS Ground Base'!M104)*(1+GroundFuelSurcharge),2))</f>
        <v>185.67</v>
      </c>
      <c r="N109" s="300">
        <f>IF(MinBaseGround&gt;ROUND(((1-GroundCandaDiscount)*'UPS Ground Base'!N104),2),ROUND(MinBaseGround*(1+GroundFuelSurcharge),2),ROUND(((1-GroundCandaDiscount)*'UPS Ground Base'!N104)*(1+GroundFuelSurcharge),2))</f>
        <v>205.55</v>
      </c>
      <c r="O109" s="300">
        <f>IF(MinBaseGround&gt;ROUND(((1-GroundCandaDiscount)*'UPS Ground Base'!O104),2),ROUND(MinBaseGround*(1+GroundFuelSurcharge),2),ROUND(((1-GroundCandaDiscount)*'UPS Ground Base'!O104)*(1+GroundFuelSurcharge),2))</f>
        <v>235.09</v>
      </c>
      <c r="P109" s="300">
        <f>IF(MinBaseGround&gt;ROUND(((1-GroundCandaDiscount)*'UPS Ground Base'!P104),2),ROUND(MinBaseGround*(1+GroundFuelSurcharge),2),ROUND(((1-GroundCandaDiscount)*'UPS Ground Base'!P104)*(1+GroundFuelSurcharge),2))</f>
        <v>236.78</v>
      </c>
      <c r="Q109" s="300">
        <f>IF(MinBaseGround&gt;ROUND(((1-GroundCandaDiscount)*'UPS Ground Base'!Q104),2),ROUND(MinBaseGround*(1+GroundFuelSurcharge),2),ROUND(((1-GroundCandaDiscount)*'UPS Ground Base'!Q104)*(1+GroundFuelSurcharge),2))</f>
        <v>239.78</v>
      </c>
      <c r="R109" s="300">
        <f>IF(MinBaseGround&gt;ROUND(((1-GroundCandaDiscount)*'UPS Ground Base'!R104),2),ROUND(MinBaseGround*(1+GroundFuelSurcharge),2),ROUND(((1-GroundCandaDiscount)*'UPS Ground Base'!R104)*(1+GroundFuelSurcharge),2))</f>
        <v>242.85</v>
      </c>
      <c r="S109" s="300">
        <f>IF(MinBaseGround&gt;ROUND(((1-GroundCandaDiscount)*'UPS Ground Base'!S104),2),ROUND(MinBaseGround*(1+GroundFuelSurcharge),2),ROUND(((1-GroundCandaDiscount)*'UPS Ground Base'!S104)*(1+GroundFuelSurcharge),2))</f>
        <v>247.74</v>
      </c>
      <c r="T109" s="300">
        <f>IF(MinBaseGround&gt;ROUND(((1-GroundCandaDiscount)*'UPS Ground Base'!T104),2),ROUND(MinBaseGround*(1+GroundFuelSurcharge),2),ROUND(((1-GroundCandaDiscount)*'UPS Ground Base'!T104)*(1+GroundFuelSurcharge),2))</f>
        <v>256.26</v>
      </c>
      <c r="U109" s="300">
        <f>IF(MinBaseGround&gt;ROUND(((1-GroundCandaDiscount)*'UPS Ground Base'!U104),2),ROUND(MinBaseGround*(1+GroundFuelSurcharge),2),ROUND(((1-GroundCandaDiscount)*'UPS Ground Base'!U104)*(1+GroundFuelSurcharge),2))</f>
        <v>261.19</v>
      </c>
    </row>
    <row r="110" ht="12.75" customHeight="1">
      <c r="A110" s="299">
        <v>103.0</v>
      </c>
      <c r="B110" s="300">
        <f>IF(MinBaseGround&gt;ROUND(((1-Ground_Commercial)*'UPS Ground Base'!B105),2),ROUND(MinBaseGround*(1+GroundFuelSurcharge),2),ROUND(((1-Ground_Commercial)*'UPS Ground Base'!B105)*(1+GroundFuelSurcharge),2))</f>
        <v>62.52</v>
      </c>
      <c r="C110" s="300">
        <f>IF(MinBaseGround&gt;ROUND(((1-Ground_Commercial)*'UPS Ground Base'!C105),2),ROUND(MinBaseGround*(1+GroundFuelSurcharge),2),ROUND(((1-Ground_Commercial)*'UPS Ground Base'!C105)*(1+GroundFuelSurcharge),2))</f>
        <v>63.39</v>
      </c>
      <c r="D110" s="300">
        <f>IF(MinBaseGround&gt;ROUND(((1-Ground_Commercial)*'UPS Ground Base'!D105),2),ROUND(MinBaseGround*(1+GroundFuelSurcharge),2),ROUND(((1-Ground_Commercial)*'UPS Ground Base'!D105)*(1+GroundFuelSurcharge),2))</f>
        <v>68.12</v>
      </c>
      <c r="E110" s="300">
        <f>IF(MinBaseGround&gt;ROUND(((1-Ground_Commercial)*'UPS Ground Base'!E105),2),ROUND(MinBaseGround*(1+GroundFuelSurcharge),2),ROUND(((1-Ground_Commercial)*'UPS Ground Base'!E105)*(1+GroundFuelSurcharge),2))</f>
        <v>72.75</v>
      </c>
      <c r="F110" s="300">
        <f>IF(MinBaseGround&gt;ROUND(((1-Ground_Commercial)*'UPS Ground Base'!F105),2),ROUND(MinBaseGround*(1+GroundFuelSurcharge),2),ROUND(((1-Ground_Commercial)*'UPS Ground Base'!F105)*(1+GroundFuelSurcharge),2))</f>
        <v>84.63</v>
      </c>
      <c r="G110" s="300">
        <f>IF(MinBaseGround&gt;ROUND(((1-Ground_Commercial)*'UPS Ground Base'!G105),2),ROUND(MinBaseGround*(1+GroundFuelSurcharge),2),ROUND(((1-Ground_Commercial)*'UPS Ground Base'!G105)*(1+GroundFuelSurcharge),2))</f>
        <v>93.34</v>
      </c>
      <c r="H110" s="300">
        <f>IF(MinBaseGround&gt;ROUND(((1-Ground_Commercial)*'UPS Ground Base'!H105),2),ROUND(MinBaseGround*(1+GroundFuelSurcharge),2),ROUND(((1-Ground_Commercial)*'UPS Ground Base'!H105)*(1+GroundFuelSurcharge),2))</f>
        <v>102.82</v>
      </c>
      <c r="I110" s="300">
        <f>IF(MinBaseGround&gt;ROUND(((1-GroundCandaDiscount)*'UPS Ground Base'!I105),2),ROUND(MinBaseGround*(1+GroundFuelSurcharge),2),ROUND(((1-GroundCandaDiscount)*'UPS Ground Base'!I105)*(1+GroundFuelSurcharge),2))</f>
        <v>352.28</v>
      </c>
      <c r="J110" s="300">
        <f>IF(MinBaseGround&gt;ROUND(((1-GroundCandaDiscount)*'UPS Ground Base'!J105),2),ROUND(MinBaseGround*(1+GroundFuelSurcharge),2),ROUND(((1-GroundCandaDiscount)*'UPS Ground Base'!J105)*(1+GroundFuelSurcharge),2))</f>
        <v>465.2</v>
      </c>
      <c r="K110" s="300">
        <f>IF(MinBaseGround&gt;ROUND(((1-GroundCandaDiscount)*'UPS Ground Base'!K105),2),ROUND(MinBaseGround*(1+GroundFuelSurcharge),2),ROUND(((1-GroundCandaDiscount)*'UPS Ground Base'!K105)*(1+GroundFuelSurcharge),2))</f>
        <v>361.57</v>
      </c>
      <c r="L110" s="300">
        <f>IF(MinBaseGround&gt;ROUND(((1-GroundCandaDiscount)*'UPS Ground Base'!L105),2),ROUND(MinBaseGround*(1+GroundFuelSurcharge),2),ROUND(((1-GroundCandaDiscount)*'UPS Ground Base'!L105)*(1+GroundFuelSurcharge),2))</f>
        <v>183.09</v>
      </c>
      <c r="M110" s="300">
        <f>IF(MinBaseGround&gt;ROUND(((1-GroundCandaDiscount)*'UPS Ground Base'!M105),2),ROUND(MinBaseGround*(1+GroundFuelSurcharge),2),ROUND(((1-GroundCandaDiscount)*'UPS Ground Base'!M105)*(1+GroundFuelSurcharge),2))</f>
        <v>185.67</v>
      </c>
      <c r="N110" s="300">
        <f>IF(MinBaseGround&gt;ROUND(((1-GroundCandaDiscount)*'UPS Ground Base'!N105),2),ROUND(MinBaseGround*(1+GroundFuelSurcharge),2),ROUND(((1-GroundCandaDiscount)*'UPS Ground Base'!N105)*(1+GroundFuelSurcharge),2))</f>
        <v>205.55</v>
      </c>
      <c r="O110" s="300">
        <f>IF(MinBaseGround&gt;ROUND(((1-GroundCandaDiscount)*'UPS Ground Base'!O105),2),ROUND(MinBaseGround*(1+GroundFuelSurcharge),2),ROUND(((1-GroundCandaDiscount)*'UPS Ground Base'!O105)*(1+GroundFuelSurcharge),2))</f>
        <v>235.09</v>
      </c>
      <c r="P110" s="300">
        <f>IF(MinBaseGround&gt;ROUND(((1-GroundCandaDiscount)*'UPS Ground Base'!P105),2),ROUND(MinBaseGround*(1+GroundFuelSurcharge),2),ROUND(((1-GroundCandaDiscount)*'UPS Ground Base'!P105)*(1+GroundFuelSurcharge),2))</f>
        <v>236.78</v>
      </c>
      <c r="Q110" s="300">
        <f>IF(MinBaseGround&gt;ROUND(((1-GroundCandaDiscount)*'UPS Ground Base'!Q105),2),ROUND(MinBaseGround*(1+GroundFuelSurcharge),2),ROUND(((1-GroundCandaDiscount)*'UPS Ground Base'!Q105)*(1+GroundFuelSurcharge),2))</f>
        <v>239.78</v>
      </c>
      <c r="R110" s="300">
        <f>IF(MinBaseGround&gt;ROUND(((1-GroundCandaDiscount)*'UPS Ground Base'!R105),2),ROUND(MinBaseGround*(1+GroundFuelSurcharge),2),ROUND(((1-GroundCandaDiscount)*'UPS Ground Base'!R105)*(1+GroundFuelSurcharge),2))</f>
        <v>242.85</v>
      </c>
      <c r="S110" s="300">
        <f>IF(MinBaseGround&gt;ROUND(((1-GroundCandaDiscount)*'UPS Ground Base'!S105),2),ROUND(MinBaseGround*(1+GroundFuelSurcharge),2),ROUND(((1-GroundCandaDiscount)*'UPS Ground Base'!S105)*(1+GroundFuelSurcharge),2))</f>
        <v>247.74</v>
      </c>
      <c r="T110" s="300">
        <f>IF(MinBaseGround&gt;ROUND(((1-GroundCandaDiscount)*'UPS Ground Base'!T105),2),ROUND(MinBaseGround*(1+GroundFuelSurcharge),2),ROUND(((1-GroundCandaDiscount)*'UPS Ground Base'!T105)*(1+GroundFuelSurcharge),2))</f>
        <v>256.26</v>
      </c>
      <c r="U110" s="300">
        <f>IF(MinBaseGround&gt;ROUND(((1-GroundCandaDiscount)*'UPS Ground Base'!U105),2),ROUND(MinBaseGround*(1+GroundFuelSurcharge),2),ROUND(((1-GroundCandaDiscount)*'UPS Ground Base'!U105)*(1+GroundFuelSurcharge),2))</f>
        <v>261.19</v>
      </c>
    </row>
    <row r="111" ht="12.75" customHeight="1">
      <c r="A111" s="299">
        <v>104.0</v>
      </c>
      <c r="B111" s="300">
        <f>IF(MinBaseGround&gt;ROUND(((1-Ground_Commercial)*'UPS Ground Base'!B106),2),ROUND(MinBaseGround*(1+GroundFuelSurcharge),2),ROUND(((1-Ground_Commercial)*'UPS Ground Base'!B106)*(1+GroundFuelSurcharge),2))</f>
        <v>62.53</v>
      </c>
      <c r="C111" s="300">
        <f>IF(MinBaseGround&gt;ROUND(((1-Ground_Commercial)*'UPS Ground Base'!C106),2),ROUND(MinBaseGround*(1+GroundFuelSurcharge),2),ROUND(((1-Ground_Commercial)*'UPS Ground Base'!C106)*(1+GroundFuelSurcharge),2))</f>
        <v>63.4</v>
      </c>
      <c r="D111" s="300">
        <f>IF(MinBaseGround&gt;ROUND(((1-Ground_Commercial)*'UPS Ground Base'!D106),2),ROUND(MinBaseGround*(1+GroundFuelSurcharge),2),ROUND(((1-Ground_Commercial)*'UPS Ground Base'!D106)*(1+GroundFuelSurcharge),2))</f>
        <v>68.29</v>
      </c>
      <c r="E111" s="300">
        <f>IF(MinBaseGround&gt;ROUND(((1-Ground_Commercial)*'UPS Ground Base'!E106),2),ROUND(MinBaseGround*(1+GroundFuelSurcharge),2),ROUND(((1-Ground_Commercial)*'UPS Ground Base'!E106)*(1+GroundFuelSurcharge),2))</f>
        <v>72.83</v>
      </c>
      <c r="F111" s="300">
        <f>IF(MinBaseGround&gt;ROUND(((1-Ground_Commercial)*'UPS Ground Base'!F106),2),ROUND(MinBaseGround*(1+GroundFuelSurcharge),2),ROUND(((1-Ground_Commercial)*'UPS Ground Base'!F106)*(1+GroundFuelSurcharge),2))</f>
        <v>84.64</v>
      </c>
      <c r="G111" s="300">
        <f>IF(MinBaseGround&gt;ROUND(((1-Ground_Commercial)*'UPS Ground Base'!G106),2),ROUND(MinBaseGround*(1+GroundFuelSurcharge),2),ROUND(((1-Ground_Commercial)*'UPS Ground Base'!G106)*(1+GroundFuelSurcharge),2))</f>
        <v>93.35</v>
      </c>
      <c r="H111" s="300">
        <f>IF(MinBaseGround&gt;ROUND(((1-Ground_Commercial)*'UPS Ground Base'!H106),2),ROUND(MinBaseGround*(1+GroundFuelSurcharge),2),ROUND(((1-Ground_Commercial)*'UPS Ground Base'!H106)*(1+GroundFuelSurcharge),2))</f>
        <v>102.83</v>
      </c>
      <c r="I111" s="300">
        <f>IF(MinBaseGround&gt;ROUND(((1-GroundCandaDiscount)*'UPS Ground Base'!I106),2),ROUND(MinBaseGround*(1+GroundFuelSurcharge),2),ROUND(((1-GroundCandaDiscount)*'UPS Ground Base'!I106)*(1+GroundFuelSurcharge),2))</f>
        <v>352.31</v>
      </c>
      <c r="J111" s="300">
        <f>IF(MinBaseGround&gt;ROUND(((1-GroundCandaDiscount)*'UPS Ground Base'!J106),2),ROUND(MinBaseGround*(1+GroundFuelSurcharge),2),ROUND(((1-GroundCandaDiscount)*'UPS Ground Base'!J106)*(1+GroundFuelSurcharge),2))</f>
        <v>469.72</v>
      </c>
      <c r="K111" s="300">
        <f>IF(MinBaseGround&gt;ROUND(((1-GroundCandaDiscount)*'UPS Ground Base'!K106),2),ROUND(MinBaseGround*(1+GroundFuelSurcharge),2),ROUND(((1-GroundCandaDiscount)*'UPS Ground Base'!K106)*(1+GroundFuelSurcharge),2))</f>
        <v>362.01</v>
      </c>
      <c r="L111" s="300">
        <f>IF(MinBaseGround&gt;ROUND(((1-GroundCandaDiscount)*'UPS Ground Base'!L106),2),ROUND(MinBaseGround*(1+GroundFuelSurcharge),2),ROUND(((1-GroundCandaDiscount)*'UPS Ground Base'!L106)*(1+GroundFuelSurcharge),2))</f>
        <v>183.09</v>
      </c>
      <c r="M111" s="300">
        <f>IF(MinBaseGround&gt;ROUND(((1-GroundCandaDiscount)*'UPS Ground Base'!M106),2),ROUND(MinBaseGround*(1+GroundFuelSurcharge),2),ROUND(((1-GroundCandaDiscount)*'UPS Ground Base'!M106)*(1+GroundFuelSurcharge),2))</f>
        <v>185.67</v>
      </c>
      <c r="N111" s="300">
        <f>IF(MinBaseGround&gt;ROUND(((1-GroundCandaDiscount)*'UPS Ground Base'!N106),2),ROUND(MinBaseGround*(1+GroundFuelSurcharge),2),ROUND(((1-GroundCandaDiscount)*'UPS Ground Base'!N106)*(1+GroundFuelSurcharge),2))</f>
        <v>205.55</v>
      </c>
      <c r="O111" s="300">
        <f>IF(MinBaseGround&gt;ROUND(((1-GroundCandaDiscount)*'UPS Ground Base'!O106),2),ROUND(MinBaseGround*(1+GroundFuelSurcharge),2),ROUND(((1-GroundCandaDiscount)*'UPS Ground Base'!O106)*(1+GroundFuelSurcharge),2))</f>
        <v>235.09</v>
      </c>
      <c r="P111" s="300">
        <f>IF(MinBaseGround&gt;ROUND(((1-GroundCandaDiscount)*'UPS Ground Base'!P106),2),ROUND(MinBaseGround*(1+GroundFuelSurcharge),2),ROUND(((1-GroundCandaDiscount)*'UPS Ground Base'!P106)*(1+GroundFuelSurcharge),2))</f>
        <v>236.78</v>
      </c>
      <c r="Q111" s="300">
        <f>IF(MinBaseGround&gt;ROUND(((1-GroundCandaDiscount)*'UPS Ground Base'!Q106),2),ROUND(MinBaseGround*(1+GroundFuelSurcharge),2),ROUND(((1-GroundCandaDiscount)*'UPS Ground Base'!Q106)*(1+GroundFuelSurcharge),2))</f>
        <v>239.78</v>
      </c>
      <c r="R111" s="300">
        <f>IF(MinBaseGround&gt;ROUND(((1-GroundCandaDiscount)*'UPS Ground Base'!R106),2),ROUND(MinBaseGround*(1+GroundFuelSurcharge),2),ROUND(((1-GroundCandaDiscount)*'UPS Ground Base'!R106)*(1+GroundFuelSurcharge),2))</f>
        <v>242.85</v>
      </c>
      <c r="S111" s="300">
        <f>IF(MinBaseGround&gt;ROUND(((1-GroundCandaDiscount)*'UPS Ground Base'!S106),2),ROUND(MinBaseGround*(1+GroundFuelSurcharge),2),ROUND(((1-GroundCandaDiscount)*'UPS Ground Base'!S106)*(1+GroundFuelSurcharge),2))</f>
        <v>247.74</v>
      </c>
      <c r="T111" s="300">
        <f>IF(MinBaseGround&gt;ROUND(((1-GroundCandaDiscount)*'UPS Ground Base'!T106),2),ROUND(MinBaseGround*(1+GroundFuelSurcharge),2),ROUND(((1-GroundCandaDiscount)*'UPS Ground Base'!T106)*(1+GroundFuelSurcharge),2))</f>
        <v>256.26</v>
      </c>
      <c r="U111" s="300">
        <f>IF(MinBaseGround&gt;ROUND(((1-GroundCandaDiscount)*'UPS Ground Base'!U106),2),ROUND(MinBaseGround*(1+GroundFuelSurcharge),2),ROUND(((1-GroundCandaDiscount)*'UPS Ground Base'!U106)*(1+GroundFuelSurcharge),2))</f>
        <v>261.19</v>
      </c>
    </row>
    <row r="112" ht="12.75" customHeight="1">
      <c r="A112" s="299">
        <v>105.0</v>
      </c>
      <c r="B112" s="300">
        <f>IF(MinBaseGround&gt;ROUND(((1-Ground_Commercial)*'UPS Ground Base'!B107),2),ROUND(MinBaseGround*(1+GroundFuelSurcharge),2),ROUND(((1-Ground_Commercial)*'UPS Ground Base'!B107)*(1+GroundFuelSurcharge),2))</f>
        <v>64.76</v>
      </c>
      <c r="C112" s="300">
        <f>IF(MinBaseGround&gt;ROUND(((1-Ground_Commercial)*'UPS Ground Base'!C107),2),ROUND(MinBaseGround*(1+GroundFuelSurcharge),2),ROUND(((1-Ground_Commercial)*'UPS Ground Base'!C107)*(1+GroundFuelSurcharge),2))</f>
        <v>65.27</v>
      </c>
      <c r="D112" s="300">
        <f>IF(MinBaseGround&gt;ROUND(((1-Ground_Commercial)*'UPS Ground Base'!D107),2),ROUND(MinBaseGround*(1+GroundFuelSurcharge),2),ROUND(((1-Ground_Commercial)*'UPS Ground Base'!D107)*(1+GroundFuelSurcharge),2))</f>
        <v>69.73</v>
      </c>
      <c r="E112" s="300">
        <f>IF(MinBaseGround&gt;ROUND(((1-Ground_Commercial)*'UPS Ground Base'!E107),2),ROUND(MinBaseGround*(1+GroundFuelSurcharge),2),ROUND(((1-Ground_Commercial)*'UPS Ground Base'!E107)*(1+GroundFuelSurcharge),2))</f>
        <v>75.04</v>
      </c>
      <c r="F112" s="300">
        <f>IF(MinBaseGround&gt;ROUND(((1-Ground_Commercial)*'UPS Ground Base'!F107),2),ROUND(MinBaseGround*(1+GroundFuelSurcharge),2),ROUND(((1-Ground_Commercial)*'UPS Ground Base'!F107)*(1+GroundFuelSurcharge),2))</f>
        <v>86.72</v>
      </c>
      <c r="G112" s="300">
        <f>IF(MinBaseGround&gt;ROUND(((1-Ground_Commercial)*'UPS Ground Base'!G107),2),ROUND(MinBaseGround*(1+GroundFuelSurcharge),2),ROUND(((1-Ground_Commercial)*'UPS Ground Base'!G107)*(1+GroundFuelSurcharge),2))</f>
        <v>95.52</v>
      </c>
      <c r="H112" s="300">
        <f>IF(MinBaseGround&gt;ROUND(((1-Ground_Commercial)*'UPS Ground Base'!H107),2),ROUND(MinBaseGround*(1+GroundFuelSurcharge),2),ROUND(((1-Ground_Commercial)*'UPS Ground Base'!H107)*(1+GroundFuelSurcharge),2))</f>
        <v>105.34</v>
      </c>
      <c r="I112" s="300">
        <f>IF(MinBaseGround&gt;ROUND(((1-GroundCandaDiscount)*'UPS Ground Base'!I107),2),ROUND(MinBaseGround*(1+GroundFuelSurcharge),2),ROUND(((1-GroundCandaDiscount)*'UPS Ground Base'!I107)*(1+GroundFuelSurcharge),2))</f>
        <v>355.45</v>
      </c>
      <c r="J112" s="300">
        <f>IF(MinBaseGround&gt;ROUND(((1-GroundCandaDiscount)*'UPS Ground Base'!J107),2),ROUND(MinBaseGround*(1+GroundFuelSurcharge),2),ROUND(((1-GroundCandaDiscount)*'UPS Ground Base'!J107)*(1+GroundFuelSurcharge),2))</f>
        <v>474.23</v>
      </c>
      <c r="K112" s="300">
        <f>IF(MinBaseGround&gt;ROUND(((1-GroundCandaDiscount)*'UPS Ground Base'!K107),2),ROUND(MinBaseGround*(1+GroundFuelSurcharge),2),ROUND(((1-GroundCandaDiscount)*'UPS Ground Base'!K107)*(1+GroundFuelSurcharge),2))</f>
        <v>362.6</v>
      </c>
      <c r="L112" s="300">
        <f>IF(MinBaseGround&gt;ROUND(((1-GroundCandaDiscount)*'UPS Ground Base'!L107),2),ROUND(MinBaseGround*(1+GroundFuelSurcharge),2),ROUND(((1-GroundCandaDiscount)*'UPS Ground Base'!L107)*(1+GroundFuelSurcharge),2))</f>
        <v>183.09</v>
      </c>
      <c r="M112" s="300">
        <f>IF(MinBaseGround&gt;ROUND(((1-GroundCandaDiscount)*'UPS Ground Base'!M107),2),ROUND(MinBaseGround*(1+GroundFuelSurcharge),2),ROUND(((1-GroundCandaDiscount)*'UPS Ground Base'!M107)*(1+GroundFuelSurcharge),2))</f>
        <v>185.67</v>
      </c>
      <c r="N112" s="300">
        <f>IF(MinBaseGround&gt;ROUND(((1-GroundCandaDiscount)*'UPS Ground Base'!N107),2),ROUND(MinBaseGround*(1+GroundFuelSurcharge),2),ROUND(((1-GroundCandaDiscount)*'UPS Ground Base'!N107)*(1+GroundFuelSurcharge),2))</f>
        <v>205.55</v>
      </c>
      <c r="O112" s="300">
        <f>IF(MinBaseGround&gt;ROUND(((1-GroundCandaDiscount)*'UPS Ground Base'!O107),2),ROUND(MinBaseGround*(1+GroundFuelSurcharge),2),ROUND(((1-GroundCandaDiscount)*'UPS Ground Base'!O107)*(1+GroundFuelSurcharge),2))</f>
        <v>235.09</v>
      </c>
      <c r="P112" s="300">
        <f>IF(MinBaseGround&gt;ROUND(((1-GroundCandaDiscount)*'UPS Ground Base'!P107),2),ROUND(MinBaseGround*(1+GroundFuelSurcharge),2),ROUND(((1-GroundCandaDiscount)*'UPS Ground Base'!P107)*(1+GroundFuelSurcharge),2))</f>
        <v>236.78</v>
      </c>
      <c r="Q112" s="300">
        <f>IF(MinBaseGround&gt;ROUND(((1-GroundCandaDiscount)*'UPS Ground Base'!Q107),2),ROUND(MinBaseGround*(1+GroundFuelSurcharge),2),ROUND(((1-GroundCandaDiscount)*'UPS Ground Base'!Q107)*(1+GroundFuelSurcharge),2))</f>
        <v>239.78</v>
      </c>
      <c r="R112" s="300">
        <f>IF(MinBaseGround&gt;ROUND(((1-GroundCandaDiscount)*'UPS Ground Base'!R107),2),ROUND(MinBaseGround*(1+GroundFuelSurcharge),2),ROUND(((1-GroundCandaDiscount)*'UPS Ground Base'!R107)*(1+GroundFuelSurcharge),2))</f>
        <v>242.85</v>
      </c>
      <c r="S112" s="300">
        <f>IF(MinBaseGround&gt;ROUND(((1-GroundCandaDiscount)*'UPS Ground Base'!S107),2),ROUND(MinBaseGround*(1+GroundFuelSurcharge),2),ROUND(((1-GroundCandaDiscount)*'UPS Ground Base'!S107)*(1+GroundFuelSurcharge),2))</f>
        <v>247.74</v>
      </c>
      <c r="T112" s="300">
        <f>IF(MinBaseGround&gt;ROUND(((1-GroundCandaDiscount)*'UPS Ground Base'!T107),2),ROUND(MinBaseGround*(1+GroundFuelSurcharge),2),ROUND(((1-GroundCandaDiscount)*'UPS Ground Base'!T107)*(1+GroundFuelSurcharge),2))</f>
        <v>256.26</v>
      </c>
      <c r="U112" s="300">
        <f>IF(MinBaseGround&gt;ROUND(((1-GroundCandaDiscount)*'UPS Ground Base'!U107),2),ROUND(MinBaseGround*(1+GroundFuelSurcharge),2),ROUND(((1-GroundCandaDiscount)*'UPS Ground Base'!U107)*(1+GroundFuelSurcharge),2))</f>
        <v>261.19</v>
      </c>
    </row>
    <row r="113" ht="12.75" customHeight="1">
      <c r="A113" s="299">
        <v>106.0</v>
      </c>
      <c r="B113" s="300">
        <f>IF(MinBaseGround&gt;ROUND(((1-Ground_Commercial)*'UPS Ground Base'!B108),2),ROUND(MinBaseGround*(1+GroundFuelSurcharge),2),ROUND(((1-Ground_Commercial)*'UPS Ground Base'!B108)*(1+GroundFuelSurcharge),2))</f>
        <v>65.21</v>
      </c>
      <c r="C113" s="300">
        <f>IF(MinBaseGround&gt;ROUND(((1-Ground_Commercial)*'UPS Ground Base'!C108),2),ROUND(MinBaseGround*(1+GroundFuelSurcharge),2),ROUND(((1-Ground_Commercial)*'UPS Ground Base'!C108)*(1+GroundFuelSurcharge),2))</f>
        <v>65.62</v>
      </c>
      <c r="D113" s="300">
        <f>IF(MinBaseGround&gt;ROUND(((1-Ground_Commercial)*'UPS Ground Base'!D108),2),ROUND(MinBaseGround*(1+GroundFuelSurcharge),2),ROUND(((1-Ground_Commercial)*'UPS Ground Base'!D108)*(1+GroundFuelSurcharge),2))</f>
        <v>69.84</v>
      </c>
      <c r="E113" s="300">
        <f>IF(MinBaseGround&gt;ROUND(((1-Ground_Commercial)*'UPS Ground Base'!E108),2),ROUND(MinBaseGround*(1+GroundFuelSurcharge),2),ROUND(((1-Ground_Commercial)*'UPS Ground Base'!E108)*(1+GroundFuelSurcharge),2))</f>
        <v>75.05</v>
      </c>
      <c r="F113" s="300">
        <f>IF(MinBaseGround&gt;ROUND(((1-Ground_Commercial)*'UPS Ground Base'!F108),2),ROUND(MinBaseGround*(1+GroundFuelSurcharge),2),ROUND(((1-Ground_Commercial)*'UPS Ground Base'!F108)*(1+GroundFuelSurcharge),2))</f>
        <v>86.73</v>
      </c>
      <c r="G113" s="300">
        <f>IF(MinBaseGround&gt;ROUND(((1-Ground_Commercial)*'UPS Ground Base'!G108),2),ROUND(MinBaseGround*(1+GroundFuelSurcharge),2),ROUND(((1-Ground_Commercial)*'UPS Ground Base'!G108)*(1+GroundFuelSurcharge),2))</f>
        <v>95.53</v>
      </c>
      <c r="H113" s="300">
        <f>IF(MinBaseGround&gt;ROUND(((1-Ground_Commercial)*'UPS Ground Base'!H108),2),ROUND(MinBaseGround*(1+GroundFuelSurcharge),2),ROUND(((1-Ground_Commercial)*'UPS Ground Base'!H108)*(1+GroundFuelSurcharge),2))</f>
        <v>105.35</v>
      </c>
      <c r="I113" s="300">
        <f>IF(MinBaseGround&gt;ROUND(((1-GroundCandaDiscount)*'UPS Ground Base'!I108),2),ROUND(MinBaseGround*(1+GroundFuelSurcharge),2),ROUND(((1-GroundCandaDiscount)*'UPS Ground Base'!I108)*(1+GroundFuelSurcharge),2))</f>
        <v>358.74</v>
      </c>
      <c r="J113" s="300">
        <f>IF(MinBaseGround&gt;ROUND(((1-GroundCandaDiscount)*'UPS Ground Base'!J108),2),ROUND(MinBaseGround*(1+GroundFuelSurcharge),2),ROUND(((1-GroundCandaDiscount)*'UPS Ground Base'!J108)*(1+GroundFuelSurcharge),2))</f>
        <v>478.74</v>
      </c>
      <c r="K113" s="300">
        <f>IF(MinBaseGround&gt;ROUND(((1-GroundCandaDiscount)*'UPS Ground Base'!K108),2),ROUND(MinBaseGround*(1+GroundFuelSurcharge),2),ROUND(((1-GroundCandaDiscount)*'UPS Ground Base'!K108)*(1+GroundFuelSurcharge),2))</f>
        <v>365.89</v>
      </c>
      <c r="L113" s="300">
        <f>IF(MinBaseGround&gt;ROUND(((1-GroundCandaDiscount)*'UPS Ground Base'!L108),2),ROUND(MinBaseGround*(1+GroundFuelSurcharge),2),ROUND(((1-GroundCandaDiscount)*'UPS Ground Base'!L108)*(1+GroundFuelSurcharge),2))</f>
        <v>186.45</v>
      </c>
      <c r="M113" s="300">
        <f>IF(MinBaseGround&gt;ROUND(((1-GroundCandaDiscount)*'UPS Ground Base'!M108),2),ROUND(MinBaseGround*(1+GroundFuelSurcharge),2),ROUND(((1-GroundCandaDiscount)*'UPS Ground Base'!M108)*(1+GroundFuelSurcharge),2))</f>
        <v>193.6</v>
      </c>
      <c r="N113" s="300">
        <f>IF(MinBaseGround&gt;ROUND(((1-GroundCandaDiscount)*'UPS Ground Base'!N108),2),ROUND(MinBaseGround*(1+GroundFuelSurcharge),2),ROUND(((1-GroundCandaDiscount)*'UPS Ground Base'!N108)*(1+GroundFuelSurcharge),2))</f>
        <v>213.7</v>
      </c>
      <c r="O113" s="300">
        <f>IF(MinBaseGround&gt;ROUND(((1-GroundCandaDiscount)*'UPS Ground Base'!O108),2),ROUND(MinBaseGround*(1+GroundFuelSurcharge),2),ROUND(((1-GroundCandaDiscount)*'UPS Ground Base'!O108)*(1+GroundFuelSurcharge),2))</f>
        <v>244.49</v>
      </c>
      <c r="P113" s="300">
        <f>IF(MinBaseGround&gt;ROUND(((1-GroundCandaDiscount)*'UPS Ground Base'!P108),2),ROUND(MinBaseGround*(1+GroundFuelSurcharge),2),ROUND(((1-GroundCandaDiscount)*'UPS Ground Base'!P108)*(1+GroundFuelSurcharge),2))</f>
        <v>245.88</v>
      </c>
      <c r="Q113" s="300">
        <f>IF(MinBaseGround&gt;ROUND(((1-GroundCandaDiscount)*'UPS Ground Base'!Q108),2),ROUND(MinBaseGround*(1+GroundFuelSurcharge),2),ROUND(((1-GroundCandaDiscount)*'UPS Ground Base'!Q108)*(1+GroundFuelSurcharge),2))</f>
        <v>248.2</v>
      </c>
      <c r="R113" s="300">
        <f>IF(MinBaseGround&gt;ROUND(((1-GroundCandaDiscount)*'UPS Ground Base'!R108),2),ROUND(MinBaseGround*(1+GroundFuelSurcharge),2),ROUND(((1-GroundCandaDiscount)*'UPS Ground Base'!R108)*(1+GroundFuelSurcharge),2))</f>
        <v>251.13</v>
      </c>
      <c r="S113" s="300">
        <f>IF(MinBaseGround&gt;ROUND(((1-GroundCandaDiscount)*'UPS Ground Base'!S108),2),ROUND(MinBaseGround*(1+GroundFuelSurcharge),2),ROUND(((1-GroundCandaDiscount)*'UPS Ground Base'!S108)*(1+GroundFuelSurcharge),2))</f>
        <v>255.97</v>
      </c>
      <c r="T113" s="300">
        <f>IF(MinBaseGround&gt;ROUND(((1-GroundCandaDiscount)*'UPS Ground Base'!T108),2),ROUND(MinBaseGround*(1+GroundFuelSurcharge),2),ROUND(((1-GroundCandaDiscount)*'UPS Ground Base'!T108)*(1+GroundFuelSurcharge),2))</f>
        <v>264.69</v>
      </c>
      <c r="U113" s="300">
        <f>IF(MinBaseGround&gt;ROUND(((1-GroundCandaDiscount)*'UPS Ground Base'!U108),2),ROUND(MinBaseGround*(1+GroundFuelSurcharge),2),ROUND(((1-GroundCandaDiscount)*'UPS Ground Base'!U108)*(1+GroundFuelSurcharge),2))</f>
        <v>269.89</v>
      </c>
    </row>
    <row r="114" ht="12.75" customHeight="1">
      <c r="A114" s="299">
        <v>107.0</v>
      </c>
      <c r="B114" s="300">
        <f>IF(MinBaseGround&gt;ROUND(((1-Ground_Commercial)*'UPS Ground Base'!B109),2),ROUND(MinBaseGround*(1+GroundFuelSurcharge),2),ROUND(((1-Ground_Commercial)*'UPS Ground Base'!B109)*(1+GroundFuelSurcharge),2))</f>
        <v>66.17</v>
      </c>
      <c r="C114" s="300">
        <f>IF(MinBaseGround&gt;ROUND(((1-Ground_Commercial)*'UPS Ground Base'!C109),2),ROUND(MinBaseGround*(1+GroundFuelSurcharge),2),ROUND(((1-Ground_Commercial)*'UPS Ground Base'!C109)*(1+GroundFuelSurcharge),2))</f>
        <v>66.18</v>
      </c>
      <c r="D114" s="300">
        <f>IF(MinBaseGround&gt;ROUND(((1-Ground_Commercial)*'UPS Ground Base'!D109),2),ROUND(MinBaseGround*(1+GroundFuelSurcharge),2),ROUND(((1-Ground_Commercial)*'UPS Ground Base'!D109)*(1+GroundFuelSurcharge),2))</f>
        <v>71.34</v>
      </c>
      <c r="E114" s="300">
        <f>IF(MinBaseGround&gt;ROUND(((1-Ground_Commercial)*'UPS Ground Base'!E109),2),ROUND(MinBaseGround*(1+GroundFuelSurcharge),2),ROUND(((1-Ground_Commercial)*'UPS Ground Base'!E109)*(1+GroundFuelSurcharge),2))</f>
        <v>75.86</v>
      </c>
      <c r="F114" s="300">
        <f>IF(MinBaseGround&gt;ROUND(((1-Ground_Commercial)*'UPS Ground Base'!F109),2),ROUND(MinBaseGround*(1+GroundFuelSurcharge),2),ROUND(((1-Ground_Commercial)*'UPS Ground Base'!F109)*(1+GroundFuelSurcharge),2))</f>
        <v>86.74</v>
      </c>
      <c r="G114" s="300">
        <f>IF(MinBaseGround&gt;ROUND(((1-Ground_Commercial)*'UPS Ground Base'!G109),2),ROUND(MinBaseGround*(1+GroundFuelSurcharge),2),ROUND(((1-Ground_Commercial)*'UPS Ground Base'!G109)*(1+GroundFuelSurcharge),2))</f>
        <v>96.25</v>
      </c>
      <c r="H114" s="300">
        <f>IF(MinBaseGround&gt;ROUND(((1-Ground_Commercial)*'UPS Ground Base'!H109),2),ROUND(MinBaseGround*(1+GroundFuelSurcharge),2),ROUND(((1-Ground_Commercial)*'UPS Ground Base'!H109)*(1+GroundFuelSurcharge),2))</f>
        <v>106.19</v>
      </c>
      <c r="I114" s="300">
        <f>IF(MinBaseGround&gt;ROUND(((1-GroundCandaDiscount)*'UPS Ground Base'!I109),2),ROUND(MinBaseGround*(1+GroundFuelSurcharge),2),ROUND(((1-GroundCandaDiscount)*'UPS Ground Base'!I109)*(1+GroundFuelSurcharge),2))</f>
        <v>362.06</v>
      </c>
      <c r="J114" s="300">
        <f>IF(MinBaseGround&gt;ROUND(((1-GroundCandaDiscount)*'UPS Ground Base'!J109),2),ROUND(MinBaseGround*(1+GroundFuelSurcharge),2),ROUND(((1-GroundCandaDiscount)*'UPS Ground Base'!J109)*(1+GroundFuelSurcharge),2))</f>
        <v>483.27</v>
      </c>
      <c r="K114" s="300">
        <f>IF(MinBaseGround&gt;ROUND(((1-GroundCandaDiscount)*'UPS Ground Base'!K109),2),ROUND(MinBaseGround*(1+GroundFuelSurcharge),2),ROUND(((1-GroundCandaDiscount)*'UPS Ground Base'!K109)*(1+GroundFuelSurcharge),2))</f>
        <v>369.19</v>
      </c>
      <c r="L114" s="300">
        <f>IF(MinBaseGround&gt;ROUND(((1-GroundCandaDiscount)*'UPS Ground Base'!L109),2),ROUND(MinBaseGround*(1+GroundFuelSurcharge),2),ROUND(((1-GroundCandaDiscount)*'UPS Ground Base'!L109)*(1+GroundFuelSurcharge),2))</f>
        <v>186.45</v>
      </c>
      <c r="M114" s="300">
        <f>IF(MinBaseGround&gt;ROUND(((1-GroundCandaDiscount)*'UPS Ground Base'!M109),2),ROUND(MinBaseGround*(1+GroundFuelSurcharge),2),ROUND(((1-GroundCandaDiscount)*'UPS Ground Base'!M109)*(1+GroundFuelSurcharge),2))</f>
        <v>193.6</v>
      </c>
      <c r="N114" s="300">
        <f>IF(MinBaseGround&gt;ROUND(((1-GroundCandaDiscount)*'UPS Ground Base'!N109),2),ROUND(MinBaseGround*(1+GroundFuelSurcharge),2),ROUND(((1-GroundCandaDiscount)*'UPS Ground Base'!N109)*(1+GroundFuelSurcharge),2))</f>
        <v>213.7</v>
      </c>
      <c r="O114" s="300">
        <f>IF(MinBaseGround&gt;ROUND(((1-GroundCandaDiscount)*'UPS Ground Base'!O109),2),ROUND(MinBaseGround*(1+GroundFuelSurcharge),2),ROUND(((1-GroundCandaDiscount)*'UPS Ground Base'!O109)*(1+GroundFuelSurcharge),2))</f>
        <v>244.49</v>
      </c>
      <c r="P114" s="300">
        <f>IF(MinBaseGround&gt;ROUND(((1-GroundCandaDiscount)*'UPS Ground Base'!P109),2),ROUND(MinBaseGround*(1+GroundFuelSurcharge),2),ROUND(((1-GroundCandaDiscount)*'UPS Ground Base'!P109)*(1+GroundFuelSurcharge),2))</f>
        <v>245.88</v>
      </c>
      <c r="Q114" s="300">
        <f>IF(MinBaseGround&gt;ROUND(((1-GroundCandaDiscount)*'UPS Ground Base'!Q109),2),ROUND(MinBaseGround*(1+GroundFuelSurcharge),2),ROUND(((1-GroundCandaDiscount)*'UPS Ground Base'!Q109)*(1+GroundFuelSurcharge),2))</f>
        <v>248.2</v>
      </c>
      <c r="R114" s="300">
        <f>IF(MinBaseGround&gt;ROUND(((1-GroundCandaDiscount)*'UPS Ground Base'!R109),2),ROUND(MinBaseGround*(1+GroundFuelSurcharge),2),ROUND(((1-GroundCandaDiscount)*'UPS Ground Base'!R109)*(1+GroundFuelSurcharge),2))</f>
        <v>251.13</v>
      </c>
      <c r="S114" s="300">
        <f>IF(MinBaseGround&gt;ROUND(((1-GroundCandaDiscount)*'UPS Ground Base'!S109),2),ROUND(MinBaseGround*(1+GroundFuelSurcharge),2),ROUND(((1-GroundCandaDiscount)*'UPS Ground Base'!S109)*(1+GroundFuelSurcharge),2))</f>
        <v>255.97</v>
      </c>
      <c r="T114" s="300">
        <f>IF(MinBaseGround&gt;ROUND(((1-GroundCandaDiscount)*'UPS Ground Base'!T109),2),ROUND(MinBaseGround*(1+GroundFuelSurcharge),2),ROUND(((1-GroundCandaDiscount)*'UPS Ground Base'!T109)*(1+GroundFuelSurcharge),2))</f>
        <v>264.69</v>
      </c>
      <c r="U114" s="300">
        <f>IF(MinBaseGround&gt;ROUND(((1-GroundCandaDiscount)*'UPS Ground Base'!U109),2),ROUND(MinBaseGround*(1+GroundFuelSurcharge),2),ROUND(((1-GroundCandaDiscount)*'UPS Ground Base'!U109)*(1+GroundFuelSurcharge),2))</f>
        <v>269.89</v>
      </c>
    </row>
    <row r="115" ht="12.75" customHeight="1">
      <c r="A115" s="299">
        <v>108.0</v>
      </c>
      <c r="B115" s="300">
        <f>IF(MinBaseGround&gt;ROUND(((1-Ground_Commercial)*'UPS Ground Base'!B110),2),ROUND(MinBaseGround*(1+GroundFuelSurcharge),2),ROUND(((1-Ground_Commercial)*'UPS Ground Base'!B110)*(1+GroundFuelSurcharge),2))</f>
        <v>66.49</v>
      </c>
      <c r="C115" s="300">
        <f>IF(MinBaseGround&gt;ROUND(((1-Ground_Commercial)*'UPS Ground Base'!C110),2),ROUND(MinBaseGround*(1+GroundFuelSurcharge),2),ROUND(((1-Ground_Commercial)*'UPS Ground Base'!C110)*(1+GroundFuelSurcharge),2))</f>
        <v>66.91</v>
      </c>
      <c r="D115" s="300">
        <f>IF(MinBaseGround&gt;ROUND(((1-Ground_Commercial)*'UPS Ground Base'!D110),2),ROUND(MinBaseGround*(1+GroundFuelSurcharge),2),ROUND(((1-Ground_Commercial)*'UPS Ground Base'!D110)*(1+GroundFuelSurcharge),2))</f>
        <v>71.35</v>
      </c>
      <c r="E115" s="300">
        <f>IF(MinBaseGround&gt;ROUND(((1-Ground_Commercial)*'UPS Ground Base'!E110),2),ROUND(MinBaseGround*(1+GroundFuelSurcharge),2),ROUND(((1-Ground_Commercial)*'UPS Ground Base'!E110)*(1+GroundFuelSurcharge),2))</f>
        <v>75.87</v>
      </c>
      <c r="F115" s="300">
        <f>IF(MinBaseGround&gt;ROUND(((1-Ground_Commercial)*'UPS Ground Base'!F110),2),ROUND(MinBaseGround*(1+GroundFuelSurcharge),2),ROUND(((1-Ground_Commercial)*'UPS Ground Base'!F110)*(1+GroundFuelSurcharge),2))</f>
        <v>87.52</v>
      </c>
      <c r="G115" s="300">
        <f>IF(MinBaseGround&gt;ROUND(((1-Ground_Commercial)*'UPS Ground Base'!G110),2),ROUND(MinBaseGround*(1+GroundFuelSurcharge),2),ROUND(((1-Ground_Commercial)*'UPS Ground Base'!G110)*(1+GroundFuelSurcharge),2))</f>
        <v>96.26</v>
      </c>
      <c r="H115" s="300">
        <f>IF(MinBaseGround&gt;ROUND(((1-Ground_Commercial)*'UPS Ground Base'!H110),2),ROUND(MinBaseGround*(1+GroundFuelSurcharge),2),ROUND(((1-Ground_Commercial)*'UPS Ground Base'!H110)*(1+GroundFuelSurcharge),2))</f>
        <v>106.2</v>
      </c>
      <c r="I115" s="300">
        <f>IF(MinBaseGround&gt;ROUND(((1-GroundCandaDiscount)*'UPS Ground Base'!I110),2),ROUND(MinBaseGround*(1+GroundFuelSurcharge),2),ROUND(((1-GroundCandaDiscount)*'UPS Ground Base'!I110)*(1+GroundFuelSurcharge),2))</f>
        <v>365.35</v>
      </c>
      <c r="J115" s="300">
        <f>IF(MinBaseGround&gt;ROUND(((1-GroundCandaDiscount)*'UPS Ground Base'!J110),2),ROUND(MinBaseGround*(1+GroundFuelSurcharge),2),ROUND(((1-GroundCandaDiscount)*'UPS Ground Base'!J110)*(1+GroundFuelSurcharge),2))</f>
        <v>487.79</v>
      </c>
      <c r="K115" s="300">
        <f>IF(MinBaseGround&gt;ROUND(((1-GroundCandaDiscount)*'UPS Ground Base'!K110),2),ROUND(MinBaseGround*(1+GroundFuelSurcharge),2),ROUND(((1-GroundCandaDiscount)*'UPS Ground Base'!K110)*(1+GroundFuelSurcharge),2))</f>
        <v>373.33</v>
      </c>
      <c r="L115" s="300">
        <f>IF(MinBaseGround&gt;ROUND(((1-GroundCandaDiscount)*'UPS Ground Base'!L110),2),ROUND(MinBaseGround*(1+GroundFuelSurcharge),2),ROUND(((1-GroundCandaDiscount)*'UPS Ground Base'!L110)*(1+GroundFuelSurcharge),2))</f>
        <v>186.45</v>
      </c>
      <c r="M115" s="300">
        <f>IF(MinBaseGround&gt;ROUND(((1-GroundCandaDiscount)*'UPS Ground Base'!M110),2),ROUND(MinBaseGround*(1+GroundFuelSurcharge),2),ROUND(((1-GroundCandaDiscount)*'UPS Ground Base'!M110)*(1+GroundFuelSurcharge),2))</f>
        <v>193.6</v>
      </c>
      <c r="N115" s="300">
        <f>IF(MinBaseGround&gt;ROUND(((1-GroundCandaDiscount)*'UPS Ground Base'!N110),2),ROUND(MinBaseGround*(1+GroundFuelSurcharge),2),ROUND(((1-GroundCandaDiscount)*'UPS Ground Base'!N110)*(1+GroundFuelSurcharge),2))</f>
        <v>213.7</v>
      </c>
      <c r="O115" s="300">
        <f>IF(MinBaseGround&gt;ROUND(((1-GroundCandaDiscount)*'UPS Ground Base'!O110),2),ROUND(MinBaseGround*(1+GroundFuelSurcharge),2),ROUND(((1-GroundCandaDiscount)*'UPS Ground Base'!O110)*(1+GroundFuelSurcharge),2))</f>
        <v>244.49</v>
      </c>
      <c r="P115" s="300">
        <f>IF(MinBaseGround&gt;ROUND(((1-GroundCandaDiscount)*'UPS Ground Base'!P110),2),ROUND(MinBaseGround*(1+GroundFuelSurcharge),2),ROUND(((1-GroundCandaDiscount)*'UPS Ground Base'!P110)*(1+GroundFuelSurcharge),2))</f>
        <v>245.88</v>
      </c>
      <c r="Q115" s="300">
        <f>IF(MinBaseGround&gt;ROUND(((1-GroundCandaDiscount)*'UPS Ground Base'!Q110),2),ROUND(MinBaseGround*(1+GroundFuelSurcharge),2),ROUND(((1-GroundCandaDiscount)*'UPS Ground Base'!Q110)*(1+GroundFuelSurcharge),2))</f>
        <v>248.2</v>
      </c>
      <c r="R115" s="300">
        <f>IF(MinBaseGround&gt;ROUND(((1-GroundCandaDiscount)*'UPS Ground Base'!R110),2),ROUND(MinBaseGround*(1+GroundFuelSurcharge),2),ROUND(((1-GroundCandaDiscount)*'UPS Ground Base'!R110)*(1+GroundFuelSurcharge),2))</f>
        <v>251.13</v>
      </c>
      <c r="S115" s="300">
        <f>IF(MinBaseGround&gt;ROUND(((1-GroundCandaDiscount)*'UPS Ground Base'!S110),2),ROUND(MinBaseGround*(1+GroundFuelSurcharge),2),ROUND(((1-GroundCandaDiscount)*'UPS Ground Base'!S110)*(1+GroundFuelSurcharge),2))</f>
        <v>255.97</v>
      </c>
      <c r="T115" s="300">
        <f>IF(MinBaseGround&gt;ROUND(((1-GroundCandaDiscount)*'UPS Ground Base'!T110),2),ROUND(MinBaseGround*(1+GroundFuelSurcharge),2),ROUND(((1-GroundCandaDiscount)*'UPS Ground Base'!T110)*(1+GroundFuelSurcharge),2))</f>
        <v>264.69</v>
      </c>
      <c r="U115" s="300">
        <f>IF(MinBaseGround&gt;ROUND(((1-GroundCandaDiscount)*'UPS Ground Base'!U110),2),ROUND(MinBaseGround*(1+GroundFuelSurcharge),2),ROUND(((1-GroundCandaDiscount)*'UPS Ground Base'!U110)*(1+GroundFuelSurcharge),2))</f>
        <v>269.89</v>
      </c>
    </row>
    <row r="116" ht="12.75" customHeight="1">
      <c r="A116" s="299">
        <v>109.0</v>
      </c>
      <c r="B116" s="300">
        <f>IF(MinBaseGround&gt;ROUND(((1-Ground_Commercial)*'UPS Ground Base'!B111),2),ROUND(MinBaseGround*(1+GroundFuelSurcharge),2),ROUND(((1-Ground_Commercial)*'UPS Ground Base'!B111)*(1+GroundFuelSurcharge),2))</f>
        <v>68.42</v>
      </c>
      <c r="C116" s="300">
        <f>IF(MinBaseGround&gt;ROUND(((1-Ground_Commercial)*'UPS Ground Base'!C111),2),ROUND(MinBaseGround*(1+GroundFuelSurcharge),2),ROUND(((1-Ground_Commercial)*'UPS Ground Base'!C111)*(1+GroundFuelSurcharge),2))</f>
        <v>68.52</v>
      </c>
      <c r="D116" s="300">
        <f>IF(MinBaseGround&gt;ROUND(((1-Ground_Commercial)*'UPS Ground Base'!D111),2),ROUND(MinBaseGround*(1+GroundFuelSurcharge),2),ROUND(((1-Ground_Commercial)*'UPS Ground Base'!D111)*(1+GroundFuelSurcharge),2))</f>
        <v>72.24</v>
      </c>
      <c r="E116" s="300">
        <f>IF(MinBaseGround&gt;ROUND(((1-Ground_Commercial)*'UPS Ground Base'!E111),2),ROUND(MinBaseGround*(1+GroundFuelSurcharge),2),ROUND(((1-Ground_Commercial)*'UPS Ground Base'!E111)*(1+GroundFuelSurcharge),2))</f>
        <v>77.33</v>
      </c>
      <c r="F116" s="300">
        <f>IF(MinBaseGround&gt;ROUND(((1-Ground_Commercial)*'UPS Ground Base'!F111),2),ROUND(MinBaseGround*(1+GroundFuelSurcharge),2),ROUND(((1-Ground_Commercial)*'UPS Ground Base'!F111)*(1+GroundFuelSurcharge),2))</f>
        <v>88.28</v>
      </c>
      <c r="G116" s="300">
        <f>IF(MinBaseGround&gt;ROUND(((1-Ground_Commercial)*'UPS Ground Base'!G111),2),ROUND(MinBaseGround*(1+GroundFuelSurcharge),2),ROUND(((1-Ground_Commercial)*'UPS Ground Base'!G111)*(1+GroundFuelSurcharge),2))</f>
        <v>97.97</v>
      </c>
      <c r="H116" s="300">
        <f>IF(MinBaseGround&gt;ROUND(((1-Ground_Commercial)*'UPS Ground Base'!H111),2),ROUND(MinBaseGround*(1+GroundFuelSurcharge),2),ROUND(((1-Ground_Commercial)*'UPS Ground Base'!H111)*(1+GroundFuelSurcharge),2))</f>
        <v>108.13</v>
      </c>
      <c r="I116" s="300">
        <f>IF(MinBaseGround&gt;ROUND(((1-GroundCandaDiscount)*'UPS Ground Base'!I111),2),ROUND(MinBaseGround*(1+GroundFuelSurcharge),2),ROUND(((1-GroundCandaDiscount)*'UPS Ground Base'!I111)*(1+GroundFuelSurcharge),2))</f>
        <v>368.49</v>
      </c>
      <c r="J116" s="300">
        <f>IF(MinBaseGround&gt;ROUND(((1-GroundCandaDiscount)*'UPS Ground Base'!J111),2),ROUND(MinBaseGround*(1+GroundFuelSurcharge),2),ROUND(((1-GroundCandaDiscount)*'UPS Ground Base'!J111)*(1+GroundFuelSurcharge),2))</f>
        <v>492.3</v>
      </c>
      <c r="K116" s="300">
        <f>IF(MinBaseGround&gt;ROUND(((1-GroundCandaDiscount)*'UPS Ground Base'!K111),2),ROUND(MinBaseGround*(1+GroundFuelSurcharge),2),ROUND(((1-GroundCandaDiscount)*'UPS Ground Base'!K111)*(1+GroundFuelSurcharge),2))</f>
        <v>376.49</v>
      </c>
      <c r="L116" s="300">
        <f>IF(MinBaseGround&gt;ROUND(((1-GroundCandaDiscount)*'UPS Ground Base'!L111),2),ROUND(MinBaseGround*(1+GroundFuelSurcharge),2),ROUND(((1-GroundCandaDiscount)*'UPS Ground Base'!L111)*(1+GroundFuelSurcharge),2))</f>
        <v>186.45</v>
      </c>
      <c r="M116" s="300">
        <f>IF(MinBaseGround&gt;ROUND(((1-GroundCandaDiscount)*'UPS Ground Base'!M111),2),ROUND(MinBaseGround*(1+GroundFuelSurcharge),2),ROUND(((1-GroundCandaDiscount)*'UPS Ground Base'!M111)*(1+GroundFuelSurcharge),2))</f>
        <v>193.6</v>
      </c>
      <c r="N116" s="300">
        <f>IF(MinBaseGround&gt;ROUND(((1-GroundCandaDiscount)*'UPS Ground Base'!N111),2),ROUND(MinBaseGround*(1+GroundFuelSurcharge),2),ROUND(((1-GroundCandaDiscount)*'UPS Ground Base'!N111)*(1+GroundFuelSurcharge),2))</f>
        <v>213.7</v>
      </c>
      <c r="O116" s="300">
        <f>IF(MinBaseGround&gt;ROUND(((1-GroundCandaDiscount)*'UPS Ground Base'!O111),2),ROUND(MinBaseGround*(1+GroundFuelSurcharge),2),ROUND(((1-GroundCandaDiscount)*'UPS Ground Base'!O111)*(1+GroundFuelSurcharge),2))</f>
        <v>244.49</v>
      </c>
      <c r="P116" s="300">
        <f>IF(MinBaseGround&gt;ROUND(((1-GroundCandaDiscount)*'UPS Ground Base'!P111),2),ROUND(MinBaseGround*(1+GroundFuelSurcharge),2),ROUND(((1-GroundCandaDiscount)*'UPS Ground Base'!P111)*(1+GroundFuelSurcharge),2))</f>
        <v>245.88</v>
      </c>
      <c r="Q116" s="300">
        <f>IF(MinBaseGround&gt;ROUND(((1-GroundCandaDiscount)*'UPS Ground Base'!Q111),2),ROUND(MinBaseGround*(1+GroundFuelSurcharge),2),ROUND(((1-GroundCandaDiscount)*'UPS Ground Base'!Q111)*(1+GroundFuelSurcharge),2))</f>
        <v>248.2</v>
      </c>
      <c r="R116" s="300">
        <f>IF(MinBaseGround&gt;ROUND(((1-GroundCandaDiscount)*'UPS Ground Base'!R111),2),ROUND(MinBaseGround*(1+GroundFuelSurcharge),2),ROUND(((1-GroundCandaDiscount)*'UPS Ground Base'!R111)*(1+GroundFuelSurcharge),2))</f>
        <v>251.13</v>
      </c>
      <c r="S116" s="300">
        <f>IF(MinBaseGround&gt;ROUND(((1-GroundCandaDiscount)*'UPS Ground Base'!S111),2),ROUND(MinBaseGround*(1+GroundFuelSurcharge),2),ROUND(((1-GroundCandaDiscount)*'UPS Ground Base'!S111)*(1+GroundFuelSurcharge),2))</f>
        <v>255.97</v>
      </c>
      <c r="T116" s="300">
        <f>IF(MinBaseGround&gt;ROUND(((1-GroundCandaDiscount)*'UPS Ground Base'!T111),2),ROUND(MinBaseGround*(1+GroundFuelSurcharge),2),ROUND(((1-GroundCandaDiscount)*'UPS Ground Base'!T111)*(1+GroundFuelSurcharge),2))</f>
        <v>264.69</v>
      </c>
      <c r="U116" s="300">
        <f>IF(MinBaseGround&gt;ROUND(((1-GroundCandaDiscount)*'UPS Ground Base'!U111),2),ROUND(MinBaseGround*(1+GroundFuelSurcharge),2),ROUND(((1-GroundCandaDiscount)*'UPS Ground Base'!U111)*(1+GroundFuelSurcharge),2))</f>
        <v>269.89</v>
      </c>
    </row>
    <row r="117" ht="12.75" customHeight="1">
      <c r="A117" s="299">
        <v>110.0</v>
      </c>
      <c r="B117" s="300">
        <f>IF(MinBaseGround&gt;ROUND(((1-Ground_Commercial)*'UPS Ground Base'!B112),2),ROUND(MinBaseGround*(1+GroundFuelSurcharge),2),ROUND(((1-Ground_Commercial)*'UPS Ground Base'!B112)*(1+GroundFuelSurcharge),2))</f>
        <v>69.68</v>
      </c>
      <c r="C117" s="300">
        <f>IF(MinBaseGround&gt;ROUND(((1-Ground_Commercial)*'UPS Ground Base'!C112),2),ROUND(MinBaseGround*(1+GroundFuelSurcharge),2),ROUND(((1-Ground_Commercial)*'UPS Ground Base'!C112)*(1+GroundFuelSurcharge),2))</f>
        <v>70.16</v>
      </c>
      <c r="D117" s="300">
        <f>IF(MinBaseGround&gt;ROUND(((1-Ground_Commercial)*'UPS Ground Base'!D112),2),ROUND(MinBaseGround*(1+GroundFuelSurcharge),2),ROUND(((1-Ground_Commercial)*'UPS Ground Base'!D112)*(1+GroundFuelSurcharge),2))</f>
        <v>73.76</v>
      </c>
      <c r="E117" s="300">
        <f>IF(MinBaseGround&gt;ROUND(((1-Ground_Commercial)*'UPS Ground Base'!E112),2),ROUND(MinBaseGround*(1+GroundFuelSurcharge),2),ROUND(((1-Ground_Commercial)*'UPS Ground Base'!E112)*(1+GroundFuelSurcharge),2))</f>
        <v>78.67</v>
      </c>
      <c r="F117" s="300">
        <f>IF(MinBaseGround&gt;ROUND(((1-Ground_Commercial)*'UPS Ground Base'!F112),2),ROUND(MinBaseGround*(1+GroundFuelSurcharge),2),ROUND(((1-Ground_Commercial)*'UPS Ground Base'!F112)*(1+GroundFuelSurcharge),2))</f>
        <v>90.73</v>
      </c>
      <c r="G117" s="300">
        <f>IF(MinBaseGround&gt;ROUND(((1-Ground_Commercial)*'UPS Ground Base'!G112),2),ROUND(MinBaseGround*(1+GroundFuelSurcharge),2),ROUND(((1-Ground_Commercial)*'UPS Ground Base'!G112)*(1+GroundFuelSurcharge),2))</f>
        <v>99.81</v>
      </c>
      <c r="H117" s="300">
        <f>IF(MinBaseGround&gt;ROUND(((1-Ground_Commercial)*'UPS Ground Base'!H112),2),ROUND(MinBaseGround*(1+GroundFuelSurcharge),2),ROUND(((1-Ground_Commercial)*'UPS Ground Base'!H112)*(1+GroundFuelSurcharge),2))</f>
        <v>110.13</v>
      </c>
      <c r="I117" s="300">
        <f>IF(MinBaseGround&gt;ROUND(((1-GroundCandaDiscount)*'UPS Ground Base'!I112),2),ROUND(MinBaseGround*(1+GroundFuelSurcharge),2),ROUND(((1-GroundCandaDiscount)*'UPS Ground Base'!I112)*(1+GroundFuelSurcharge),2))</f>
        <v>371.59</v>
      </c>
      <c r="J117" s="300">
        <f>IF(MinBaseGround&gt;ROUND(((1-GroundCandaDiscount)*'UPS Ground Base'!J112),2),ROUND(MinBaseGround*(1+GroundFuelSurcharge),2),ROUND(((1-GroundCandaDiscount)*'UPS Ground Base'!J112)*(1+GroundFuelSurcharge),2))</f>
        <v>496.82</v>
      </c>
      <c r="K117" s="300">
        <f>IF(MinBaseGround&gt;ROUND(((1-GroundCandaDiscount)*'UPS Ground Base'!K112),2),ROUND(MinBaseGround*(1+GroundFuelSurcharge),2),ROUND(((1-GroundCandaDiscount)*'UPS Ground Base'!K112)*(1+GroundFuelSurcharge),2))</f>
        <v>378.66</v>
      </c>
      <c r="L117" s="300">
        <f>IF(MinBaseGround&gt;ROUND(((1-GroundCandaDiscount)*'UPS Ground Base'!L112),2),ROUND(MinBaseGround*(1+GroundFuelSurcharge),2),ROUND(((1-GroundCandaDiscount)*'UPS Ground Base'!L112)*(1+GroundFuelSurcharge),2))</f>
        <v>186.45</v>
      </c>
      <c r="M117" s="300">
        <f>IF(MinBaseGround&gt;ROUND(((1-GroundCandaDiscount)*'UPS Ground Base'!M112),2),ROUND(MinBaseGround*(1+GroundFuelSurcharge),2),ROUND(((1-GroundCandaDiscount)*'UPS Ground Base'!M112)*(1+GroundFuelSurcharge),2))</f>
        <v>193.6</v>
      </c>
      <c r="N117" s="300">
        <f>IF(MinBaseGround&gt;ROUND(((1-GroundCandaDiscount)*'UPS Ground Base'!N112),2),ROUND(MinBaseGround*(1+GroundFuelSurcharge),2),ROUND(((1-GroundCandaDiscount)*'UPS Ground Base'!N112)*(1+GroundFuelSurcharge),2))</f>
        <v>213.7</v>
      </c>
      <c r="O117" s="300">
        <f>IF(MinBaseGround&gt;ROUND(((1-GroundCandaDiscount)*'UPS Ground Base'!O112),2),ROUND(MinBaseGround*(1+GroundFuelSurcharge),2),ROUND(((1-GroundCandaDiscount)*'UPS Ground Base'!O112)*(1+GroundFuelSurcharge),2))</f>
        <v>244.49</v>
      </c>
      <c r="P117" s="300">
        <f>IF(MinBaseGround&gt;ROUND(((1-GroundCandaDiscount)*'UPS Ground Base'!P112),2),ROUND(MinBaseGround*(1+GroundFuelSurcharge),2),ROUND(((1-GroundCandaDiscount)*'UPS Ground Base'!P112)*(1+GroundFuelSurcharge),2))</f>
        <v>245.88</v>
      </c>
      <c r="Q117" s="300">
        <f>IF(MinBaseGround&gt;ROUND(((1-GroundCandaDiscount)*'UPS Ground Base'!Q112),2),ROUND(MinBaseGround*(1+GroundFuelSurcharge),2),ROUND(((1-GroundCandaDiscount)*'UPS Ground Base'!Q112)*(1+GroundFuelSurcharge),2))</f>
        <v>248.2</v>
      </c>
      <c r="R117" s="300">
        <f>IF(MinBaseGround&gt;ROUND(((1-GroundCandaDiscount)*'UPS Ground Base'!R112),2),ROUND(MinBaseGround*(1+GroundFuelSurcharge),2),ROUND(((1-GroundCandaDiscount)*'UPS Ground Base'!R112)*(1+GroundFuelSurcharge),2))</f>
        <v>251.13</v>
      </c>
      <c r="S117" s="300">
        <f>IF(MinBaseGround&gt;ROUND(((1-GroundCandaDiscount)*'UPS Ground Base'!S112),2),ROUND(MinBaseGround*(1+GroundFuelSurcharge),2),ROUND(((1-GroundCandaDiscount)*'UPS Ground Base'!S112)*(1+GroundFuelSurcharge),2))</f>
        <v>255.97</v>
      </c>
      <c r="T117" s="300">
        <f>IF(MinBaseGround&gt;ROUND(((1-GroundCandaDiscount)*'UPS Ground Base'!T112),2),ROUND(MinBaseGround*(1+GroundFuelSurcharge),2),ROUND(((1-GroundCandaDiscount)*'UPS Ground Base'!T112)*(1+GroundFuelSurcharge),2))</f>
        <v>264.69</v>
      </c>
      <c r="U117" s="300">
        <f>IF(MinBaseGround&gt;ROUND(((1-GroundCandaDiscount)*'UPS Ground Base'!U112),2),ROUND(MinBaseGround*(1+GroundFuelSurcharge),2),ROUND(((1-GroundCandaDiscount)*'UPS Ground Base'!U112)*(1+GroundFuelSurcharge),2))</f>
        <v>269.89</v>
      </c>
    </row>
    <row r="118" ht="12.75" customHeight="1">
      <c r="A118" s="299">
        <v>111.0</v>
      </c>
      <c r="B118" s="300">
        <f>IF(MinBaseGround&gt;ROUND(((1-Ground_Commercial)*'UPS Ground Base'!B113),2),ROUND(MinBaseGround*(1+GroundFuelSurcharge),2),ROUND(((1-Ground_Commercial)*'UPS Ground Base'!B113)*(1+GroundFuelSurcharge),2))</f>
        <v>69.69</v>
      </c>
      <c r="C118" s="300">
        <f>IF(MinBaseGround&gt;ROUND(((1-Ground_Commercial)*'UPS Ground Base'!C113),2),ROUND(MinBaseGround*(1+GroundFuelSurcharge),2),ROUND(((1-Ground_Commercial)*'UPS Ground Base'!C113)*(1+GroundFuelSurcharge),2))</f>
        <v>70.27</v>
      </c>
      <c r="D118" s="300">
        <f>IF(MinBaseGround&gt;ROUND(((1-Ground_Commercial)*'UPS Ground Base'!D113),2),ROUND(MinBaseGround*(1+GroundFuelSurcharge),2),ROUND(((1-Ground_Commercial)*'UPS Ground Base'!D113)*(1+GroundFuelSurcharge),2))</f>
        <v>75.39</v>
      </c>
      <c r="E118" s="300">
        <f>IF(MinBaseGround&gt;ROUND(((1-Ground_Commercial)*'UPS Ground Base'!E113),2),ROUND(MinBaseGround*(1+GroundFuelSurcharge),2),ROUND(((1-Ground_Commercial)*'UPS Ground Base'!E113)*(1+GroundFuelSurcharge),2))</f>
        <v>79.59</v>
      </c>
      <c r="F118" s="300">
        <f>IF(MinBaseGround&gt;ROUND(((1-Ground_Commercial)*'UPS Ground Base'!F113),2),ROUND(MinBaseGround*(1+GroundFuelSurcharge),2),ROUND(((1-Ground_Commercial)*'UPS Ground Base'!F113)*(1+GroundFuelSurcharge),2))</f>
        <v>90.74</v>
      </c>
      <c r="G118" s="300">
        <f>IF(MinBaseGround&gt;ROUND(((1-Ground_Commercial)*'UPS Ground Base'!G113),2),ROUND(MinBaseGround*(1+GroundFuelSurcharge),2),ROUND(((1-Ground_Commercial)*'UPS Ground Base'!G113)*(1+GroundFuelSurcharge),2))</f>
        <v>100.52</v>
      </c>
      <c r="H118" s="300">
        <f>IF(MinBaseGround&gt;ROUND(((1-Ground_Commercial)*'UPS Ground Base'!H113),2),ROUND(MinBaseGround*(1+GroundFuelSurcharge),2),ROUND(((1-Ground_Commercial)*'UPS Ground Base'!H113)*(1+GroundFuelSurcharge),2))</f>
        <v>111.43</v>
      </c>
      <c r="I118" s="300">
        <f>IF(MinBaseGround&gt;ROUND(((1-GroundCandaDiscount)*'UPS Ground Base'!I113),2),ROUND(MinBaseGround*(1+GroundFuelSurcharge),2),ROUND(((1-GroundCandaDiscount)*'UPS Ground Base'!I113)*(1+GroundFuelSurcharge),2))</f>
        <v>375.83</v>
      </c>
      <c r="J118" s="300">
        <f>IF(MinBaseGround&gt;ROUND(((1-GroundCandaDiscount)*'UPS Ground Base'!J113),2),ROUND(MinBaseGround*(1+GroundFuelSurcharge),2),ROUND(((1-GroundCandaDiscount)*'UPS Ground Base'!J113)*(1+GroundFuelSurcharge),2))</f>
        <v>501.34</v>
      </c>
      <c r="K118" s="300">
        <f>IF(MinBaseGround&gt;ROUND(((1-GroundCandaDiscount)*'UPS Ground Base'!K113),2),ROUND(MinBaseGround*(1+GroundFuelSurcharge),2),ROUND(((1-GroundCandaDiscount)*'UPS Ground Base'!K113)*(1+GroundFuelSurcharge),2))</f>
        <v>383.85</v>
      </c>
      <c r="L118" s="300">
        <f>IF(MinBaseGround&gt;ROUND(((1-GroundCandaDiscount)*'UPS Ground Base'!L113),2),ROUND(MinBaseGround*(1+GroundFuelSurcharge),2),ROUND(((1-GroundCandaDiscount)*'UPS Ground Base'!L113)*(1+GroundFuelSurcharge),2))</f>
        <v>193.78</v>
      </c>
      <c r="M118" s="300">
        <f>IF(MinBaseGround&gt;ROUND(((1-GroundCandaDiscount)*'UPS Ground Base'!M113),2),ROUND(MinBaseGround*(1+GroundFuelSurcharge),2),ROUND(((1-GroundCandaDiscount)*'UPS Ground Base'!M113)*(1+GroundFuelSurcharge),2))</f>
        <v>201.8</v>
      </c>
      <c r="N118" s="300">
        <f>IF(MinBaseGround&gt;ROUND(((1-GroundCandaDiscount)*'UPS Ground Base'!N113),2),ROUND(MinBaseGround*(1+GroundFuelSurcharge),2),ROUND(((1-GroundCandaDiscount)*'UPS Ground Base'!N113)*(1+GroundFuelSurcharge),2))</f>
        <v>222.46</v>
      </c>
      <c r="O118" s="300">
        <f>IF(MinBaseGround&gt;ROUND(((1-GroundCandaDiscount)*'UPS Ground Base'!O113),2),ROUND(MinBaseGround*(1+GroundFuelSurcharge),2),ROUND(((1-GroundCandaDiscount)*'UPS Ground Base'!O113)*(1+GroundFuelSurcharge),2))</f>
        <v>251.49</v>
      </c>
      <c r="P118" s="300">
        <f>IF(MinBaseGround&gt;ROUND(((1-GroundCandaDiscount)*'UPS Ground Base'!P113),2),ROUND(MinBaseGround*(1+GroundFuelSurcharge),2),ROUND(((1-GroundCandaDiscount)*'UPS Ground Base'!P113)*(1+GroundFuelSurcharge),2))</f>
        <v>253.05</v>
      </c>
      <c r="Q118" s="300">
        <f>IF(MinBaseGround&gt;ROUND(((1-GroundCandaDiscount)*'UPS Ground Base'!Q113),2),ROUND(MinBaseGround*(1+GroundFuelSurcharge),2),ROUND(((1-GroundCandaDiscount)*'UPS Ground Base'!Q113)*(1+GroundFuelSurcharge),2))</f>
        <v>255.62</v>
      </c>
      <c r="R118" s="300">
        <f>IF(MinBaseGround&gt;ROUND(((1-GroundCandaDiscount)*'UPS Ground Base'!R113),2),ROUND(MinBaseGround*(1+GroundFuelSurcharge),2),ROUND(((1-GroundCandaDiscount)*'UPS Ground Base'!R113)*(1+GroundFuelSurcharge),2))</f>
        <v>258.18</v>
      </c>
      <c r="S118" s="300">
        <f>IF(MinBaseGround&gt;ROUND(((1-GroundCandaDiscount)*'UPS Ground Base'!S113),2),ROUND(MinBaseGround*(1+GroundFuelSurcharge),2),ROUND(((1-GroundCandaDiscount)*'UPS Ground Base'!S113)*(1+GroundFuelSurcharge),2))</f>
        <v>263.15</v>
      </c>
      <c r="T118" s="300">
        <f>IF(MinBaseGround&gt;ROUND(((1-GroundCandaDiscount)*'UPS Ground Base'!T113),2),ROUND(MinBaseGround*(1+GroundFuelSurcharge),2),ROUND(((1-GroundCandaDiscount)*'UPS Ground Base'!T113)*(1+GroundFuelSurcharge),2))</f>
        <v>271.97</v>
      </c>
      <c r="U118" s="300">
        <f>IF(MinBaseGround&gt;ROUND(((1-GroundCandaDiscount)*'UPS Ground Base'!U113),2),ROUND(MinBaseGround*(1+GroundFuelSurcharge),2),ROUND(((1-GroundCandaDiscount)*'UPS Ground Base'!U113)*(1+GroundFuelSurcharge),2))</f>
        <v>277.15</v>
      </c>
    </row>
    <row r="119" ht="12.75" customHeight="1">
      <c r="A119" s="299">
        <v>112.0</v>
      </c>
      <c r="B119" s="300">
        <f>IF(MinBaseGround&gt;ROUND(((1-Ground_Commercial)*'UPS Ground Base'!B114),2),ROUND(MinBaseGround*(1+GroundFuelSurcharge),2),ROUND(((1-Ground_Commercial)*'UPS Ground Base'!B114)*(1+GroundFuelSurcharge),2))</f>
        <v>70.51</v>
      </c>
      <c r="C119" s="300">
        <f>IF(MinBaseGround&gt;ROUND(((1-Ground_Commercial)*'UPS Ground Base'!C114),2),ROUND(MinBaseGround*(1+GroundFuelSurcharge),2),ROUND(((1-Ground_Commercial)*'UPS Ground Base'!C114)*(1+GroundFuelSurcharge),2))</f>
        <v>71.72</v>
      </c>
      <c r="D119" s="300">
        <f>IF(MinBaseGround&gt;ROUND(((1-Ground_Commercial)*'UPS Ground Base'!D114),2),ROUND(MinBaseGround*(1+GroundFuelSurcharge),2),ROUND(((1-Ground_Commercial)*'UPS Ground Base'!D114)*(1+GroundFuelSurcharge),2))</f>
        <v>75.4</v>
      </c>
      <c r="E119" s="300">
        <f>IF(MinBaseGround&gt;ROUND(((1-Ground_Commercial)*'UPS Ground Base'!E114),2),ROUND(MinBaseGround*(1+GroundFuelSurcharge),2),ROUND(((1-Ground_Commercial)*'UPS Ground Base'!E114)*(1+GroundFuelSurcharge),2))</f>
        <v>79.6</v>
      </c>
      <c r="F119" s="300">
        <f>IF(MinBaseGround&gt;ROUND(((1-Ground_Commercial)*'UPS Ground Base'!F114),2),ROUND(MinBaseGround*(1+GroundFuelSurcharge),2),ROUND(((1-Ground_Commercial)*'UPS Ground Base'!F114)*(1+GroundFuelSurcharge),2))</f>
        <v>91.46</v>
      </c>
      <c r="G119" s="300">
        <f>IF(MinBaseGround&gt;ROUND(((1-Ground_Commercial)*'UPS Ground Base'!G114),2),ROUND(MinBaseGround*(1+GroundFuelSurcharge),2),ROUND(((1-Ground_Commercial)*'UPS Ground Base'!G114)*(1+GroundFuelSurcharge),2))</f>
        <v>100.53</v>
      </c>
      <c r="H119" s="300">
        <f>IF(MinBaseGround&gt;ROUND(((1-Ground_Commercial)*'UPS Ground Base'!H114),2),ROUND(MinBaseGround*(1+GroundFuelSurcharge),2),ROUND(((1-Ground_Commercial)*'UPS Ground Base'!H114)*(1+GroundFuelSurcharge),2))</f>
        <v>111.44</v>
      </c>
      <c r="I119" s="300">
        <f>IF(MinBaseGround&gt;ROUND(((1-GroundCandaDiscount)*'UPS Ground Base'!I114),2),ROUND(MinBaseGround*(1+GroundFuelSurcharge),2),ROUND(((1-GroundCandaDiscount)*'UPS Ground Base'!I114)*(1+GroundFuelSurcharge),2))</f>
        <v>380.07</v>
      </c>
      <c r="J119" s="300">
        <f>IF(MinBaseGround&gt;ROUND(((1-GroundCandaDiscount)*'UPS Ground Base'!J114),2),ROUND(MinBaseGround*(1+GroundFuelSurcharge),2),ROUND(((1-GroundCandaDiscount)*'UPS Ground Base'!J114)*(1+GroundFuelSurcharge),2))</f>
        <v>505.86</v>
      </c>
      <c r="K119" s="300">
        <f>IF(MinBaseGround&gt;ROUND(((1-GroundCandaDiscount)*'UPS Ground Base'!K114),2),ROUND(MinBaseGround*(1+GroundFuelSurcharge),2),ROUND(((1-GroundCandaDiscount)*'UPS Ground Base'!K114)*(1+GroundFuelSurcharge),2))</f>
        <v>389.06</v>
      </c>
      <c r="L119" s="300">
        <f>IF(MinBaseGround&gt;ROUND(((1-GroundCandaDiscount)*'UPS Ground Base'!L114),2),ROUND(MinBaseGround*(1+GroundFuelSurcharge),2),ROUND(((1-GroundCandaDiscount)*'UPS Ground Base'!L114)*(1+GroundFuelSurcharge),2))</f>
        <v>193.78</v>
      </c>
      <c r="M119" s="300">
        <f>IF(MinBaseGround&gt;ROUND(((1-GroundCandaDiscount)*'UPS Ground Base'!M114),2),ROUND(MinBaseGround*(1+GroundFuelSurcharge),2),ROUND(((1-GroundCandaDiscount)*'UPS Ground Base'!M114)*(1+GroundFuelSurcharge),2))</f>
        <v>201.8</v>
      </c>
      <c r="N119" s="300">
        <f>IF(MinBaseGround&gt;ROUND(((1-GroundCandaDiscount)*'UPS Ground Base'!N114),2),ROUND(MinBaseGround*(1+GroundFuelSurcharge),2),ROUND(((1-GroundCandaDiscount)*'UPS Ground Base'!N114)*(1+GroundFuelSurcharge),2))</f>
        <v>222.46</v>
      </c>
      <c r="O119" s="300">
        <f>IF(MinBaseGround&gt;ROUND(((1-GroundCandaDiscount)*'UPS Ground Base'!O114),2),ROUND(MinBaseGround*(1+GroundFuelSurcharge),2),ROUND(((1-GroundCandaDiscount)*'UPS Ground Base'!O114)*(1+GroundFuelSurcharge),2))</f>
        <v>251.49</v>
      </c>
      <c r="P119" s="300">
        <f>IF(MinBaseGround&gt;ROUND(((1-GroundCandaDiscount)*'UPS Ground Base'!P114),2),ROUND(MinBaseGround*(1+GroundFuelSurcharge),2),ROUND(((1-GroundCandaDiscount)*'UPS Ground Base'!P114)*(1+GroundFuelSurcharge),2))</f>
        <v>253.05</v>
      </c>
      <c r="Q119" s="300">
        <f>IF(MinBaseGround&gt;ROUND(((1-GroundCandaDiscount)*'UPS Ground Base'!Q114),2),ROUND(MinBaseGround*(1+GroundFuelSurcharge),2),ROUND(((1-GroundCandaDiscount)*'UPS Ground Base'!Q114)*(1+GroundFuelSurcharge),2))</f>
        <v>255.62</v>
      </c>
      <c r="R119" s="300">
        <f>IF(MinBaseGround&gt;ROUND(((1-GroundCandaDiscount)*'UPS Ground Base'!R114),2),ROUND(MinBaseGround*(1+GroundFuelSurcharge),2),ROUND(((1-GroundCandaDiscount)*'UPS Ground Base'!R114)*(1+GroundFuelSurcharge),2))</f>
        <v>258.18</v>
      </c>
      <c r="S119" s="300">
        <f>IF(MinBaseGround&gt;ROUND(((1-GroundCandaDiscount)*'UPS Ground Base'!S114),2),ROUND(MinBaseGround*(1+GroundFuelSurcharge),2),ROUND(((1-GroundCandaDiscount)*'UPS Ground Base'!S114)*(1+GroundFuelSurcharge),2))</f>
        <v>263.15</v>
      </c>
      <c r="T119" s="300">
        <f>IF(MinBaseGround&gt;ROUND(((1-GroundCandaDiscount)*'UPS Ground Base'!T114),2),ROUND(MinBaseGround*(1+GroundFuelSurcharge),2),ROUND(((1-GroundCandaDiscount)*'UPS Ground Base'!T114)*(1+GroundFuelSurcharge),2))</f>
        <v>271.97</v>
      </c>
      <c r="U119" s="300">
        <f>IF(MinBaseGround&gt;ROUND(((1-GroundCandaDiscount)*'UPS Ground Base'!U114),2),ROUND(MinBaseGround*(1+GroundFuelSurcharge),2),ROUND(((1-GroundCandaDiscount)*'UPS Ground Base'!U114)*(1+GroundFuelSurcharge),2))</f>
        <v>277.15</v>
      </c>
    </row>
    <row r="120" ht="12.75" customHeight="1">
      <c r="A120" s="299">
        <v>113.0</v>
      </c>
      <c r="B120" s="300">
        <f>IF(MinBaseGround&gt;ROUND(((1-Ground_Commercial)*'UPS Ground Base'!B115),2),ROUND(MinBaseGround*(1+GroundFuelSurcharge),2),ROUND(((1-Ground_Commercial)*'UPS Ground Base'!B115)*(1+GroundFuelSurcharge),2))</f>
        <v>70.52</v>
      </c>
      <c r="C120" s="300">
        <f>IF(MinBaseGround&gt;ROUND(((1-Ground_Commercial)*'UPS Ground Base'!C115),2),ROUND(MinBaseGround*(1+GroundFuelSurcharge),2),ROUND(((1-Ground_Commercial)*'UPS Ground Base'!C115)*(1+GroundFuelSurcharge),2))</f>
        <v>71.73</v>
      </c>
      <c r="D120" s="300">
        <f>IF(MinBaseGround&gt;ROUND(((1-Ground_Commercial)*'UPS Ground Base'!D115),2),ROUND(MinBaseGround*(1+GroundFuelSurcharge),2),ROUND(((1-Ground_Commercial)*'UPS Ground Base'!D115)*(1+GroundFuelSurcharge),2))</f>
        <v>76.23</v>
      </c>
      <c r="E120" s="300">
        <f>IF(MinBaseGround&gt;ROUND(((1-Ground_Commercial)*'UPS Ground Base'!E115),2),ROUND(MinBaseGround*(1+GroundFuelSurcharge),2),ROUND(((1-Ground_Commercial)*'UPS Ground Base'!E115)*(1+GroundFuelSurcharge),2))</f>
        <v>80.33</v>
      </c>
      <c r="F120" s="300">
        <f>IF(MinBaseGround&gt;ROUND(((1-Ground_Commercial)*'UPS Ground Base'!F115),2),ROUND(MinBaseGround*(1+GroundFuelSurcharge),2),ROUND(((1-Ground_Commercial)*'UPS Ground Base'!F115)*(1+GroundFuelSurcharge),2))</f>
        <v>91.47</v>
      </c>
      <c r="G120" s="300">
        <f>IF(MinBaseGround&gt;ROUND(((1-Ground_Commercial)*'UPS Ground Base'!G115),2),ROUND(MinBaseGround*(1+GroundFuelSurcharge),2),ROUND(((1-Ground_Commercial)*'UPS Ground Base'!G115)*(1+GroundFuelSurcharge),2))</f>
        <v>100.54</v>
      </c>
      <c r="H120" s="300">
        <f>IF(MinBaseGround&gt;ROUND(((1-Ground_Commercial)*'UPS Ground Base'!H115),2),ROUND(MinBaseGround*(1+GroundFuelSurcharge),2),ROUND(((1-Ground_Commercial)*'UPS Ground Base'!H115)*(1+GroundFuelSurcharge),2))</f>
        <v>112.41</v>
      </c>
      <c r="I120" s="300">
        <f>IF(MinBaseGround&gt;ROUND(((1-GroundCandaDiscount)*'UPS Ground Base'!I115),2),ROUND(MinBaseGround*(1+GroundFuelSurcharge),2),ROUND(((1-GroundCandaDiscount)*'UPS Ground Base'!I115)*(1+GroundFuelSurcharge),2))</f>
        <v>383.36</v>
      </c>
      <c r="J120" s="300">
        <f>IF(MinBaseGround&gt;ROUND(((1-GroundCandaDiscount)*'UPS Ground Base'!J115),2),ROUND(MinBaseGround*(1+GroundFuelSurcharge),2),ROUND(((1-GroundCandaDiscount)*'UPS Ground Base'!J115)*(1+GroundFuelSurcharge),2))</f>
        <v>510.36</v>
      </c>
      <c r="K120" s="300">
        <f>IF(MinBaseGround&gt;ROUND(((1-GroundCandaDiscount)*'UPS Ground Base'!K115),2),ROUND(MinBaseGround*(1+GroundFuelSurcharge),2),ROUND(((1-GroundCandaDiscount)*'UPS Ground Base'!K115)*(1+GroundFuelSurcharge),2))</f>
        <v>392.35</v>
      </c>
      <c r="L120" s="300">
        <f>IF(MinBaseGround&gt;ROUND(((1-GroundCandaDiscount)*'UPS Ground Base'!L115),2),ROUND(MinBaseGround*(1+GroundFuelSurcharge),2),ROUND(((1-GroundCandaDiscount)*'UPS Ground Base'!L115)*(1+GroundFuelSurcharge),2))</f>
        <v>193.78</v>
      </c>
      <c r="M120" s="300">
        <f>IF(MinBaseGround&gt;ROUND(((1-GroundCandaDiscount)*'UPS Ground Base'!M115),2),ROUND(MinBaseGround*(1+GroundFuelSurcharge),2),ROUND(((1-GroundCandaDiscount)*'UPS Ground Base'!M115)*(1+GroundFuelSurcharge),2))</f>
        <v>201.8</v>
      </c>
      <c r="N120" s="300">
        <f>IF(MinBaseGround&gt;ROUND(((1-GroundCandaDiscount)*'UPS Ground Base'!N115),2),ROUND(MinBaseGround*(1+GroundFuelSurcharge),2),ROUND(((1-GroundCandaDiscount)*'UPS Ground Base'!N115)*(1+GroundFuelSurcharge),2))</f>
        <v>222.46</v>
      </c>
      <c r="O120" s="300">
        <f>IF(MinBaseGround&gt;ROUND(((1-GroundCandaDiscount)*'UPS Ground Base'!O115),2),ROUND(MinBaseGround*(1+GroundFuelSurcharge),2),ROUND(((1-GroundCandaDiscount)*'UPS Ground Base'!O115)*(1+GroundFuelSurcharge),2))</f>
        <v>251.49</v>
      </c>
      <c r="P120" s="300">
        <f>IF(MinBaseGround&gt;ROUND(((1-GroundCandaDiscount)*'UPS Ground Base'!P115),2),ROUND(MinBaseGround*(1+GroundFuelSurcharge),2),ROUND(((1-GroundCandaDiscount)*'UPS Ground Base'!P115)*(1+GroundFuelSurcharge),2))</f>
        <v>253.05</v>
      </c>
      <c r="Q120" s="300">
        <f>IF(MinBaseGround&gt;ROUND(((1-GroundCandaDiscount)*'UPS Ground Base'!Q115),2),ROUND(MinBaseGround*(1+GroundFuelSurcharge),2),ROUND(((1-GroundCandaDiscount)*'UPS Ground Base'!Q115)*(1+GroundFuelSurcharge),2))</f>
        <v>255.62</v>
      </c>
      <c r="R120" s="300">
        <f>IF(MinBaseGround&gt;ROUND(((1-GroundCandaDiscount)*'UPS Ground Base'!R115),2),ROUND(MinBaseGround*(1+GroundFuelSurcharge),2),ROUND(((1-GroundCandaDiscount)*'UPS Ground Base'!R115)*(1+GroundFuelSurcharge),2))</f>
        <v>258.18</v>
      </c>
      <c r="S120" s="300">
        <f>IF(MinBaseGround&gt;ROUND(((1-GroundCandaDiscount)*'UPS Ground Base'!S115),2),ROUND(MinBaseGround*(1+GroundFuelSurcharge),2),ROUND(((1-GroundCandaDiscount)*'UPS Ground Base'!S115)*(1+GroundFuelSurcharge),2))</f>
        <v>263.15</v>
      </c>
      <c r="T120" s="300">
        <f>IF(MinBaseGround&gt;ROUND(((1-GroundCandaDiscount)*'UPS Ground Base'!T115),2),ROUND(MinBaseGround*(1+GroundFuelSurcharge),2),ROUND(((1-GroundCandaDiscount)*'UPS Ground Base'!T115)*(1+GroundFuelSurcharge),2))</f>
        <v>271.97</v>
      </c>
      <c r="U120" s="300">
        <f>IF(MinBaseGround&gt;ROUND(((1-GroundCandaDiscount)*'UPS Ground Base'!U115),2),ROUND(MinBaseGround*(1+GroundFuelSurcharge),2),ROUND(((1-GroundCandaDiscount)*'UPS Ground Base'!U115)*(1+GroundFuelSurcharge),2))</f>
        <v>277.15</v>
      </c>
    </row>
    <row r="121" ht="12.75" customHeight="1">
      <c r="A121" s="299">
        <v>114.0</v>
      </c>
      <c r="B121" s="300">
        <f>IF(MinBaseGround&gt;ROUND(((1-Ground_Commercial)*'UPS Ground Base'!B116),2),ROUND(MinBaseGround*(1+GroundFuelSurcharge),2),ROUND(((1-Ground_Commercial)*'UPS Ground Base'!B116)*(1+GroundFuelSurcharge),2))</f>
        <v>71.94</v>
      </c>
      <c r="C121" s="300">
        <f>IF(MinBaseGround&gt;ROUND(((1-Ground_Commercial)*'UPS Ground Base'!C116),2),ROUND(MinBaseGround*(1+GroundFuelSurcharge),2),ROUND(((1-Ground_Commercial)*'UPS Ground Base'!C116)*(1+GroundFuelSurcharge),2))</f>
        <v>73.26</v>
      </c>
      <c r="D121" s="300">
        <f>IF(MinBaseGround&gt;ROUND(((1-Ground_Commercial)*'UPS Ground Base'!D116),2),ROUND(MinBaseGround*(1+GroundFuelSurcharge),2),ROUND(((1-Ground_Commercial)*'UPS Ground Base'!D116)*(1+GroundFuelSurcharge),2))</f>
        <v>77.82</v>
      </c>
      <c r="E121" s="300">
        <f>IF(MinBaseGround&gt;ROUND(((1-Ground_Commercial)*'UPS Ground Base'!E116),2),ROUND(MinBaseGround*(1+GroundFuelSurcharge),2),ROUND(((1-Ground_Commercial)*'UPS Ground Base'!E116)*(1+GroundFuelSurcharge),2))</f>
        <v>81.89</v>
      </c>
      <c r="F121" s="300">
        <f>IF(MinBaseGround&gt;ROUND(((1-Ground_Commercial)*'UPS Ground Base'!F116),2),ROUND(MinBaseGround*(1+GroundFuelSurcharge),2),ROUND(((1-Ground_Commercial)*'UPS Ground Base'!F116)*(1+GroundFuelSurcharge),2))</f>
        <v>93.89</v>
      </c>
      <c r="G121" s="300">
        <f>IF(MinBaseGround&gt;ROUND(((1-Ground_Commercial)*'UPS Ground Base'!G116),2),ROUND(MinBaseGround*(1+GroundFuelSurcharge),2),ROUND(((1-Ground_Commercial)*'UPS Ground Base'!G116)*(1+GroundFuelSurcharge),2))</f>
        <v>103.06</v>
      </c>
      <c r="H121" s="300">
        <f>IF(MinBaseGround&gt;ROUND(((1-Ground_Commercial)*'UPS Ground Base'!H116),2),ROUND(MinBaseGround*(1+GroundFuelSurcharge),2),ROUND(((1-Ground_Commercial)*'UPS Ground Base'!H116)*(1+GroundFuelSurcharge),2))</f>
        <v>114.2</v>
      </c>
      <c r="I121" s="300">
        <f>IF(MinBaseGround&gt;ROUND(((1-GroundCandaDiscount)*'UPS Ground Base'!I116),2),ROUND(MinBaseGround*(1+GroundFuelSurcharge),2),ROUND(((1-GroundCandaDiscount)*'UPS Ground Base'!I116)*(1+GroundFuelSurcharge),2))</f>
        <v>386.69</v>
      </c>
      <c r="J121" s="300">
        <f>IF(MinBaseGround&gt;ROUND(((1-GroundCandaDiscount)*'UPS Ground Base'!J116),2),ROUND(MinBaseGround*(1+GroundFuelSurcharge),2),ROUND(((1-GroundCandaDiscount)*'UPS Ground Base'!J116)*(1+GroundFuelSurcharge),2))</f>
        <v>514.87</v>
      </c>
      <c r="K121" s="300">
        <f>IF(MinBaseGround&gt;ROUND(((1-GroundCandaDiscount)*'UPS Ground Base'!K116),2),ROUND(MinBaseGround*(1+GroundFuelSurcharge),2),ROUND(((1-GroundCandaDiscount)*'UPS Ground Base'!K116)*(1+GroundFuelSurcharge),2))</f>
        <v>395.68</v>
      </c>
      <c r="L121" s="300">
        <f>IF(MinBaseGround&gt;ROUND(((1-GroundCandaDiscount)*'UPS Ground Base'!L116),2),ROUND(MinBaseGround*(1+GroundFuelSurcharge),2),ROUND(((1-GroundCandaDiscount)*'UPS Ground Base'!L116)*(1+GroundFuelSurcharge),2))</f>
        <v>193.78</v>
      </c>
      <c r="M121" s="300">
        <f>IF(MinBaseGround&gt;ROUND(((1-GroundCandaDiscount)*'UPS Ground Base'!M116),2),ROUND(MinBaseGround*(1+GroundFuelSurcharge),2),ROUND(((1-GroundCandaDiscount)*'UPS Ground Base'!M116)*(1+GroundFuelSurcharge),2))</f>
        <v>201.8</v>
      </c>
      <c r="N121" s="300">
        <f>IF(MinBaseGround&gt;ROUND(((1-GroundCandaDiscount)*'UPS Ground Base'!N116),2),ROUND(MinBaseGround*(1+GroundFuelSurcharge),2),ROUND(((1-GroundCandaDiscount)*'UPS Ground Base'!N116)*(1+GroundFuelSurcharge),2))</f>
        <v>222.46</v>
      </c>
      <c r="O121" s="300">
        <f>IF(MinBaseGround&gt;ROUND(((1-GroundCandaDiscount)*'UPS Ground Base'!O116),2),ROUND(MinBaseGround*(1+GroundFuelSurcharge),2),ROUND(((1-GroundCandaDiscount)*'UPS Ground Base'!O116)*(1+GroundFuelSurcharge),2))</f>
        <v>251.49</v>
      </c>
      <c r="P121" s="300">
        <f>IF(MinBaseGround&gt;ROUND(((1-GroundCandaDiscount)*'UPS Ground Base'!P116),2),ROUND(MinBaseGround*(1+GroundFuelSurcharge),2),ROUND(((1-GroundCandaDiscount)*'UPS Ground Base'!P116)*(1+GroundFuelSurcharge),2))</f>
        <v>253.05</v>
      </c>
      <c r="Q121" s="300">
        <f>IF(MinBaseGround&gt;ROUND(((1-GroundCandaDiscount)*'UPS Ground Base'!Q116),2),ROUND(MinBaseGround*(1+GroundFuelSurcharge),2),ROUND(((1-GroundCandaDiscount)*'UPS Ground Base'!Q116)*(1+GroundFuelSurcharge),2))</f>
        <v>255.62</v>
      </c>
      <c r="R121" s="300">
        <f>IF(MinBaseGround&gt;ROUND(((1-GroundCandaDiscount)*'UPS Ground Base'!R116),2),ROUND(MinBaseGround*(1+GroundFuelSurcharge),2),ROUND(((1-GroundCandaDiscount)*'UPS Ground Base'!R116)*(1+GroundFuelSurcharge),2))</f>
        <v>258.18</v>
      </c>
      <c r="S121" s="300">
        <f>IF(MinBaseGround&gt;ROUND(((1-GroundCandaDiscount)*'UPS Ground Base'!S116),2),ROUND(MinBaseGround*(1+GroundFuelSurcharge),2),ROUND(((1-GroundCandaDiscount)*'UPS Ground Base'!S116)*(1+GroundFuelSurcharge),2))</f>
        <v>263.15</v>
      </c>
      <c r="T121" s="300">
        <f>IF(MinBaseGround&gt;ROUND(((1-GroundCandaDiscount)*'UPS Ground Base'!T116),2),ROUND(MinBaseGround*(1+GroundFuelSurcharge),2),ROUND(((1-GroundCandaDiscount)*'UPS Ground Base'!T116)*(1+GroundFuelSurcharge),2))</f>
        <v>271.97</v>
      </c>
      <c r="U121" s="300">
        <f>IF(MinBaseGround&gt;ROUND(((1-GroundCandaDiscount)*'UPS Ground Base'!U116),2),ROUND(MinBaseGround*(1+GroundFuelSurcharge),2),ROUND(((1-GroundCandaDiscount)*'UPS Ground Base'!U116)*(1+GroundFuelSurcharge),2))</f>
        <v>277.15</v>
      </c>
    </row>
    <row r="122" ht="12.75" customHeight="1">
      <c r="A122" s="299">
        <v>115.0</v>
      </c>
      <c r="B122" s="300">
        <f>IF(MinBaseGround&gt;ROUND(((1-Ground_Commercial)*'UPS Ground Base'!B117),2),ROUND(MinBaseGround*(1+GroundFuelSurcharge),2),ROUND(((1-Ground_Commercial)*'UPS Ground Base'!B117)*(1+GroundFuelSurcharge),2))</f>
        <v>73.36</v>
      </c>
      <c r="C122" s="300">
        <f>IF(MinBaseGround&gt;ROUND(((1-Ground_Commercial)*'UPS Ground Base'!C117),2),ROUND(MinBaseGround*(1+GroundFuelSurcharge),2),ROUND(((1-Ground_Commercial)*'UPS Ground Base'!C117)*(1+GroundFuelSurcharge),2))</f>
        <v>74.77</v>
      </c>
      <c r="D122" s="300">
        <f>IF(MinBaseGround&gt;ROUND(((1-Ground_Commercial)*'UPS Ground Base'!D117),2),ROUND(MinBaseGround*(1+GroundFuelSurcharge),2),ROUND(((1-Ground_Commercial)*'UPS Ground Base'!D117)*(1+GroundFuelSurcharge),2))</f>
        <v>78.51</v>
      </c>
      <c r="E122" s="300">
        <f>IF(MinBaseGround&gt;ROUND(((1-Ground_Commercial)*'UPS Ground Base'!E117),2),ROUND(MinBaseGround*(1+GroundFuelSurcharge),2),ROUND(((1-Ground_Commercial)*'UPS Ground Base'!E117)*(1+GroundFuelSurcharge),2))</f>
        <v>82.73</v>
      </c>
      <c r="F122" s="300">
        <f>IF(MinBaseGround&gt;ROUND(((1-Ground_Commercial)*'UPS Ground Base'!F117),2),ROUND(MinBaseGround*(1+GroundFuelSurcharge),2),ROUND(((1-Ground_Commercial)*'UPS Ground Base'!F117)*(1+GroundFuelSurcharge),2))</f>
        <v>94.21</v>
      </c>
      <c r="G122" s="300">
        <f>IF(MinBaseGround&gt;ROUND(((1-Ground_Commercial)*'UPS Ground Base'!G117),2),ROUND(MinBaseGround*(1+GroundFuelSurcharge),2),ROUND(((1-Ground_Commercial)*'UPS Ground Base'!G117)*(1+GroundFuelSurcharge),2))</f>
        <v>103.84</v>
      </c>
      <c r="H122" s="300">
        <f>IF(MinBaseGround&gt;ROUND(((1-Ground_Commercial)*'UPS Ground Base'!H117),2),ROUND(MinBaseGround*(1+GroundFuelSurcharge),2),ROUND(((1-Ground_Commercial)*'UPS Ground Base'!H117)*(1+GroundFuelSurcharge),2))</f>
        <v>114.98</v>
      </c>
      <c r="I122" s="300">
        <f>IF(MinBaseGround&gt;ROUND(((1-GroundCandaDiscount)*'UPS Ground Base'!I117),2),ROUND(MinBaseGround*(1+GroundFuelSurcharge),2),ROUND(((1-GroundCandaDiscount)*'UPS Ground Base'!I117)*(1+GroundFuelSurcharge),2))</f>
        <v>389.99</v>
      </c>
      <c r="J122" s="300">
        <f>IF(MinBaseGround&gt;ROUND(((1-GroundCandaDiscount)*'UPS Ground Base'!J117),2),ROUND(MinBaseGround*(1+GroundFuelSurcharge),2),ROUND(((1-GroundCandaDiscount)*'UPS Ground Base'!J117)*(1+GroundFuelSurcharge),2))</f>
        <v>519.41</v>
      </c>
      <c r="K122" s="300">
        <f>IF(MinBaseGround&gt;ROUND(((1-GroundCandaDiscount)*'UPS Ground Base'!K117),2),ROUND(MinBaseGround*(1+GroundFuelSurcharge),2),ROUND(((1-GroundCandaDiscount)*'UPS Ground Base'!K117)*(1+GroundFuelSurcharge),2))</f>
        <v>399</v>
      </c>
      <c r="L122" s="300">
        <f>IF(MinBaseGround&gt;ROUND(((1-GroundCandaDiscount)*'UPS Ground Base'!L117),2),ROUND(MinBaseGround*(1+GroundFuelSurcharge),2),ROUND(((1-GroundCandaDiscount)*'UPS Ground Base'!L117)*(1+GroundFuelSurcharge),2))</f>
        <v>193.78</v>
      </c>
      <c r="M122" s="300">
        <f>IF(MinBaseGround&gt;ROUND(((1-GroundCandaDiscount)*'UPS Ground Base'!M117),2),ROUND(MinBaseGround*(1+GroundFuelSurcharge),2),ROUND(((1-GroundCandaDiscount)*'UPS Ground Base'!M117)*(1+GroundFuelSurcharge),2))</f>
        <v>201.8</v>
      </c>
      <c r="N122" s="300">
        <f>IF(MinBaseGround&gt;ROUND(((1-GroundCandaDiscount)*'UPS Ground Base'!N117),2),ROUND(MinBaseGround*(1+GroundFuelSurcharge),2),ROUND(((1-GroundCandaDiscount)*'UPS Ground Base'!N117)*(1+GroundFuelSurcharge),2))</f>
        <v>222.46</v>
      </c>
      <c r="O122" s="300">
        <f>IF(MinBaseGround&gt;ROUND(((1-GroundCandaDiscount)*'UPS Ground Base'!O117),2),ROUND(MinBaseGround*(1+GroundFuelSurcharge),2),ROUND(((1-GroundCandaDiscount)*'UPS Ground Base'!O117)*(1+GroundFuelSurcharge),2))</f>
        <v>251.49</v>
      </c>
      <c r="P122" s="300">
        <f>IF(MinBaseGround&gt;ROUND(((1-GroundCandaDiscount)*'UPS Ground Base'!P117),2),ROUND(MinBaseGround*(1+GroundFuelSurcharge),2),ROUND(((1-GroundCandaDiscount)*'UPS Ground Base'!P117)*(1+GroundFuelSurcharge),2))</f>
        <v>253.05</v>
      </c>
      <c r="Q122" s="300">
        <f>IF(MinBaseGround&gt;ROUND(((1-GroundCandaDiscount)*'UPS Ground Base'!Q117),2),ROUND(MinBaseGround*(1+GroundFuelSurcharge),2),ROUND(((1-GroundCandaDiscount)*'UPS Ground Base'!Q117)*(1+GroundFuelSurcharge),2))</f>
        <v>255.62</v>
      </c>
      <c r="R122" s="300">
        <f>IF(MinBaseGround&gt;ROUND(((1-GroundCandaDiscount)*'UPS Ground Base'!R117),2),ROUND(MinBaseGround*(1+GroundFuelSurcharge),2),ROUND(((1-GroundCandaDiscount)*'UPS Ground Base'!R117)*(1+GroundFuelSurcharge),2))</f>
        <v>258.18</v>
      </c>
      <c r="S122" s="300">
        <f>IF(MinBaseGround&gt;ROUND(((1-GroundCandaDiscount)*'UPS Ground Base'!S117),2),ROUND(MinBaseGround*(1+GroundFuelSurcharge),2),ROUND(((1-GroundCandaDiscount)*'UPS Ground Base'!S117)*(1+GroundFuelSurcharge),2))</f>
        <v>263.15</v>
      </c>
      <c r="T122" s="300">
        <f>IF(MinBaseGround&gt;ROUND(((1-GroundCandaDiscount)*'UPS Ground Base'!T117),2),ROUND(MinBaseGround*(1+GroundFuelSurcharge),2),ROUND(((1-GroundCandaDiscount)*'UPS Ground Base'!T117)*(1+GroundFuelSurcharge),2))</f>
        <v>271.97</v>
      </c>
      <c r="U122" s="300">
        <f>IF(MinBaseGround&gt;ROUND(((1-GroundCandaDiscount)*'UPS Ground Base'!U117),2),ROUND(MinBaseGround*(1+GroundFuelSurcharge),2),ROUND(((1-GroundCandaDiscount)*'UPS Ground Base'!U117)*(1+GroundFuelSurcharge),2))</f>
        <v>277.15</v>
      </c>
    </row>
    <row r="123" ht="12.75" customHeight="1">
      <c r="A123" s="299">
        <v>116.0</v>
      </c>
      <c r="B123" s="300">
        <f>IF(MinBaseGround&gt;ROUND(((1-Ground_Commercial)*'UPS Ground Base'!B118),2),ROUND(MinBaseGround*(1+GroundFuelSurcharge),2),ROUND(((1-Ground_Commercial)*'UPS Ground Base'!B118)*(1+GroundFuelSurcharge),2))</f>
        <v>73.45</v>
      </c>
      <c r="C123" s="300">
        <f>IF(MinBaseGround&gt;ROUND(((1-Ground_Commercial)*'UPS Ground Base'!C118),2),ROUND(MinBaseGround*(1+GroundFuelSurcharge),2),ROUND(((1-Ground_Commercial)*'UPS Ground Base'!C118)*(1+GroundFuelSurcharge),2))</f>
        <v>75.02</v>
      </c>
      <c r="D123" s="300">
        <f>IF(MinBaseGround&gt;ROUND(((1-Ground_Commercial)*'UPS Ground Base'!D118),2),ROUND(MinBaseGround*(1+GroundFuelSurcharge),2),ROUND(((1-Ground_Commercial)*'UPS Ground Base'!D118)*(1+GroundFuelSurcharge),2))</f>
        <v>79.54</v>
      </c>
      <c r="E123" s="300">
        <f>IF(MinBaseGround&gt;ROUND(((1-Ground_Commercial)*'UPS Ground Base'!E118),2),ROUND(MinBaseGround*(1+GroundFuelSurcharge),2),ROUND(((1-Ground_Commercial)*'UPS Ground Base'!E118)*(1+GroundFuelSurcharge),2))</f>
        <v>83.1</v>
      </c>
      <c r="F123" s="300">
        <f>IF(MinBaseGround&gt;ROUND(((1-Ground_Commercial)*'UPS Ground Base'!F118),2),ROUND(MinBaseGround*(1+GroundFuelSurcharge),2),ROUND(((1-Ground_Commercial)*'UPS Ground Base'!F118)*(1+GroundFuelSurcharge),2))</f>
        <v>95.09</v>
      </c>
      <c r="G123" s="300">
        <f>IF(MinBaseGround&gt;ROUND(((1-Ground_Commercial)*'UPS Ground Base'!G118),2),ROUND(MinBaseGround*(1+GroundFuelSurcharge),2),ROUND(((1-Ground_Commercial)*'UPS Ground Base'!G118)*(1+GroundFuelSurcharge),2))</f>
        <v>105.33</v>
      </c>
      <c r="H123" s="300">
        <f>IF(MinBaseGround&gt;ROUND(((1-Ground_Commercial)*'UPS Ground Base'!H118),2),ROUND(MinBaseGround*(1+GroundFuelSurcharge),2),ROUND(((1-Ground_Commercial)*'UPS Ground Base'!H118)*(1+GroundFuelSurcharge),2))</f>
        <v>115.8</v>
      </c>
      <c r="I123" s="300">
        <f>IF(MinBaseGround&gt;ROUND(((1-GroundCandaDiscount)*'UPS Ground Base'!I118),2),ROUND(MinBaseGround*(1+GroundFuelSurcharge),2),ROUND(((1-GroundCandaDiscount)*'UPS Ground Base'!I118)*(1+GroundFuelSurcharge),2))</f>
        <v>392.43</v>
      </c>
      <c r="J123" s="300">
        <f>IF(MinBaseGround&gt;ROUND(((1-GroundCandaDiscount)*'UPS Ground Base'!J118),2),ROUND(MinBaseGround*(1+GroundFuelSurcharge),2),ROUND(((1-GroundCandaDiscount)*'UPS Ground Base'!J118)*(1+GroundFuelSurcharge),2))</f>
        <v>523.93</v>
      </c>
      <c r="K123" s="300">
        <f>IF(MinBaseGround&gt;ROUND(((1-GroundCandaDiscount)*'UPS Ground Base'!K118),2),ROUND(MinBaseGround*(1+GroundFuelSurcharge),2),ROUND(((1-GroundCandaDiscount)*'UPS Ground Base'!K118)*(1+GroundFuelSurcharge),2))</f>
        <v>402.18</v>
      </c>
      <c r="L123" s="300">
        <f>IF(MinBaseGround&gt;ROUND(((1-GroundCandaDiscount)*'UPS Ground Base'!L118),2),ROUND(MinBaseGround*(1+GroundFuelSurcharge),2),ROUND(((1-GroundCandaDiscount)*'UPS Ground Base'!L118)*(1+GroundFuelSurcharge),2))</f>
        <v>201.12</v>
      </c>
      <c r="M123" s="300">
        <f>IF(MinBaseGround&gt;ROUND(((1-GroundCandaDiscount)*'UPS Ground Base'!M118),2),ROUND(MinBaseGround*(1+GroundFuelSurcharge),2),ROUND(((1-GroundCandaDiscount)*'UPS Ground Base'!M118)*(1+GroundFuelSurcharge),2))</f>
        <v>209.62</v>
      </c>
      <c r="N123" s="300">
        <f>IF(MinBaseGround&gt;ROUND(((1-GroundCandaDiscount)*'UPS Ground Base'!N118),2),ROUND(MinBaseGround*(1+GroundFuelSurcharge),2),ROUND(((1-GroundCandaDiscount)*'UPS Ground Base'!N118)*(1+GroundFuelSurcharge),2))</f>
        <v>231</v>
      </c>
      <c r="O123" s="300">
        <f>IF(MinBaseGround&gt;ROUND(((1-GroundCandaDiscount)*'UPS Ground Base'!O118),2),ROUND(MinBaseGround*(1+GroundFuelSurcharge),2),ROUND(((1-GroundCandaDiscount)*'UPS Ground Base'!O118)*(1+GroundFuelSurcharge),2))</f>
        <v>258.71</v>
      </c>
      <c r="P123" s="300">
        <f>IF(MinBaseGround&gt;ROUND(((1-GroundCandaDiscount)*'UPS Ground Base'!P118),2),ROUND(MinBaseGround*(1+GroundFuelSurcharge),2),ROUND(((1-GroundCandaDiscount)*'UPS Ground Base'!P118)*(1+GroundFuelSurcharge),2))</f>
        <v>260.37</v>
      </c>
      <c r="Q123" s="300">
        <f>IF(MinBaseGround&gt;ROUND(((1-GroundCandaDiscount)*'UPS Ground Base'!Q118),2),ROUND(MinBaseGround*(1+GroundFuelSurcharge),2),ROUND(((1-GroundCandaDiscount)*'UPS Ground Base'!Q118)*(1+GroundFuelSurcharge),2))</f>
        <v>262.88</v>
      </c>
      <c r="R123" s="300">
        <f>IF(MinBaseGround&gt;ROUND(((1-GroundCandaDiscount)*'UPS Ground Base'!R118),2),ROUND(MinBaseGround*(1+GroundFuelSurcharge),2),ROUND(((1-GroundCandaDiscount)*'UPS Ground Base'!R118)*(1+GroundFuelSurcharge),2))</f>
        <v>265.14</v>
      </c>
      <c r="S123" s="300">
        <f>IF(MinBaseGround&gt;ROUND(((1-GroundCandaDiscount)*'UPS Ground Base'!S118),2),ROUND(MinBaseGround*(1+GroundFuelSurcharge),2),ROUND(((1-GroundCandaDiscount)*'UPS Ground Base'!S118)*(1+GroundFuelSurcharge),2))</f>
        <v>270.4</v>
      </c>
      <c r="T123" s="300">
        <f>IF(MinBaseGround&gt;ROUND(((1-GroundCandaDiscount)*'UPS Ground Base'!T118),2),ROUND(MinBaseGround*(1+GroundFuelSurcharge),2),ROUND(((1-GroundCandaDiscount)*'UPS Ground Base'!T118)*(1+GroundFuelSurcharge),2))</f>
        <v>279.39</v>
      </c>
      <c r="U123" s="300">
        <f>IF(MinBaseGround&gt;ROUND(((1-GroundCandaDiscount)*'UPS Ground Base'!U118),2),ROUND(MinBaseGround*(1+GroundFuelSurcharge),2),ROUND(((1-GroundCandaDiscount)*'UPS Ground Base'!U118)*(1+GroundFuelSurcharge),2))</f>
        <v>284.67</v>
      </c>
    </row>
    <row r="124" ht="12.75" customHeight="1">
      <c r="A124" s="299">
        <v>117.0</v>
      </c>
      <c r="B124" s="300">
        <f>IF(MinBaseGround&gt;ROUND(((1-Ground_Commercial)*'UPS Ground Base'!B119),2),ROUND(MinBaseGround*(1+GroundFuelSurcharge),2),ROUND(((1-Ground_Commercial)*'UPS Ground Base'!B119)*(1+GroundFuelSurcharge),2))</f>
        <v>73.51</v>
      </c>
      <c r="C124" s="300">
        <f>IF(MinBaseGround&gt;ROUND(((1-Ground_Commercial)*'UPS Ground Base'!C119),2),ROUND(MinBaseGround*(1+GroundFuelSurcharge),2),ROUND(((1-Ground_Commercial)*'UPS Ground Base'!C119)*(1+GroundFuelSurcharge),2))</f>
        <v>75.09</v>
      </c>
      <c r="D124" s="300">
        <f>IF(MinBaseGround&gt;ROUND(((1-Ground_Commercial)*'UPS Ground Base'!D119),2),ROUND(MinBaseGround*(1+GroundFuelSurcharge),2),ROUND(((1-Ground_Commercial)*'UPS Ground Base'!D119)*(1+GroundFuelSurcharge),2))</f>
        <v>79.55</v>
      </c>
      <c r="E124" s="300">
        <f>IF(MinBaseGround&gt;ROUND(((1-Ground_Commercial)*'UPS Ground Base'!E119),2),ROUND(MinBaseGround*(1+GroundFuelSurcharge),2),ROUND(((1-Ground_Commercial)*'UPS Ground Base'!E119)*(1+GroundFuelSurcharge),2))</f>
        <v>84.02</v>
      </c>
      <c r="F124" s="300">
        <f>IF(MinBaseGround&gt;ROUND(((1-Ground_Commercial)*'UPS Ground Base'!F119),2),ROUND(MinBaseGround*(1+GroundFuelSurcharge),2),ROUND(((1-Ground_Commercial)*'UPS Ground Base'!F119)*(1+GroundFuelSurcharge),2))</f>
        <v>95.28</v>
      </c>
      <c r="G124" s="300">
        <f>IF(MinBaseGround&gt;ROUND(((1-Ground_Commercial)*'UPS Ground Base'!G119),2),ROUND(MinBaseGround*(1+GroundFuelSurcharge),2),ROUND(((1-Ground_Commercial)*'UPS Ground Base'!G119)*(1+GroundFuelSurcharge),2))</f>
        <v>105.34</v>
      </c>
      <c r="H124" s="300">
        <f>IF(MinBaseGround&gt;ROUND(((1-Ground_Commercial)*'UPS Ground Base'!H119),2),ROUND(MinBaseGround*(1+GroundFuelSurcharge),2),ROUND(((1-Ground_Commercial)*'UPS Ground Base'!H119)*(1+GroundFuelSurcharge),2))</f>
        <v>116.78</v>
      </c>
      <c r="I124" s="300">
        <f>IF(MinBaseGround&gt;ROUND(((1-GroundCandaDiscount)*'UPS Ground Base'!I119),2),ROUND(MinBaseGround*(1+GroundFuelSurcharge),2),ROUND(((1-GroundCandaDiscount)*'UPS Ground Base'!I119)*(1+GroundFuelSurcharge),2))</f>
        <v>395.55</v>
      </c>
      <c r="J124" s="300">
        <f>IF(MinBaseGround&gt;ROUND(((1-GroundCandaDiscount)*'UPS Ground Base'!J119),2),ROUND(MinBaseGround*(1+GroundFuelSurcharge),2),ROUND(((1-GroundCandaDiscount)*'UPS Ground Base'!J119)*(1+GroundFuelSurcharge),2))</f>
        <v>528.43</v>
      </c>
      <c r="K124" s="300">
        <f>IF(MinBaseGround&gt;ROUND(((1-GroundCandaDiscount)*'UPS Ground Base'!K119),2),ROUND(MinBaseGround*(1+GroundFuelSurcharge),2),ROUND(((1-GroundCandaDiscount)*'UPS Ground Base'!K119)*(1+GroundFuelSurcharge),2))</f>
        <v>406.27</v>
      </c>
      <c r="L124" s="300">
        <f>IF(MinBaseGround&gt;ROUND(((1-GroundCandaDiscount)*'UPS Ground Base'!L119),2),ROUND(MinBaseGround*(1+GroundFuelSurcharge),2),ROUND(((1-GroundCandaDiscount)*'UPS Ground Base'!L119)*(1+GroundFuelSurcharge),2))</f>
        <v>201.12</v>
      </c>
      <c r="M124" s="300">
        <f>IF(MinBaseGround&gt;ROUND(((1-GroundCandaDiscount)*'UPS Ground Base'!M119),2),ROUND(MinBaseGround*(1+GroundFuelSurcharge),2),ROUND(((1-GroundCandaDiscount)*'UPS Ground Base'!M119)*(1+GroundFuelSurcharge),2))</f>
        <v>209.62</v>
      </c>
      <c r="N124" s="300">
        <f>IF(MinBaseGround&gt;ROUND(((1-GroundCandaDiscount)*'UPS Ground Base'!N119),2),ROUND(MinBaseGround*(1+GroundFuelSurcharge),2),ROUND(((1-GroundCandaDiscount)*'UPS Ground Base'!N119)*(1+GroundFuelSurcharge),2))</f>
        <v>231</v>
      </c>
      <c r="O124" s="300">
        <f>IF(MinBaseGround&gt;ROUND(((1-GroundCandaDiscount)*'UPS Ground Base'!O119),2),ROUND(MinBaseGround*(1+GroundFuelSurcharge),2),ROUND(((1-GroundCandaDiscount)*'UPS Ground Base'!O119)*(1+GroundFuelSurcharge),2))</f>
        <v>258.71</v>
      </c>
      <c r="P124" s="300">
        <f>IF(MinBaseGround&gt;ROUND(((1-GroundCandaDiscount)*'UPS Ground Base'!P119),2),ROUND(MinBaseGround*(1+GroundFuelSurcharge),2),ROUND(((1-GroundCandaDiscount)*'UPS Ground Base'!P119)*(1+GroundFuelSurcharge),2))</f>
        <v>260.37</v>
      </c>
      <c r="Q124" s="300">
        <f>IF(MinBaseGround&gt;ROUND(((1-GroundCandaDiscount)*'UPS Ground Base'!Q119),2),ROUND(MinBaseGround*(1+GroundFuelSurcharge),2),ROUND(((1-GroundCandaDiscount)*'UPS Ground Base'!Q119)*(1+GroundFuelSurcharge),2))</f>
        <v>262.88</v>
      </c>
      <c r="R124" s="300">
        <f>IF(MinBaseGround&gt;ROUND(((1-GroundCandaDiscount)*'UPS Ground Base'!R119),2),ROUND(MinBaseGround*(1+GroundFuelSurcharge),2),ROUND(((1-GroundCandaDiscount)*'UPS Ground Base'!R119)*(1+GroundFuelSurcharge),2))</f>
        <v>265.14</v>
      </c>
      <c r="S124" s="300">
        <f>IF(MinBaseGround&gt;ROUND(((1-GroundCandaDiscount)*'UPS Ground Base'!S119),2),ROUND(MinBaseGround*(1+GroundFuelSurcharge),2),ROUND(((1-GroundCandaDiscount)*'UPS Ground Base'!S119)*(1+GroundFuelSurcharge),2))</f>
        <v>270.4</v>
      </c>
      <c r="T124" s="300">
        <f>IF(MinBaseGround&gt;ROUND(((1-GroundCandaDiscount)*'UPS Ground Base'!T119),2),ROUND(MinBaseGround*(1+GroundFuelSurcharge),2),ROUND(((1-GroundCandaDiscount)*'UPS Ground Base'!T119)*(1+GroundFuelSurcharge),2))</f>
        <v>279.39</v>
      </c>
      <c r="U124" s="300">
        <f>IF(MinBaseGround&gt;ROUND(((1-GroundCandaDiscount)*'UPS Ground Base'!U119),2),ROUND(MinBaseGround*(1+GroundFuelSurcharge),2),ROUND(((1-GroundCandaDiscount)*'UPS Ground Base'!U119)*(1+GroundFuelSurcharge),2))</f>
        <v>284.67</v>
      </c>
    </row>
    <row r="125" ht="12.75" customHeight="1">
      <c r="A125" s="299">
        <v>118.0</v>
      </c>
      <c r="B125" s="300">
        <f>IF(MinBaseGround&gt;ROUND(((1-Ground_Commercial)*'UPS Ground Base'!B120),2),ROUND(MinBaseGround*(1+GroundFuelSurcharge),2),ROUND(((1-Ground_Commercial)*'UPS Ground Base'!B120)*(1+GroundFuelSurcharge),2))</f>
        <v>74.99</v>
      </c>
      <c r="C125" s="300">
        <f>IF(MinBaseGround&gt;ROUND(((1-Ground_Commercial)*'UPS Ground Base'!C120),2),ROUND(MinBaseGround*(1+GroundFuelSurcharge),2),ROUND(((1-Ground_Commercial)*'UPS Ground Base'!C120)*(1+GroundFuelSurcharge),2))</f>
        <v>76.69</v>
      </c>
      <c r="D125" s="300">
        <f>IF(MinBaseGround&gt;ROUND(((1-Ground_Commercial)*'UPS Ground Base'!D120),2),ROUND(MinBaseGround*(1+GroundFuelSurcharge),2),ROUND(((1-Ground_Commercial)*'UPS Ground Base'!D120)*(1+GroundFuelSurcharge),2))</f>
        <v>79.63</v>
      </c>
      <c r="E125" s="300">
        <f>IF(MinBaseGround&gt;ROUND(((1-Ground_Commercial)*'UPS Ground Base'!E120),2),ROUND(MinBaseGround*(1+GroundFuelSurcharge),2),ROUND(((1-Ground_Commercial)*'UPS Ground Base'!E120)*(1+GroundFuelSurcharge),2))</f>
        <v>84.26</v>
      </c>
      <c r="F125" s="300">
        <f>IF(MinBaseGround&gt;ROUND(((1-Ground_Commercial)*'UPS Ground Base'!F120),2),ROUND(MinBaseGround*(1+GroundFuelSurcharge),2),ROUND(((1-Ground_Commercial)*'UPS Ground Base'!F120)*(1+GroundFuelSurcharge),2))</f>
        <v>95.99</v>
      </c>
      <c r="G125" s="300">
        <f>IF(MinBaseGround&gt;ROUND(((1-Ground_Commercial)*'UPS Ground Base'!G120),2),ROUND(MinBaseGround*(1+GroundFuelSurcharge),2),ROUND(((1-Ground_Commercial)*'UPS Ground Base'!G120)*(1+GroundFuelSurcharge),2))</f>
        <v>105.35</v>
      </c>
      <c r="H125" s="300">
        <f>IF(MinBaseGround&gt;ROUND(((1-Ground_Commercial)*'UPS Ground Base'!H120),2),ROUND(MinBaseGround*(1+GroundFuelSurcharge),2),ROUND(((1-Ground_Commercial)*'UPS Ground Base'!H120)*(1+GroundFuelSurcharge),2))</f>
        <v>118.54</v>
      </c>
      <c r="I125" s="300">
        <f>IF(MinBaseGround&gt;ROUND(((1-GroundCandaDiscount)*'UPS Ground Base'!I120),2),ROUND(MinBaseGround*(1+GroundFuelSurcharge),2),ROUND(((1-GroundCandaDiscount)*'UPS Ground Base'!I120)*(1+GroundFuelSurcharge),2))</f>
        <v>398.67</v>
      </c>
      <c r="J125" s="300">
        <f>IF(MinBaseGround&gt;ROUND(((1-GroundCandaDiscount)*'UPS Ground Base'!J120),2),ROUND(MinBaseGround*(1+GroundFuelSurcharge),2),ROUND(((1-GroundCandaDiscount)*'UPS Ground Base'!J120)*(1+GroundFuelSurcharge),2))</f>
        <v>532.95</v>
      </c>
      <c r="K125" s="300">
        <f>IF(MinBaseGround&gt;ROUND(((1-GroundCandaDiscount)*'UPS Ground Base'!K120),2),ROUND(MinBaseGround*(1+GroundFuelSurcharge),2),ROUND(((1-GroundCandaDiscount)*'UPS Ground Base'!K120)*(1+GroundFuelSurcharge),2))</f>
        <v>408.43</v>
      </c>
      <c r="L125" s="300">
        <f>IF(MinBaseGround&gt;ROUND(((1-GroundCandaDiscount)*'UPS Ground Base'!L120),2),ROUND(MinBaseGround*(1+GroundFuelSurcharge),2),ROUND(((1-GroundCandaDiscount)*'UPS Ground Base'!L120)*(1+GroundFuelSurcharge),2))</f>
        <v>201.12</v>
      </c>
      <c r="M125" s="300">
        <f>IF(MinBaseGround&gt;ROUND(((1-GroundCandaDiscount)*'UPS Ground Base'!M120),2),ROUND(MinBaseGround*(1+GroundFuelSurcharge),2),ROUND(((1-GroundCandaDiscount)*'UPS Ground Base'!M120)*(1+GroundFuelSurcharge),2))</f>
        <v>209.62</v>
      </c>
      <c r="N125" s="300">
        <f>IF(MinBaseGround&gt;ROUND(((1-GroundCandaDiscount)*'UPS Ground Base'!N120),2),ROUND(MinBaseGround*(1+GroundFuelSurcharge),2),ROUND(((1-GroundCandaDiscount)*'UPS Ground Base'!N120)*(1+GroundFuelSurcharge),2))</f>
        <v>231</v>
      </c>
      <c r="O125" s="300">
        <f>IF(MinBaseGround&gt;ROUND(((1-GroundCandaDiscount)*'UPS Ground Base'!O120),2),ROUND(MinBaseGround*(1+GroundFuelSurcharge),2),ROUND(((1-GroundCandaDiscount)*'UPS Ground Base'!O120)*(1+GroundFuelSurcharge),2))</f>
        <v>258.71</v>
      </c>
      <c r="P125" s="300">
        <f>IF(MinBaseGround&gt;ROUND(((1-GroundCandaDiscount)*'UPS Ground Base'!P120),2),ROUND(MinBaseGround*(1+GroundFuelSurcharge),2),ROUND(((1-GroundCandaDiscount)*'UPS Ground Base'!P120)*(1+GroundFuelSurcharge),2))</f>
        <v>260.37</v>
      </c>
      <c r="Q125" s="300">
        <f>IF(MinBaseGround&gt;ROUND(((1-GroundCandaDiscount)*'UPS Ground Base'!Q120),2),ROUND(MinBaseGround*(1+GroundFuelSurcharge),2),ROUND(((1-GroundCandaDiscount)*'UPS Ground Base'!Q120)*(1+GroundFuelSurcharge),2))</f>
        <v>262.88</v>
      </c>
      <c r="R125" s="300">
        <f>IF(MinBaseGround&gt;ROUND(((1-GroundCandaDiscount)*'UPS Ground Base'!R120),2),ROUND(MinBaseGround*(1+GroundFuelSurcharge),2),ROUND(((1-GroundCandaDiscount)*'UPS Ground Base'!R120)*(1+GroundFuelSurcharge),2))</f>
        <v>265.14</v>
      </c>
      <c r="S125" s="300">
        <f>IF(MinBaseGround&gt;ROUND(((1-GroundCandaDiscount)*'UPS Ground Base'!S120),2),ROUND(MinBaseGround*(1+GroundFuelSurcharge),2),ROUND(((1-GroundCandaDiscount)*'UPS Ground Base'!S120)*(1+GroundFuelSurcharge),2))</f>
        <v>270.4</v>
      </c>
      <c r="T125" s="300">
        <f>IF(MinBaseGround&gt;ROUND(((1-GroundCandaDiscount)*'UPS Ground Base'!T120),2),ROUND(MinBaseGround*(1+GroundFuelSurcharge),2),ROUND(((1-GroundCandaDiscount)*'UPS Ground Base'!T120)*(1+GroundFuelSurcharge),2))</f>
        <v>279.39</v>
      </c>
      <c r="U125" s="300">
        <f>IF(MinBaseGround&gt;ROUND(((1-GroundCandaDiscount)*'UPS Ground Base'!U120),2),ROUND(MinBaseGround*(1+GroundFuelSurcharge),2),ROUND(((1-GroundCandaDiscount)*'UPS Ground Base'!U120)*(1+GroundFuelSurcharge),2))</f>
        <v>284.67</v>
      </c>
      <c r="V125" s="34"/>
      <c r="W125" s="34"/>
      <c r="X125" s="34"/>
      <c r="Y125" s="34"/>
      <c r="Z125" s="34"/>
    </row>
    <row r="126" ht="12.75" customHeight="1">
      <c r="A126" s="299">
        <v>119.0</v>
      </c>
      <c r="B126" s="300">
        <f>IF(MinBaseGround&gt;ROUND(((1-Ground_Commercial)*'UPS Ground Base'!B121),2),ROUND(MinBaseGround*(1+GroundFuelSurcharge),2),ROUND(((1-Ground_Commercial)*'UPS Ground Base'!B121)*(1+GroundFuelSurcharge),2))</f>
        <v>76.36</v>
      </c>
      <c r="C126" s="300">
        <f>IF(MinBaseGround&gt;ROUND(((1-Ground_Commercial)*'UPS Ground Base'!C121),2),ROUND(MinBaseGround*(1+GroundFuelSurcharge),2),ROUND(((1-Ground_Commercial)*'UPS Ground Base'!C121)*(1+GroundFuelSurcharge),2))</f>
        <v>77.46</v>
      </c>
      <c r="D126" s="300">
        <f>IF(MinBaseGround&gt;ROUND(((1-Ground_Commercial)*'UPS Ground Base'!D121),2),ROUND(MinBaseGround*(1+GroundFuelSurcharge),2),ROUND(((1-Ground_Commercial)*'UPS Ground Base'!D121)*(1+GroundFuelSurcharge),2))</f>
        <v>82</v>
      </c>
      <c r="E126" s="300">
        <f>IF(MinBaseGround&gt;ROUND(((1-Ground_Commercial)*'UPS Ground Base'!E121),2),ROUND(MinBaseGround*(1+GroundFuelSurcharge),2),ROUND(((1-Ground_Commercial)*'UPS Ground Base'!E121)*(1+GroundFuelSurcharge),2))</f>
        <v>85.36</v>
      </c>
      <c r="F126" s="300">
        <f>IF(MinBaseGround&gt;ROUND(((1-Ground_Commercial)*'UPS Ground Base'!F121),2),ROUND(MinBaseGround*(1+GroundFuelSurcharge),2),ROUND(((1-Ground_Commercial)*'UPS Ground Base'!F121)*(1+GroundFuelSurcharge),2))</f>
        <v>96</v>
      </c>
      <c r="G126" s="300">
        <f>IF(MinBaseGround&gt;ROUND(((1-Ground_Commercial)*'UPS Ground Base'!G121),2),ROUND(MinBaseGround*(1+GroundFuelSurcharge),2),ROUND(((1-Ground_Commercial)*'UPS Ground Base'!G121)*(1+GroundFuelSurcharge),2))</f>
        <v>106.19</v>
      </c>
      <c r="H126" s="300">
        <f>IF(MinBaseGround&gt;ROUND(((1-Ground_Commercial)*'UPS Ground Base'!H121),2),ROUND(MinBaseGround*(1+GroundFuelSurcharge),2),ROUND(((1-Ground_Commercial)*'UPS Ground Base'!H121)*(1+GroundFuelSurcharge),2))</f>
        <v>118.62</v>
      </c>
      <c r="I126" s="300">
        <f>IF(MinBaseGround&gt;ROUND(((1-GroundCandaDiscount)*'UPS Ground Base'!I121),2),ROUND(MinBaseGround*(1+GroundFuelSurcharge),2),ROUND(((1-GroundCandaDiscount)*'UPS Ground Base'!I121)*(1+GroundFuelSurcharge),2))</f>
        <v>404.44</v>
      </c>
      <c r="J126" s="300">
        <f>IF(MinBaseGround&gt;ROUND(((1-GroundCandaDiscount)*'UPS Ground Base'!J121),2),ROUND(MinBaseGround*(1+GroundFuelSurcharge),2),ROUND(((1-GroundCandaDiscount)*'UPS Ground Base'!J121)*(1+GroundFuelSurcharge),2))</f>
        <v>537.48</v>
      </c>
      <c r="K126" s="300">
        <f>IF(MinBaseGround&gt;ROUND(((1-GroundCandaDiscount)*'UPS Ground Base'!K121),2),ROUND(MinBaseGround*(1+GroundFuelSurcharge),2),ROUND(((1-GroundCandaDiscount)*'UPS Ground Base'!K121)*(1+GroundFuelSurcharge),2))</f>
        <v>416.32</v>
      </c>
      <c r="L126" s="300">
        <f>IF(MinBaseGround&gt;ROUND(((1-GroundCandaDiscount)*'UPS Ground Base'!L121),2),ROUND(MinBaseGround*(1+GroundFuelSurcharge),2),ROUND(((1-GroundCandaDiscount)*'UPS Ground Base'!L121)*(1+GroundFuelSurcharge),2))</f>
        <v>201.12</v>
      </c>
      <c r="M126" s="300">
        <f>IF(MinBaseGround&gt;ROUND(((1-GroundCandaDiscount)*'UPS Ground Base'!M121),2),ROUND(MinBaseGround*(1+GroundFuelSurcharge),2),ROUND(((1-GroundCandaDiscount)*'UPS Ground Base'!M121)*(1+GroundFuelSurcharge),2))</f>
        <v>209.62</v>
      </c>
      <c r="N126" s="300">
        <f>IF(MinBaseGround&gt;ROUND(((1-GroundCandaDiscount)*'UPS Ground Base'!N121),2),ROUND(MinBaseGround*(1+GroundFuelSurcharge),2),ROUND(((1-GroundCandaDiscount)*'UPS Ground Base'!N121)*(1+GroundFuelSurcharge),2))</f>
        <v>231</v>
      </c>
      <c r="O126" s="300">
        <f>IF(MinBaseGround&gt;ROUND(((1-GroundCandaDiscount)*'UPS Ground Base'!O121),2),ROUND(MinBaseGround*(1+GroundFuelSurcharge),2),ROUND(((1-GroundCandaDiscount)*'UPS Ground Base'!O121)*(1+GroundFuelSurcharge),2))</f>
        <v>258.71</v>
      </c>
      <c r="P126" s="300">
        <f>IF(MinBaseGround&gt;ROUND(((1-GroundCandaDiscount)*'UPS Ground Base'!P121),2),ROUND(MinBaseGround*(1+GroundFuelSurcharge),2),ROUND(((1-GroundCandaDiscount)*'UPS Ground Base'!P121)*(1+GroundFuelSurcharge),2))</f>
        <v>260.37</v>
      </c>
      <c r="Q126" s="300">
        <f>IF(MinBaseGround&gt;ROUND(((1-GroundCandaDiscount)*'UPS Ground Base'!Q121),2),ROUND(MinBaseGround*(1+GroundFuelSurcharge),2),ROUND(((1-GroundCandaDiscount)*'UPS Ground Base'!Q121)*(1+GroundFuelSurcharge),2))</f>
        <v>262.88</v>
      </c>
      <c r="R126" s="300">
        <f>IF(MinBaseGround&gt;ROUND(((1-GroundCandaDiscount)*'UPS Ground Base'!R121),2),ROUND(MinBaseGround*(1+GroundFuelSurcharge),2),ROUND(((1-GroundCandaDiscount)*'UPS Ground Base'!R121)*(1+GroundFuelSurcharge),2))</f>
        <v>265.14</v>
      </c>
      <c r="S126" s="300">
        <f>IF(MinBaseGround&gt;ROUND(((1-GroundCandaDiscount)*'UPS Ground Base'!S121),2),ROUND(MinBaseGround*(1+GroundFuelSurcharge),2),ROUND(((1-GroundCandaDiscount)*'UPS Ground Base'!S121)*(1+GroundFuelSurcharge),2))</f>
        <v>270.4</v>
      </c>
      <c r="T126" s="300">
        <f>IF(MinBaseGround&gt;ROUND(((1-GroundCandaDiscount)*'UPS Ground Base'!T121),2),ROUND(MinBaseGround*(1+GroundFuelSurcharge),2),ROUND(((1-GroundCandaDiscount)*'UPS Ground Base'!T121)*(1+GroundFuelSurcharge),2))</f>
        <v>279.39</v>
      </c>
      <c r="U126" s="300">
        <f>IF(MinBaseGround&gt;ROUND(((1-GroundCandaDiscount)*'UPS Ground Base'!U121),2),ROUND(MinBaseGround*(1+GroundFuelSurcharge),2),ROUND(((1-GroundCandaDiscount)*'UPS Ground Base'!U121)*(1+GroundFuelSurcharge),2))</f>
        <v>284.67</v>
      </c>
    </row>
    <row r="127" ht="12.75" customHeight="1">
      <c r="A127" s="299">
        <v>120.0</v>
      </c>
      <c r="B127" s="300">
        <f>IF(MinBaseGround&gt;ROUND(((1-Ground_Commercial)*'UPS Ground Base'!B122),2),ROUND(MinBaseGround*(1+GroundFuelSurcharge),2),ROUND(((1-Ground_Commercial)*'UPS Ground Base'!B122)*(1+GroundFuelSurcharge),2))</f>
        <v>78.53</v>
      </c>
      <c r="C127" s="300">
        <f>IF(MinBaseGround&gt;ROUND(((1-Ground_Commercial)*'UPS Ground Base'!C122),2),ROUND(MinBaseGround*(1+GroundFuelSurcharge),2),ROUND(((1-Ground_Commercial)*'UPS Ground Base'!C122)*(1+GroundFuelSurcharge),2))</f>
        <v>78.64</v>
      </c>
      <c r="D127" s="300">
        <f>IF(MinBaseGround&gt;ROUND(((1-Ground_Commercial)*'UPS Ground Base'!D122),2),ROUND(MinBaseGround*(1+GroundFuelSurcharge),2),ROUND(((1-Ground_Commercial)*'UPS Ground Base'!D122)*(1+GroundFuelSurcharge),2))</f>
        <v>82.11</v>
      </c>
      <c r="E127" s="300">
        <f>IF(MinBaseGround&gt;ROUND(((1-Ground_Commercial)*'UPS Ground Base'!E122),2),ROUND(MinBaseGround*(1+GroundFuelSurcharge),2),ROUND(((1-Ground_Commercial)*'UPS Ground Base'!E122)*(1+GroundFuelSurcharge),2))</f>
        <v>86.12</v>
      </c>
      <c r="F127" s="300">
        <f>IF(MinBaseGround&gt;ROUND(((1-Ground_Commercial)*'UPS Ground Base'!F122),2),ROUND(MinBaseGround*(1+GroundFuelSurcharge),2),ROUND(((1-Ground_Commercial)*'UPS Ground Base'!F122)*(1+GroundFuelSurcharge),2))</f>
        <v>97.67</v>
      </c>
      <c r="G127" s="300">
        <f>IF(MinBaseGround&gt;ROUND(((1-Ground_Commercial)*'UPS Ground Base'!G122),2),ROUND(MinBaseGround*(1+GroundFuelSurcharge),2),ROUND(((1-Ground_Commercial)*'UPS Ground Base'!G122)*(1+GroundFuelSurcharge),2))</f>
        <v>107.58</v>
      </c>
      <c r="H127" s="300">
        <f>IF(MinBaseGround&gt;ROUND(((1-Ground_Commercial)*'UPS Ground Base'!H122),2),ROUND(MinBaseGround*(1+GroundFuelSurcharge),2),ROUND(((1-Ground_Commercial)*'UPS Ground Base'!H122)*(1+GroundFuelSurcharge),2))</f>
        <v>118.79</v>
      </c>
      <c r="I127" s="300">
        <f>IF(MinBaseGround&gt;ROUND(((1-GroundCandaDiscount)*'UPS Ground Base'!I122),2),ROUND(MinBaseGround*(1+GroundFuelSurcharge),2),ROUND(((1-GroundCandaDiscount)*'UPS Ground Base'!I122)*(1+GroundFuelSurcharge),2))</f>
        <v>407.76</v>
      </c>
      <c r="J127" s="300">
        <f>IF(MinBaseGround&gt;ROUND(((1-GroundCandaDiscount)*'UPS Ground Base'!J122),2),ROUND(MinBaseGround*(1+GroundFuelSurcharge),2),ROUND(((1-GroundCandaDiscount)*'UPS Ground Base'!J122)*(1+GroundFuelSurcharge),2))</f>
        <v>541.96</v>
      </c>
      <c r="K127" s="300">
        <f>IF(MinBaseGround&gt;ROUND(((1-GroundCandaDiscount)*'UPS Ground Base'!K122),2),ROUND(MinBaseGround*(1+GroundFuelSurcharge),2),ROUND(((1-GroundCandaDiscount)*'UPS Ground Base'!K122)*(1+GroundFuelSurcharge),2))</f>
        <v>420.67</v>
      </c>
      <c r="L127" s="300">
        <f>IF(MinBaseGround&gt;ROUND(((1-GroundCandaDiscount)*'UPS Ground Base'!L122),2),ROUND(MinBaseGround*(1+GroundFuelSurcharge),2),ROUND(((1-GroundCandaDiscount)*'UPS Ground Base'!L122)*(1+GroundFuelSurcharge),2))</f>
        <v>201.12</v>
      </c>
      <c r="M127" s="300">
        <f>IF(MinBaseGround&gt;ROUND(((1-GroundCandaDiscount)*'UPS Ground Base'!M122),2),ROUND(MinBaseGround*(1+GroundFuelSurcharge),2),ROUND(((1-GroundCandaDiscount)*'UPS Ground Base'!M122)*(1+GroundFuelSurcharge),2))</f>
        <v>209.62</v>
      </c>
      <c r="N127" s="300">
        <f>IF(MinBaseGround&gt;ROUND(((1-GroundCandaDiscount)*'UPS Ground Base'!N122),2),ROUND(MinBaseGround*(1+GroundFuelSurcharge),2),ROUND(((1-GroundCandaDiscount)*'UPS Ground Base'!N122)*(1+GroundFuelSurcharge),2))</f>
        <v>231</v>
      </c>
      <c r="O127" s="300">
        <f>IF(MinBaseGround&gt;ROUND(((1-GroundCandaDiscount)*'UPS Ground Base'!O122),2),ROUND(MinBaseGround*(1+GroundFuelSurcharge),2),ROUND(((1-GroundCandaDiscount)*'UPS Ground Base'!O122)*(1+GroundFuelSurcharge),2))</f>
        <v>258.71</v>
      </c>
      <c r="P127" s="300">
        <f>IF(MinBaseGround&gt;ROUND(((1-GroundCandaDiscount)*'UPS Ground Base'!P122),2),ROUND(MinBaseGround*(1+GroundFuelSurcharge),2),ROUND(((1-GroundCandaDiscount)*'UPS Ground Base'!P122)*(1+GroundFuelSurcharge),2))</f>
        <v>260.37</v>
      </c>
      <c r="Q127" s="300">
        <f>IF(MinBaseGround&gt;ROUND(((1-GroundCandaDiscount)*'UPS Ground Base'!Q122),2),ROUND(MinBaseGround*(1+GroundFuelSurcharge),2),ROUND(((1-GroundCandaDiscount)*'UPS Ground Base'!Q122)*(1+GroundFuelSurcharge),2))</f>
        <v>262.88</v>
      </c>
      <c r="R127" s="300">
        <f>IF(MinBaseGround&gt;ROUND(((1-GroundCandaDiscount)*'UPS Ground Base'!R122),2),ROUND(MinBaseGround*(1+GroundFuelSurcharge),2),ROUND(((1-GroundCandaDiscount)*'UPS Ground Base'!R122)*(1+GroundFuelSurcharge),2))</f>
        <v>265.14</v>
      </c>
      <c r="S127" s="300">
        <f>IF(MinBaseGround&gt;ROUND(((1-GroundCandaDiscount)*'UPS Ground Base'!S122),2),ROUND(MinBaseGround*(1+GroundFuelSurcharge),2),ROUND(((1-GroundCandaDiscount)*'UPS Ground Base'!S122)*(1+GroundFuelSurcharge),2))</f>
        <v>270.4</v>
      </c>
      <c r="T127" s="300">
        <f>IF(MinBaseGround&gt;ROUND(((1-GroundCandaDiscount)*'UPS Ground Base'!T122),2),ROUND(MinBaseGround*(1+GroundFuelSurcharge),2),ROUND(((1-GroundCandaDiscount)*'UPS Ground Base'!T122)*(1+GroundFuelSurcharge),2))</f>
        <v>279.39</v>
      </c>
      <c r="U127" s="300">
        <f>IF(MinBaseGround&gt;ROUND(((1-GroundCandaDiscount)*'UPS Ground Base'!U122),2),ROUND(MinBaseGround*(1+GroundFuelSurcharge),2),ROUND(((1-GroundCandaDiscount)*'UPS Ground Base'!U122)*(1+GroundFuelSurcharge),2))</f>
        <v>284.67</v>
      </c>
    </row>
    <row r="128" ht="12.75" customHeight="1">
      <c r="A128" s="299">
        <v>121.0</v>
      </c>
      <c r="B128" s="300">
        <f>IF(MinBaseGround&gt;ROUND(((1-Ground_Commercial)*'UPS Ground Base'!B123),2),ROUND(MinBaseGround*(1+GroundFuelSurcharge),2),ROUND(((1-Ground_Commercial)*'UPS Ground Base'!B123)*(1+GroundFuelSurcharge),2))</f>
        <v>78.57</v>
      </c>
      <c r="C128" s="300">
        <f>IF(MinBaseGround&gt;ROUND(((1-Ground_Commercial)*'UPS Ground Base'!C123),2),ROUND(MinBaseGround*(1+GroundFuelSurcharge),2),ROUND(((1-Ground_Commercial)*'UPS Ground Base'!C123)*(1+GroundFuelSurcharge),2))</f>
        <v>78.65</v>
      </c>
      <c r="D128" s="300">
        <f>IF(MinBaseGround&gt;ROUND(((1-Ground_Commercial)*'UPS Ground Base'!D123),2),ROUND(MinBaseGround*(1+GroundFuelSurcharge),2),ROUND(((1-Ground_Commercial)*'UPS Ground Base'!D123)*(1+GroundFuelSurcharge),2))</f>
        <v>82.12</v>
      </c>
      <c r="E128" s="300">
        <f>IF(MinBaseGround&gt;ROUND(((1-Ground_Commercial)*'UPS Ground Base'!E123),2),ROUND(MinBaseGround*(1+GroundFuelSurcharge),2),ROUND(((1-Ground_Commercial)*'UPS Ground Base'!E123)*(1+GroundFuelSurcharge),2))</f>
        <v>86.14</v>
      </c>
      <c r="F128" s="300">
        <f>IF(MinBaseGround&gt;ROUND(((1-Ground_Commercial)*'UPS Ground Base'!F123),2),ROUND(MinBaseGround*(1+GroundFuelSurcharge),2),ROUND(((1-Ground_Commercial)*'UPS Ground Base'!F123)*(1+GroundFuelSurcharge),2))</f>
        <v>98.3</v>
      </c>
      <c r="G128" s="300">
        <f>IF(MinBaseGround&gt;ROUND(((1-Ground_Commercial)*'UPS Ground Base'!G123),2),ROUND(MinBaseGround*(1+GroundFuelSurcharge),2),ROUND(((1-Ground_Commercial)*'UPS Ground Base'!G123)*(1+GroundFuelSurcharge),2))</f>
        <v>107.59</v>
      </c>
      <c r="H128" s="300">
        <f>IF(MinBaseGround&gt;ROUND(((1-Ground_Commercial)*'UPS Ground Base'!H123),2),ROUND(MinBaseGround*(1+GroundFuelSurcharge),2),ROUND(((1-Ground_Commercial)*'UPS Ground Base'!H123)*(1+GroundFuelSurcharge),2))</f>
        <v>118.8</v>
      </c>
      <c r="I128" s="300">
        <f>IF(MinBaseGround&gt;ROUND(((1-GroundCandaDiscount)*'UPS Ground Base'!I123),2),ROUND(MinBaseGround*(1+GroundFuelSurcharge),2),ROUND(((1-GroundCandaDiscount)*'UPS Ground Base'!I123)*(1+GroundFuelSurcharge),2))</f>
        <v>410.48</v>
      </c>
      <c r="J128" s="300">
        <f>IF(MinBaseGround&gt;ROUND(((1-GroundCandaDiscount)*'UPS Ground Base'!J123),2),ROUND(MinBaseGround*(1+GroundFuelSurcharge),2),ROUND(((1-GroundCandaDiscount)*'UPS Ground Base'!J123)*(1+GroundFuelSurcharge),2))</f>
        <v>546.5</v>
      </c>
      <c r="K128" s="300">
        <f>IF(MinBaseGround&gt;ROUND(((1-GroundCandaDiscount)*'UPS Ground Base'!K123),2),ROUND(MinBaseGround*(1+GroundFuelSurcharge),2),ROUND(((1-GroundCandaDiscount)*'UPS Ground Base'!K123)*(1+GroundFuelSurcharge),2))</f>
        <v>423.25</v>
      </c>
      <c r="L128" s="300">
        <f>IF(MinBaseGround&gt;ROUND(((1-GroundCandaDiscount)*'UPS Ground Base'!L123),2),ROUND(MinBaseGround*(1+GroundFuelSurcharge),2),ROUND(((1-GroundCandaDiscount)*'UPS Ground Base'!L123)*(1+GroundFuelSurcharge),2))</f>
        <v>208.46</v>
      </c>
      <c r="M128" s="300">
        <f>IF(MinBaseGround&gt;ROUND(((1-GroundCandaDiscount)*'UPS Ground Base'!M123),2),ROUND(MinBaseGround*(1+GroundFuelSurcharge),2),ROUND(((1-GroundCandaDiscount)*'UPS Ground Base'!M123)*(1+GroundFuelSurcharge),2))</f>
        <v>217.71</v>
      </c>
      <c r="N128" s="300">
        <f>IF(MinBaseGround&gt;ROUND(((1-GroundCandaDiscount)*'UPS Ground Base'!N123),2),ROUND(MinBaseGround*(1+GroundFuelSurcharge),2),ROUND(((1-GroundCandaDiscount)*'UPS Ground Base'!N123)*(1+GroundFuelSurcharge),2))</f>
        <v>239.36</v>
      </c>
      <c r="O128" s="300">
        <f>IF(MinBaseGround&gt;ROUND(((1-GroundCandaDiscount)*'UPS Ground Base'!O123),2),ROUND(MinBaseGround*(1+GroundFuelSurcharge),2),ROUND(((1-GroundCandaDiscount)*'UPS Ground Base'!O123)*(1+GroundFuelSurcharge),2))</f>
        <v>266.15</v>
      </c>
      <c r="P128" s="300">
        <f>IF(MinBaseGround&gt;ROUND(((1-GroundCandaDiscount)*'UPS Ground Base'!P123),2),ROUND(MinBaseGround*(1+GroundFuelSurcharge),2),ROUND(((1-GroundCandaDiscount)*'UPS Ground Base'!P123)*(1+GroundFuelSurcharge),2))</f>
        <v>267.61</v>
      </c>
      <c r="Q128" s="300">
        <f>IF(MinBaseGround&gt;ROUND(((1-GroundCandaDiscount)*'UPS Ground Base'!Q123),2),ROUND(MinBaseGround*(1+GroundFuelSurcharge),2),ROUND(((1-GroundCandaDiscount)*'UPS Ground Base'!Q123)*(1+GroundFuelSurcharge),2))</f>
        <v>270.4</v>
      </c>
      <c r="R128" s="300">
        <f>IF(MinBaseGround&gt;ROUND(((1-GroundCandaDiscount)*'UPS Ground Base'!R123),2),ROUND(MinBaseGround*(1+GroundFuelSurcharge),2),ROUND(((1-GroundCandaDiscount)*'UPS Ground Base'!R123)*(1+GroundFuelSurcharge),2))</f>
        <v>272.18</v>
      </c>
      <c r="S128" s="300">
        <f>IF(MinBaseGround&gt;ROUND(((1-GroundCandaDiscount)*'UPS Ground Base'!S123),2),ROUND(MinBaseGround*(1+GroundFuelSurcharge),2),ROUND(((1-GroundCandaDiscount)*'UPS Ground Base'!S123)*(1+GroundFuelSurcharge),2))</f>
        <v>277.43</v>
      </c>
      <c r="T128" s="300">
        <f>IF(MinBaseGround&gt;ROUND(((1-GroundCandaDiscount)*'UPS Ground Base'!T123),2),ROUND(MinBaseGround*(1+GroundFuelSurcharge),2),ROUND(((1-GroundCandaDiscount)*'UPS Ground Base'!T123)*(1+GroundFuelSurcharge),2))</f>
        <v>286.45</v>
      </c>
      <c r="U128" s="300">
        <f>IF(MinBaseGround&gt;ROUND(((1-GroundCandaDiscount)*'UPS Ground Base'!U123),2),ROUND(MinBaseGround*(1+GroundFuelSurcharge),2),ROUND(((1-GroundCandaDiscount)*'UPS Ground Base'!U123)*(1+GroundFuelSurcharge),2))</f>
        <v>291.82</v>
      </c>
    </row>
    <row r="129" ht="12.75" customHeight="1">
      <c r="A129" s="299">
        <v>122.0</v>
      </c>
      <c r="B129" s="300">
        <f>IF(MinBaseGround&gt;ROUND(((1-Ground_Commercial)*'UPS Ground Base'!B124),2),ROUND(MinBaseGround*(1+GroundFuelSurcharge),2),ROUND(((1-Ground_Commercial)*'UPS Ground Base'!B124)*(1+GroundFuelSurcharge),2))</f>
        <v>78.6</v>
      </c>
      <c r="C129" s="300">
        <f>IF(MinBaseGround&gt;ROUND(((1-Ground_Commercial)*'UPS Ground Base'!C124),2),ROUND(MinBaseGround*(1+GroundFuelSurcharge),2),ROUND(((1-Ground_Commercial)*'UPS Ground Base'!C124)*(1+GroundFuelSurcharge),2))</f>
        <v>80.16</v>
      </c>
      <c r="D129" s="300">
        <f>IF(MinBaseGround&gt;ROUND(((1-Ground_Commercial)*'UPS Ground Base'!D124),2),ROUND(MinBaseGround*(1+GroundFuelSurcharge),2),ROUND(((1-Ground_Commercial)*'UPS Ground Base'!D124)*(1+GroundFuelSurcharge),2))</f>
        <v>82.92</v>
      </c>
      <c r="E129" s="300">
        <f>IF(MinBaseGround&gt;ROUND(((1-Ground_Commercial)*'UPS Ground Base'!E124),2),ROUND(MinBaseGround*(1+GroundFuelSurcharge),2),ROUND(((1-Ground_Commercial)*'UPS Ground Base'!E124)*(1+GroundFuelSurcharge),2))</f>
        <v>86.91</v>
      </c>
      <c r="F129" s="300">
        <f>IF(MinBaseGround&gt;ROUND(((1-Ground_Commercial)*'UPS Ground Base'!F124),2),ROUND(MinBaseGround*(1+GroundFuelSurcharge),2),ROUND(((1-Ground_Commercial)*'UPS Ground Base'!F124)*(1+GroundFuelSurcharge),2))</f>
        <v>99.06</v>
      </c>
      <c r="G129" s="300">
        <f>IF(MinBaseGround&gt;ROUND(((1-Ground_Commercial)*'UPS Ground Base'!G124),2),ROUND(MinBaseGround*(1+GroundFuelSurcharge),2),ROUND(((1-Ground_Commercial)*'UPS Ground Base'!G124)*(1+GroundFuelSurcharge),2))</f>
        <v>109.28</v>
      </c>
      <c r="H129" s="300">
        <f>IF(MinBaseGround&gt;ROUND(((1-Ground_Commercial)*'UPS Ground Base'!H124),2),ROUND(MinBaseGround*(1+GroundFuelSurcharge),2),ROUND(((1-Ground_Commercial)*'UPS Ground Base'!H124)*(1+GroundFuelSurcharge),2))</f>
        <v>120.89</v>
      </c>
      <c r="I129" s="300">
        <f>IF(MinBaseGround&gt;ROUND(((1-GroundCandaDiscount)*'UPS Ground Base'!I124),2),ROUND(MinBaseGround*(1+GroundFuelSurcharge),2),ROUND(((1-GroundCandaDiscount)*'UPS Ground Base'!I124)*(1+GroundFuelSurcharge),2))</f>
        <v>417.86</v>
      </c>
      <c r="J129" s="300">
        <f>IF(MinBaseGround&gt;ROUND(((1-GroundCandaDiscount)*'UPS Ground Base'!J124),2),ROUND(MinBaseGround*(1+GroundFuelSurcharge),2),ROUND(((1-GroundCandaDiscount)*'UPS Ground Base'!J124)*(1+GroundFuelSurcharge),2))</f>
        <v>551.02</v>
      </c>
      <c r="K129" s="300">
        <f>IF(MinBaseGround&gt;ROUND(((1-GroundCandaDiscount)*'UPS Ground Base'!K124),2),ROUND(MinBaseGround*(1+GroundFuelSurcharge),2),ROUND(((1-GroundCandaDiscount)*'UPS Ground Base'!K124)*(1+GroundFuelSurcharge),2))</f>
        <v>430.75</v>
      </c>
      <c r="L129" s="300">
        <f>IF(MinBaseGround&gt;ROUND(((1-GroundCandaDiscount)*'UPS Ground Base'!L124),2),ROUND(MinBaseGround*(1+GroundFuelSurcharge),2),ROUND(((1-GroundCandaDiscount)*'UPS Ground Base'!L124)*(1+GroundFuelSurcharge),2))</f>
        <v>208.46</v>
      </c>
      <c r="M129" s="300">
        <f>IF(MinBaseGround&gt;ROUND(((1-GroundCandaDiscount)*'UPS Ground Base'!M124),2),ROUND(MinBaseGround*(1+GroundFuelSurcharge),2),ROUND(((1-GroundCandaDiscount)*'UPS Ground Base'!M124)*(1+GroundFuelSurcharge),2))</f>
        <v>217.71</v>
      </c>
      <c r="N129" s="300">
        <f>IF(MinBaseGround&gt;ROUND(((1-GroundCandaDiscount)*'UPS Ground Base'!N124),2),ROUND(MinBaseGround*(1+GroundFuelSurcharge),2),ROUND(((1-GroundCandaDiscount)*'UPS Ground Base'!N124)*(1+GroundFuelSurcharge),2))</f>
        <v>239.36</v>
      </c>
      <c r="O129" s="300">
        <f>IF(MinBaseGround&gt;ROUND(((1-GroundCandaDiscount)*'UPS Ground Base'!O124),2),ROUND(MinBaseGround*(1+GroundFuelSurcharge),2),ROUND(((1-GroundCandaDiscount)*'UPS Ground Base'!O124)*(1+GroundFuelSurcharge),2))</f>
        <v>266.15</v>
      </c>
      <c r="P129" s="300">
        <f>IF(MinBaseGround&gt;ROUND(((1-GroundCandaDiscount)*'UPS Ground Base'!P124),2),ROUND(MinBaseGround*(1+GroundFuelSurcharge),2),ROUND(((1-GroundCandaDiscount)*'UPS Ground Base'!P124)*(1+GroundFuelSurcharge),2))</f>
        <v>267.61</v>
      </c>
      <c r="Q129" s="300">
        <f>IF(MinBaseGround&gt;ROUND(((1-GroundCandaDiscount)*'UPS Ground Base'!Q124),2),ROUND(MinBaseGround*(1+GroundFuelSurcharge),2),ROUND(((1-GroundCandaDiscount)*'UPS Ground Base'!Q124)*(1+GroundFuelSurcharge),2))</f>
        <v>270.4</v>
      </c>
      <c r="R129" s="300">
        <f>IF(MinBaseGround&gt;ROUND(((1-GroundCandaDiscount)*'UPS Ground Base'!R124),2),ROUND(MinBaseGround*(1+GroundFuelSurcharge),2),ROUND(((1-GroundCandaDiscount)*'UPS Ground Base'!R124)*(1+GroundFuelSurcharge),2))</f>
        <v>272.18</v>
      </c>
      <c r="S129" s="300">
        <f>IF(MinBaseGround&gt;ROUND(((1-GroundCandaDiscount)*'UPS Ground Base'!S124),2),ROUND(MinBaseGround*(1+GroundFuelSurcharge),2),ROUND(((1-GroundCandaDiscount)*'UPS Ground Base'!S124)*(1+GroundFuelSurcharge),2))</f>
        <v>277.43</v>
      </c>
      <c r="T129" s="300">
        <f>IF(MinBaseGround&gt;ROUND(((1-GroundCandaDiscount)*'UPS Ground Base'!T124),2),ROUND(MinBaseGround*(1+GroundFuelSurcharge),2),ROUND(((1-GroundCandaDiscount)*'UPS Ground Base'!T124)*(1+GroundFuelSurcharge),2))</f>
        <v>286.45</v>
      </c>
      <c r="U129" s="300">
        <f>IF(MinBaseGround&gt;ROUND(((1-GroundCandaDiscount)*'UPS Ground Base'!U124),2),ROUND(MinBaseGround*(1+GroundFuelSurcharge),2),ROUND(((1-GroundCandaDiscount)*'UPS Ground Base'!U124)*(1+GroundFuelSurcharge),2))</f>
        <v>291.82</v>
      </c>
    </row>
    <row r="130" ht="12.75" customHeight="1">
      <c r="A130" s="299">
        <v>123.0</v>
      </c>
      <c r="B130" s="300">
        <f>IF(MinBaseGround&gt;ROUND(((1-Ground_Commercial)*'UPS Ground Base'!B125),2),ROUND(MinBaseGround*(1+GroundFuelSurcharge),2),ROUND(((1-Ground_Commercial)*'UPS Ground Base'!B125)*(1+GroundFuelSurcharge),2))</f>
        <v>79.9</v>
      </c>
      <c r="C130" s="300">
        <f>IF(MinBaseGround&gt;ROUND(((1-Ground_Commercial)*'UPS Ground Base'!C125),2),ROUND(MinBaseGround*(1+GroundFuelSurcharge),2),ROUND(((1-Ground_Commercial)*'UPS Ground Base'!C125)*(1+GroundFuelSurcharge),2))</f>
        <v>80.94</v>
      </c>
      <c r="D130" s="300">
        <f>IF(MinBaseGround&gt;ROUND(((1-Ground_Commercial)*'UPS Ground Base'!D125),2),ROUND(MinBaseGround*(1+GroundFuelSurcharge),2),ROUND(((1-Ground_Commercial)*'UPS Ground Base'!D125)*(1+GroundFuelSurcharge),2))</f>
        <v>86.22</v>
      </c>
      <c r="E130" s="300">
        <f>IF(MinBaseGround&gt;ROUND(((1-Ground_Commercial)*'UPS Ground Base'!E125),2),ROUND(MinBaseGround*(1+GroundFuelSurcharge),2),ROUND(((1-Ground_Commercial)*'UPS Ground Base'!E125)*(1+GroundFuelSurcharge),2))</f>
        <v>89.1</v>
      </c>
      <c r="F130" s="300">
        <f>IF(MinBaseGround&gt;ROUND(((1-Ground_Commercial)*'UPS Ground Base'!F125),2),ROUND(MinBaseGround*(1+GroundFuelSurcharge),2),ROUND(((1-Ground_Commercial)*'UPS Ground Base'!F125)*(1+GroundFuelSurcharge),2))</f>
        <v>99.84</v>
      </c>
      <c r="G130" s="300">
        <f>IF(MinBaseGround&gt;ROUND(((1-Ground_Commercial)*'UPS Ground Base'!G125),2),ROUND(MinBaseGround*(1+GroundFuelSurcharge),2),ROUND(((1-Ground_Commercial)*'UPS Ground Base'!G125)*(1+GroundFuelSurcharge),2))</f>
        <v>111.08</v>
      </c>
      <c r="H130" s="300">
        <f>IF(MinBaseGround&gt;ROUND(((1-Ground_Commercial)*'UPS Ground Base'!H125),2),ROUND(MinBaseGround*(1+GroundFuelSurcharge),2),ROUND(((1-Ground_Commercial)*'UPS Ground Base'!H125)*(1+GroundFuelSurcharge),2))</f>
        <v>122.29</v>
      </c>
      <c r="I130" s="300">
        <f>IF(MinBaseGround&gt;ROUND(((1-GroundCandaDiscount)*'UPS Ground Base'!I125),2),ROUND(MinBaseGround*(1+GroundFuelSurcharge),2),ROUND(((1-GroundCandaDiscount)*'UPS Ground Base'!I125)*(1+GroundFuelSurcharge),2))</f>
        <v>417.87</v>
      </c>
      <c r="J130" s="300">
        <f>IF(MinBaseGround&gt;ROUND(((1-GroundCandaDiscount)*'UPS Ground Base'!J125),2),ROUND(MinBaseGround*(1+GroundFuelSurcharge),2),ROUND(((1-GroundCandaDiscount)*'UPS Ground Base'!J125)*(1+GroundFuelSurcharge),2))</f>
        <v>555.54</v>
      </c>
      <c r="K130" s="300">
        <f>IF(MinBaseGround&gt;ROUND(((1-GroundCandaDiscount)*'UPS Ground Base'!K125),2),ROUND(MinBaseGround*(1+GroundFuelSurcharge),2),ROUND(((1-GroundCandaDiscount)*'UPS Ground Base'!K125)*(1+GroundFuelSurcharge),2))</f>
        <v>431.63</v>
      </c>
      <c r="L130" s="300">
        <f>IF(MinBaseGround&gt;ROUND(((1-GroundCandaDiscount)*'UPS Ground Base'!L125),2),ROUND(MinBaseGround*(1+GroundFuelSurcharge),2),ROUND(((1-GroundCandaDiscount)*'UPS Ground Base'!L125)*(1+GroundFuelSurcharge),2))</f>
        <v>208.46</v>
      </c>
      <c r="M130" s="300">
        <f>IF(MinBaseGround&gt;ROUND(((1-GroundCandaDiscount)*'UPS Ground Base'!M125),2),ROUND(MinBaseGround*(1+GroundFuelSurcharge),2),ROUND(((1-GroundCandaDiscount)*'UPS Ground Base'!M125)*(1+GroundFuelSurcharge),2))</f>
        <v>217.71</v>
      </c>
      <c r="N130" s="300">
        <f>IF(MinBaseGround&gt;ROUND(((1-GroundCandaDiscount)*'UPS Ground Base'!N125),2),ROUND(MinBaseGround*(1+GroundFuelSurcharge),2),ROUND(((1-GroundCandaDiscount)*'UPS Ground Base'!N125)*(1+GroundFuelSurcharge),2))</f>
        <v>239.36</v>
      </c>
      <c r="O130" s="300">
        <f>IF(MinBaseGround&gt;ROUND(((1-GroundCandaDiscount)*'UPS Ground Base'!O125),2),ROUND(MinBaseGround*(1+GroundFuelSurcharge),2),ROUND(((1-GroundCandaDiscount)*'UPS Ground Base'!O125)*(1+GroundFuelSurcharge),2))</f>
        <v>266.15</v>
      </c>
      <c r="P130" s="300">
        <f>IF(MinBaseGround&gt;ROUND(((1-GroundCandaDiscount)*'UPS Ground Base'!P125),2),ROUND(MinBaseGround*(1+GroundFuelSurcharge),2),ROUND(((1-GroundCandaDiscount)*'UPS Ground Base'!P125)*(1+GroundFuelSurcharge),2))</f>
        <v>267.61</v>
      </c>
      <c r="Q130" s="300">
        <f>IF(MinBaseGround&gt;ROUND(((1-GroundCandaDiscount)*'UPS Ground Base'!Q125),2),ROUND(MinBaseGround*(1+GroundFuelSurcharge),2),ROUND(((1-GroundCandaDiscount)*'UPS Ground Base'!Q125)*(1+GroundFuelSurcharge),2))</f>
        <v>270.4</v>
      </c>
      <c r="R130" s="300">
        <f>IF(MinBaseGround&gt;ROUND(((1-GroundCandaDiscount)*'UPS Ground Base'!R125),2),ROUND(MinBaseGround*(1+GroundFuelSurcharge),2),ROUND(((1-GroundCandaDiscount)*'UPS Ground Base'!R125)*(1+GroundFuelSurcharge),2))</f>
        <v>272.18</v>
      </c>
      <c r="S130" s="300">
        <f>IF(MinBaseGround&gt;ROUND(((1-GroundCandaDiscount)*'UPS Ground Base'!S125),2),ROUND(MinBaseGround*(1+GroundFuelSurcharge),2),ROUND(((1-GroundCandaDiscount)*'UPS Ground Base'!S125)*(1+GroundFuelSurcharge),2))</f>
        <v>277.43</v>
      </c>
      <c r="T130" s="300">
        <f>IF(MinBaseGround&gt;ROUND(((1-GroundCandaDiscount)*'UPS Ground Base'!T125),2),ROUND(MinBaseGround*(1+GroundFuelSurcharge),2),ROUND(((1-GroundCandaDiscount)*'UPS Ground Base'!T125)*(1+GroundFuelSurcharge),2))</f>
        <v>286.45</v>
      </c>
      <c r="U130" s="300">
        <f>IF(MinBaseGround&gt;ROUND(((1-GroundCandaDiscount)*'UPS Ground Base'!U125),2),ROUND(MinBaseGround*(1+GroundFuelSurcharge),2),ROUND(((1-GroundCandaDiscount)*'UPS Ground Base'!U125)*(1+GroundFuelSurcharge),2))</f>
        <v>291.82</v>
      </c>
    </row>
    <row r="131" ht="12.75" customHeight="1">
      <c r="A131" s="299">
        <v>124.0</v>
      </c>
      <c r="B131" s="300">
        <f>IF(MinBaseGround&gt;ROUND(((1-Ground_Commercial)*'UPS Ground Base'!B126),2),ROUND(MinBaseGround*(1+GroundFuelSurcharge),2),ROUND(((1-Ground_Commercial)*'UPS Ground Base'!B126)*(1+GroundFuelSurcharge),2))</f>
        <v>80</v>
      </c>
      <c r="C131" s="300">
        <f>IF(MinBaseGround&gt;ROUND(((1-Ground_Commercial)*'UPS Ground Base'!C126),2),ROUND(MinBaseGround*(1+GroundFuelSurcharge),2),ROUND(((1-Ground_Commercial)*'UPS Ground Base'!C126)*(1+GroundFuelSurcharge),2))</f>
        <v>81.04</v>
      </c>
      <c r="D131" s="300">
        <f>IF(MinBaseGround&gt;ROUND(((1-Ground_Commercial)*'UPS Ground Base'!D126),2),ROUND(MinBaseGround*(1+GroundFuelSurcharge),2),ROUND(((1-Ground_Commercial)*'UPS Ground Base'!D126)*(1+GroundFuelSurcharge),2))</f>
        <v>86.3</v>
      </c>
      <c r="E131" s="300">
        <f>IF(MinBaseGround&gt;ROUND(((1-Ground_Commercial)*'UPS Ground Base'!E126),2),ROUND(MinBaseGround*(1+GroundFuelSurcharge),2),ROUND(((1-Ground_Commercial)*'UPS Ground Base'!E126)*(1+GroundFuelSurcharge),2))</f>
        <v>89.11</v>
      </c>
      <c r="F131" s="300">
        <f>IF(MinBaseGround&gt;ROUND(((1-Ground_Commercial)*'UPS Ground Base'!F126),2),ROUND(MinBaseGround*(1+GroundFuelSurcharge),2),ROUND(((1-Ground_Commercial)*'UPS Ground Base'!F126)*(1+GroundFuelSurcharge),2))</f>
        <v>100.3</v>
      </c>
      <c r="G131" s="300">
        <f>IF(MinBaseGround&gt;ROUND(((1-Ground_Commercial)*'UPS Ground Base'!G126),2),ROUND(MinBaseGround*(1+GroundFuelSurcharge),2),ROUND(((1-Ground_Commercial)*'UPS Ground Base'!G126)*(1+GroundFuelSurcharge),2))</f>
        <v>111.09</v>
      </c>
      <c r="H131" s="300">
        <f>IF(MinBaseGround&gt;ROUND(((1-Ground_Commercial)*'UPS Ground Base'!H126),2),ROUND(MinBaseGround*(1+GroundFuelSurcharge),2),ROUND(((1-Ground_Commercial)*'UPS Ground Base'!H126)*(1+GroundFuelSurcharge),2))</f>
        <v>122.54</v>
      </c>
      <c r="I131" s="300">
        <f>IF(MinBaseGround&gt;ROUND(((1-GroundCandaDiscount)*'UPS Ground Base'!I126),2),ROUND(MinBaseGround*(1+GroundFuelSurcharge),2),ROUND(((1-GroundCandaDiscount)*'UPS Ground Base'!I126)*(1+GroundFuelSurcharge),2))</f>
        <v>420.96</v>
      </c>
      <c r="J131" s="300">
        <f>IF(MinBaseGround&gt;ROUND(((1-GroundCandaDiscount)*'UPS Ground Base'!J126),2),ROUND(MinBaseGround*(1+GroundFuelSurcharge),2),ROUND(((1-GroundCandaDiscount)*'UPS Ground Base'!J126)*(1+GroundFuelSurcharge),2))</f>
        <v>560.05</v>
      </c>
      <c r="K131" s="300">
        <f>IF(MinBaseGround&gt;ROUND(((1-GroundCandaDiscount)*'UPS Ground Base'!K126),2),ROUND(MinBaseGround*(1+GroundFuelSurcharge),2),ROUND(((1-GroundCandaDiscount)*'UPS Ground Base'!K126)*(1+GroundFuelSurcharge),2))</f>
        <v>433.81</v>
      </c>
      <c r="L131" s="300">
        <f>IF(MinBaseGround&gt;ROUND(((1-GroundCandaDiscount)*'UPS Ground Base'!L126),2),ROUND(MinBaseGround*(1+GroundFuelSurcharge),2),ROUND(((1-GroundCandaDiscount)*'UPS Ground Base'!L126)*(1+GroundFuelSurcharge),2))</f>
        <v>208.46</v>
      </c>
      <c r="M131" s="300">
        <f>IF(MinBaseGround&gt;ROUND(((1-GroundCandaDiscount)*'UPS Ground Base'!M126),2),ROUND(MinBaseGround*(1+GroundFuelSurcharge),2),ROUND(((1-GroundCandaDiscount)*'UPS Ground Base'!M126)*(1+GroundFuelSurcharge),2))</f>
        <v>217.71</v>
      </c>
      <c r="N131" s="300">
        <f>IF(MinBaseGround&gt;ROUND(((1-GroundCandaDiscount)*'UPS Ground Base'!N126),2),ROUND(MinBaseGround*(1+GroundFuelSurcharge),2),ROUND(((1-GroundCandaDiscount)*'UPS Ground Base'!N126)*(1+GroundFuelSurcharge),2))</f>
        <v>239.36</v>
      </c>
      <c r="O131" s="300">
        <f>IF(MinBaseGround&gt;ROUND(((1-GroundCandaDiscount)*'UPS Ground Base'!O126),2),ROUND(MinBaseGround*(1+GroundFuelSurcharge),2),ROUND(((1-GroundCandaDiscount)*'UPS Ground Base'!O126)*(1+GroundFuelSurcharge),2))</f>
        <v>266.15</v>
      </c>
      <c r="P131" s="300">
        <f>IF(MinBaseGround&gt;ROUND(((1-GroundCandaDiscount)*'UPS Ground Base'!P126),2),ROUND(MinBaseGround*(1+GroundFuelSurcharge),2),ROUND(((1-GroundCandaDiscount)*'UPS Ground Base'!P126)*(1+GroundFuelSurcharge),2))</f>
        <v>267.61</v>
      </c>
      <c r="Q131" s="300">
        <f>IF(MinBaseGround&gt;ROUND(((1-GroundCandaDiscount)*'UPS Ground Base'!Q126),2),ROUND(MinBaseGround*(1+GroundFuelSurcharge),2),ROUND(((1-GroundCandaDiscount)*'UPS Ground Base'!Q126)*(1+GroundFuelSurcharge),2))</f>
        <v>270.4</v>
      </c>
      <c r="R131" s="300">
        <f>IF(MinBaseGround&gt;ROUND(((1-GroundCandaDiscount)*'UPS Ground Base'!R126),2),ROUND(MinBaseGround*(1+GroundFuelSurcharge),2),ROUND(((1-GroundCandaDiscount)*'UPS Ground Base'!R126)*(1+GroundFuelSurcharge),2))</f>
        <v>272.18</v>
      </c>
      <c r="S131" s="300">
        <f>IF(MinBaseGround&gt;ROUND(((1-GroundCandaDiscount)*'UPS Ground Base'!S126),2),ROUND(MinBaseGround*(1+GroundFuelSurcharge),2),ROUND(((1-GroundCandaDiscount)*'UPS Ground Base'!S126)*(1+GroundFuelSurcharge),2))</f>
        <v>277.43</v>
      </c>
      <c r="T131" s="300">
        <f>IF(MinBaseGround&gt;ROUND(((1-GroundCandaDiscount)*'UPS Ground Base'!T126),2),ROUND(MinBaseGround*(1+GroundFuelSurcharge),2),ROUND(((1-GroundCandaDiscount)*'UPS Ground Base'!T126)*(1+GroundFuelSurcharge),2))</f>
        <v>286.45</v>
      </c>
      <c r="U131" s="300">
        <f>IF(MinBaseGround&gt;ROUND(((1-GroundCandaDiscount)*'UPS Ground Base'!U126),2),ROUND(MinBaseGround*(1+GroundFuelSurcharge),2),ROUND(((1-GroundCandaDiscount)*'UPS Ground Base'!U126)*(1+GroundFuelSurcharge),2))</f>
        <v>291.82</v>
      </c>
    </row>
    <row r="132" ht="12.75" customHeight="1">
      <c r="A132" s="299">
        <v>125.0</v>
      </c>
      <c r="B132" s="300">
        <f>IF(MinBaseGround&gt;ROUND(((1-Ground_Commercial)*'UPS Ground Base'!B127),2),ROUND(MinBaseGround*(1+GroundFuelSurcharge),2),ROUND(((1-Ground_Commercial)*'UPS Ground Base'!B127)*(1+GroundFuelSurcharge),2))</f>
        <v>80.08</v>
      </c>
      <c r="C132" s="300">
        <f>IF(MinBaseGround&gt;ROUND(((1-Ground_Commercial)*'UPS Ground Base'!C127),2),ROUND(MinBaseGround*(1+GroundFuelSurcharge),2),ROUND(((1-Ground_Commercial)*'UPS Ground Base'!C127)*(1+GroundFuelSurcharge),2))</f>
        <v>81.05</v>
      </c>
      <c r="D132" s="300">
        <f>IF(MinBaseGround&gt;ROUND(((1-Ground_Commercial)*'UPS Ground Base'!D127),2),ROUND(MinBaseGround*(1+GroundFuelSurcharge),2),ROUND(((1-Ground_Commercial)*'UPS Ground Base'!D127)*(1+GroundFuelSurcharge),2))</f>
        <v>86.31</v>
      </c>
      <c r="E132" s="300">
        <f>IF(MinBaseGround&gt;ROUND(((1-Ground_Commercial)*'UPS Ground Base'!E127),2),ROUND(MinBaseGround*(1+GroundFuelSurcharge),2),ROUND(((1-Ground_Commercial)*'UPS Ground Base'!E127)*(1+GroundFuelSurcharge),2))</f>
        <v>89.29</v>
      </c>
      <c r="F132" s="300">
        <f>IF(MinBaseGround&gt;ROUND(((1-Ground_Commercial)*'UPS Ground Base'!F127),2),ROUND(MinBaseGround*(1+GroundFuelSurcharge),2),ROUND(((1-Ground_Commercial)*'UPS Ground Base'!F127)*(1+GroundFuelSurcharge),2))</f>
        <v>100.5</v>
      </c>
      <c r="G132" s="300">
        <f>IF(MinBaseGround&gt;ROUND(((1-Ground_Commercial)*'UPS Ground Base'!G127),2),ROUND(MinBaseGround*(1+GroundFuelSurcharge),2),ROUND(((1-Ground_Commercial)*'UPS Ground Base'!G127)*(1+GroundFuelSurcharge),2))</f>
        <v>111.1</v>
      </c>
      <c r="H132" s="300">
        <f>IF(MinBaseGround&gt;ROUND(((1-Ground_Commercial)*'UPS Ground Base'!H127),2),ROUND(MinBaseGround*(1+GroundFuelSurcharge),2),ROUND(((1-Ground_Commercial)*'UPS Ground Base'!H127)*(1+GroundFuelSurcharge),2))</f>
        <v>122.55</v>
      </c>
      <c r="I132" s="300">
        <f>IF(MinBaseGround&gt;ROUND(((1-GroundCandaDiscount)*'UPS Ground Base'!I127),2),ROUND(MinBaseGround*(1+GroundFuelSurcharge),2),ROUND(((1-GroundCandaDiscount)*'UPS Ground Base'!I127)*(1+GroundFuelSurcharge),2))</f>
        <v>424.48</v>
      </c>
      <c r="J132" s="300">
        <f>IF(MinBaseGround&gt;ROUND(((1-GroundCandaDiscount)*'UPS Ground Base'!J127),2),ROUND(MinBaseGround*(1+GroundFuelSurcharge),2),ROUND(((1-GroundCandaDiscount)*'UPS Ground Base'!J127)*(1+GroundFuelSurcharge),2))</f>
        <v>564.57</v>
      </c>
      <c r="K132" s="300">
        <f>IF(MinBaseGround&gt;ROUND(((1-GroundCandaDiscount)*'UPS Ground Base'!K127),2),ROUND(MinBaseGround*(1+GroundFuelSurcharge),2),ROUND(((1-GroundCandaDiscount)*'UPS Ground Base'!K127)*(1+GroundFuelSurcharge),2))</f>
        <v>437.34</v>
      </c>
      <c r="L132" s="300">
        <f>IF(MinBaseGround&gt;ROUND(((1-GroundCandaDiscount)*'UPS Ground Base'!L127),2),ROUND(MinBaseGround*(1+GroundFuelSurcharge),2),ROUND(((1-GroundCandaDiscount)*'UPS Ground Base'!L127)*(1+GroundFuelSurcharge),2))</f>
        <v>208.46</v>
      </c>
      <c r="M132" s="300">
        <f>IF(MinBaseGround&gt;ROUND(((1-GroundCandaDiscount)*'UPS Ground Base'!M127),2),ROUND(MinBaseGround*(1+GroundFuelSurcharge),2),ROUND(((1-GroundCandaDiscount)*'UPS Ground Base'!M127)*(1+GroundFuelSurcharge),2))</f>
        <v>217.71</v>
      </c>
      <c r="N132" s="300">
        <f>IF(MinBaseGround&gt;ROUND(((1-GroundCandaDiscount)*'UPS Ground Base'!N127),2),ROUND(MinBaseGround*(1+GroundFuelSurcharge),2),ROUND(((1-GroundCandaDiscount)*'UPS Ground Base'!N127)*(1+GroundFuelSurcharge),2))</f>
        <v>239.36</v>
      </c>
      <c r="O132" s="300">
        <f>IF(MinBaseGround&gt;ROUND(((1-GroundCandaDiscount)*'UPS Ground Base'!O127),2),ROUND(MinBaseGround*(1+GroundFuelSurcharge),2),ROUND(((1-GroundCandaDiscount)*'UPS Ground Base'!O127)*(1+GroundFuelSurcharge),2))</f>
        <v>266.15</v>
      </c>
      <c r="P132" s="300">
        <f>IF(MinBaseGround&gt;ROUND(((1-GroundCandaDiscount)*'UPS Ground Base'!P127),2),ROUND(MinBaseGround*(1+GroundFuelSurcharge),2),ROUND(((1-GroundCandaDiscount)*'UPS Ground Base'!P127)*(1+GroundFuelSurcharge),2))</f>
        <v>267.61</v>
      </c>
      <c r="Q132" s="300">
        <f>IF(MinBaseGround&gt;ROUND(((1-GroundCandaDiscount)*'UPS Ground Base'!Q127),2),ROUND(MinBaseGround*(1+GroundFuelSurcharge),2),ROUND(((1-GroundCandaDiscount)*'UPS Ground Base'!Q127)*(1+GroundFuelSurcharge),2))</f>
        <v>270.4</v>
      </c>
      <c r="R132" s="300">
        <f>IF(MinBaseGround&gt;ROUND(((1-GroundCandaDiscount)*'UPS Ground Base'!R127),2),ROUND(MinBaseGround*(1+GroundFuelSurcharge),2),ROUND(((1-GroundCandaDiscount)*'UPS Ground Base'!R127)*(1+GroundFuelSurcharge),2))</f>
        <v>272.18</v>
      </c>
      <c r="S132" s="300">
        <f>IF(MinBaseGround&gt;ROUND(((1-GroundCandaDiscount)*'UPS Ground Base'!S127),2),ROUND(MinBaseGround*(1+GroundFuelSurcharge),2),ROUND(((1-GroundCandaDiscount)*'UPS Ground Base'!S127)*(1+GroundFuelSurcharge),2))</f>
        <v>277.43</v>
      </c>
      <c r="T132" s="300">
        <f>IF(MinBaseGround&gt;ROUND(((1-GroundCandaDiscount)*'UPS Ground Base'!T127),2),ROUND(MinBaseGround*(1+GroundFuelSurcharge),2),ROUND(((1-GroundCandaDiscount)*'UPS Ground Base'!T127)*(1+GroundFuelSurcharge),2))</f>
        <v>286.45</v>
      </c>
      <c r="U132" s="300">
        <f>IF(MinBaseGround&gt;ROUND(((1-GroundCandaDiscount)*'UPS Ground Base'!U127),2),ROUND(MinBaseGround*(1+GroundFuelSurcharge),2),ROUND(((1-GroundCandaDiscount)*'UPS Ground Base'!U127)*(1+GroundFuelSurcharge),2))</f>
        <v>291.82</v>
      </c>
    </row>
    <row r="133" ht="12.75" customHeight="1">
      <c r="A133" s="299">
        <v>126.0</v>
      </c>
      <c r="B133" s="300">
        <f>IF(MinBaseGround&gt;ROUND(((1-Ground_Commercial)*'UPS Ground Base'!B128),2),ROUND(MinBaseGround*(1+GroundFuelSurcharge),2),ROUND(((1-Ground_Commercial)*'UPS Ground Base'!B128)*(1+GroundFuelSurcharge),2))</f>
        <v>81.68</v>
      </c>
      <c r="C133" s="300">
        <f>IF(MinBaseGround&gt;ROUND(((1-Ground_Commercial)*'UPS Ground Base'!C128),2),ROUND(MinBaseGround*(1+GroundFuelSurcharge),2),ROUND(((1-Ground_Commercial)*'UPS Ground Base'!C128)*(1+GroundFuelSurcharge),2))</f>
        <v>81.84</v>
      </c>
      <c r="D133" s="300">
        <f>IF(MinBaseGround&gt;ROUND(((1-Ground_Commercial)*'UPS Ground Base'!D128),2),ROUND(MinBaseGround*(1+GroundFuelSurcharge),2),ROUND(((1-Ground_Commercial)*'UPS Ground Base'!D128)*(1+GroundFuelSurcharge),2))</f>
        <v>87.2</v>
      </c>
      <c r="E133" s="300">
        <f>IF(MinBaseGround&gt;ROUND(((1-Ground_Commercial)*'UPS Ground Base'!E128),2),ROUND(MinBaseGround*(1+GroundFuelSurcharge),2),ROUND(((1-Ground_Commercial)*'UPS Ground Base'!E128)*(1+GroundFuelSurcharge),2))</f>
        <v>89.3</v>
      </c>
      <c r="F133" s="300">
        <f>IF(MinBaseGround&gt;ROUND(((1-Ground_Commercial)*'UPS Ground Base'!F128),2),ROUND(MinBaseGround*(1+GroundFuelSurcharge),2),ROUND(((1-Ground_Commercial)*'UPS Ground Base'!F128)*(1+GroundFuelSurcharge),2))</f>
        <v>101.1</v>
      </c>
      <c r="G133" s="300">
        <f>IF(MinBaseGround&gt;ROUND(((1-Ground_Commercial)*'UPS Ground Base'!G128),2),ROUND(MinBaseGround*(1+GroundFuelSurcharge),2),ROUND(((1-Ground_Commercial)*'UPS Ground Base'!G128)*(1+GroundFuelSurcharge),2))</f>
        <v>111.32</v>
      </c>
      <c r="H133" s="300">
        <f>IF(MinBaseGround&gt;ROUND(((1-Ground_Commercial)*'UPS Ground Base'!H128),2),ROUND(MinBaseGround*(1+GroundFuelSurcharge),2),ROUND(((1-Ground_Commercial)*'UPS Ground Base'!H128)*(1+GroundFuelSurcharge),2))</f>
        <v>126.61</v>
      </c>
      <c r="I133" s="300">
        <f>IF(MinBaseGround&gt;ROUND(((1-GroundCandaDiscount)*'UPS Ground Base'!I128),2),ROUND(MinBaseGround*(1+GroundFuelSurcharge),2),ROUND(((1-GroundCandaDiscount)*'UPS Ground Base'!I128)*(1+GroundFuelSurcharge),2))</f>
        <v>427.11</v>
      </c>
      <c r="J133" s="300">
        <f>IF(MinBaseGround&gt;ROUND(((1-GroundCandaDiscount)*'UPS Ground Base'!J128),2),ROUND(MinBaseGround*(1+GroundFuelSurcharge),2),ROUND(((1-GroundCandaDiscount)*'UPS Ground Base'!J128)*(1+GroundFuelSurcharge),2))</f>
        <v>569.09</v>
      </c>
      <c r="K133" s="300">
        <f>IF(MinBaseGround&gt;ROUND(((1-GroundCandaDiscount)*'UPS Ground Base'!K128),2),ROUND(MinBaseGround*(1+GroundFuelSurcharge),2),ROUND(((1-GroundCandaDiscount)*'UPS Ground Base'!K128)*(1+GroundFuelSurcharge),2))</f>
        <v>441.9</v>
      </c>
      <c r="L133" s="300">
        <f>IF(MinBaseGround&gt;ROUND(((1-GroundCandaDiscount)*'UPS Ground Base'!L128),2),ROUND(MinBaseGround*(1+GroundFuelSurcharge),2),ROUND(((1-GroundCandaDiscount)*'UPS Ground Base'!L128)*(1+GroundFuelSurcharge),2))</f>
        <v>215.87</v>
      </c>
      <c r="M133" s="300">
        <f>IF(MinBaseGround&gt;ROUND(((1-GroundCandaDiscount)*'UPS Ground Base'!M128),2),ROUND(MinBaseGround*(1+GroundFuelSurcharge),2),ROUND(((1-GroundCandaDiscount)*'UPS Ground Base'!M128)*(1+GroundFuelSurcharge),2))</f>
        <v>224.75</v>
      </c>
      <c r="N133" s="300">
        <f>IF(MinBaseGround&gt;ROUND(((1-GroundCandaDiscount)*'UPS Ground Base'!N128),2),ROUND(MinBaseGround*(1+GroundFuelSurcharge),2),ROUND(((1-GroundCandaDiscount)*'UPS Ground Base'!N128)*(1+GroundFuelSurcharge),2))</f>
        <v>246.75</v>
      </c>
      <c r="O133" s="300">
        <f>IF(MinBaseGround&gt;ROUND(((1-GroundCandaDiscount)*'UPS Ground Base'!O128),2),ROUND(MinBaseGround*(1+GroundFuelSurcharge),2),ROUND(((1-GroundCandaDiscount)*'UPS Ground Base'!O128)*(1+GroundFuelSurcharge),2))</f>
        <v>273.33</v>
      </c>
      <c r="P133" s="300">
        <f>IF(MinBaseGround&gt;ROUND(((1-GroundCandaDiscount)*'UPS Ground Base'!P128),2),ROUND(MinBaseGround*(1+GroundFuelSurcharge),2),ROUND(((1-GroundCandaDiscount)*'UPS Ground Base'!P128)*(1+GroundFuelSurcharge),2))</f>
        <v>275.09</v>
      </c>
      <c r="Q133" s="300">
        <f>IF(MinBaseGround&gt;ROUND(((1-GroundCandaDiscount)*'UPS Ground Base'!Q128),2),ROUND(MinBaseGround*(1+GroundFuelSurcharge),2),ROUND(((1-GroundCandaDiscount)*'UPS Ground Base'!Q128)*(1+GroundFuelSurcharge),2))</f>
        <v>277.85</v>
      </c>
      <c r="R133" s="300">
        <f>IF(MinBaseGround&gt;ROUND(((1-GroundCandaDiscount)*'UPS Ground Base'!R128),2),ROUND(MinBaseGround*(1+GroundFuelSurcharge),2),ROUND(((1-GroundCandaDiscount)*'UPS Ground Base'!R128)*(1+GroundFuelSurcharge),2))</f>
        <v>279.43</v>
      </c>
      <c r="S133" s="300">
        <f>IF(MinBaseGround&gt;ROUND(((1-GroundCandaDiscount)*'UPS Ground Base'!S128),2),ROUND(MinBaseGround*(1+GroundFuelSurcharge),2),ROUND(((1-GroundCandaDiscount)*'UPS Ground Base'!S128)*(1+GroundFuelSurcharge),2))</f>
        <v>284.5</v>
      </c>
      <c r="T133" s="300">
        <f>IF(MinBaseGround&gt;ROUND(((1-GroundCandaDiscount)*'UPS Ground Base'!T128),2),ROUND(MinBaseGround*(1+GroundFuelSurcharge),2),ROUND(((1-GroundCandaDiscount)*'UPS Ground Base'!T128)*(1+GroundFuelSurcharge),2))</f>
        <v>293.67</v>
      </c>
      <c r="U133" s="300">
        <f>IF(MinBaseGround&gt;ROUND(((1-GroundCandaDiscount)*'UPS Ground Base'!U128),2),ROUND(MinBaseGround*(1+GroundFuelSurcharge),2),ROUND(((1-GroundCandaDiscount)*'UPS Ground Base'!U128)*(1+GroundFuelSurcharge),2))</f>
        <v>299.06</v>
      </c>
    </row>
    <row r="134" ht="12.75" customHeight="1">
      <c r="A134" s="299">
        <v>127.0</v>
      </c>
      <c r="B134" s="300">
        <f>IF(MinBaseGround&gt;ROUND(((1-Ground_Commercial)*'UPS Ground Base'!B129),2),ROUND(MinBaseGround*(1+GroundFuelSurcharge),2),ROUND(((1-Ground_Commercial)*'UPS Ground Base'!B129)*(1+GroundFuelSurcharge),2))</f>
        <v>81.69</v>
      </c>
      <c r="C134" s="300">
        <f>IF(MinBaseGround&gt;ROUND(((1-Ground_Commercial)*'UPS Ground Base'!C129),2),ROUND(MinBaseGround*(1+GroundFuelSurcharge),2),ROUND(((1-Ground_Commercial)*'UPS Ground Base'!C129)*(1+GroundFuelSurcharge),2))</f>
        <v>83.26</v>
      </c>
      <c r="D134" s="300">
        <f>IF(MinBaseGround&gt;ROUND(((1-Ground_Commercial)*'UPS Ground Base'!D129),2),ROUND(MinBaseGround*(1+GroundFuelSurcharge),2),ROUND(((1-Ground_Commercial)*'UPS Ground Base'!D129)*(1+GroundFuelSurcharge),2))</f>
        <v>88.89</v>
      </c>
      <c r="E134" s="300">
        <f>IF(MinBaseGround&gt;ROUND(((1-Ground_Commercial)*'UPS Ground Base'!E129),2),ROUND(MinBaseGround*(1+GroundFuelSurcharge),2),ROUND(((1-Ground_Commercial)*'UPS Ground Base'!E129)*(1+GroundFuelSurcharge),2))</f>
        <v>91.15</v>
      </c>
      <c r="F134" s="300">
        <f>IF(MinBaseGround&gt;ROUND(((1-Ground_Commercial)*'UPS Ground Base'!F129),2),ROUND(MinBaseGround*(1+GroundFuelSurcharge),2),ROUND(((1-Ground_Commercial)*'UPS Ground Base'!F129)*(1+GroundFuelSurcharge),2))</f>
        <v>103.2</v>
      </c>
      <c r="G134" s="300">
        <f>IF(MinBaseGround&gt;ROUND(((1-Ground_Commercial)*'UPS Ground Base'!G129),2),ROUND(MinBaseGround*(1+GroundFuelSurcharge),2),ROUND(((1-Ground_Commercial)*'UPS Ground Base'!G129)*(1+GroundFuelSurcharge),2))</f>
        <v>113.11</v>
      </c>
      <c r="H134" s="300">
        <f>IF(MinBaseGround&gt;ROUND(((1-Ground_Commercial)*'UPS Ground Base'!H129),2),ROUND(MinBaseGround*(1+GroundFuelSurcharge),2),ROUND(((1-Ground_Commercial)*'UPS Ground Base'!H129)*(1+GroundFuelSurcharge),2))</f>
        <v>126.62</v>
      </c>
      <c r="I134" s="300">
        <f>IF(MinBaseGround&gt;ROUND(((1-GroundCandaDiscount)*'UPS Ground Base'!I129),2),ROUND(MinBaseGround*(1+GroundFuelSurcharge),2),ROUND(((1-GroundCandaDiscount)*'UPS Ground Base'!I129)*(1+GroundFuelSurcharge),2))</f>
        <v>430.59</v>
      </c>
      <c r="J134" s="300">
        <f>IF(MinBaseGround&gt;ROUND(((1-GroundCandaDiscount)*'UPS Ground Base'!J129),2),ROUND(MinBaseGround*(1+GroundFuelSurcharge),2),ROUND(((1-GroundCandaDiscount)*'UPS Ground Base'!J129)*(1+GroundFuelSurcharge),2))</f>
        <v>573.6</v>
      </c>
      <c r="K134" s="300">
        <f>IF(MinBaseGround&gt;ROUND(((1-GroundCandaDiscount)*'UPS Ground Base'!K129),2),ROUND(MinBaseGround*(1+GroundFuelSurcharge),2),ROUND(((1-GroundCandaDiscount)*'UPS Ground Base'!K129)*(1+GroundFuelSurcharge),2))</f>
        <v>444.37</v>
      </c>
      <c r="L134" s="300">
        <f>IF(MinBaseGround&gt;ROUND(((1-GroundCandaDiscount)*'UPS Ground Base'!L129),2),ROUND(MinBaseGround*(1+GroundFuelSurcharge),2),ROUND(((1-GroundCandaDiscount)*'UPS Ground Base'!L129)*(1+GroundFuelSurcharge),2))</f>
        <v>215.87</v>
      </c>
      <c r="M134" s="300">
        <f>IF(MinBaseGround&gt;ROUND(((1-GroundCandaDiscount)*'UPS Ground Base'!M129),2),ROUND(MinBaseGround*(1+GroundFuelSurcharge),2),ROUND(((1-GroundCandaDiscount)*'UPS Ground Base'!M129)*(1+GroundFuelSurcharge),2))</f>
        <v>224.75</v>
      </c>
      <c r="N134" s="300">
        <f>IF(MinBaseGround&gt;ROUND(((1-GroundCandaDiscount)*'UPS Ground Base'!N129),2),ROUND(MinBaseGround*(1+GroundFuelSurcharge),2),ROUND(((1-GroundCandaDiscount)*'UPS Ground Base'!N129)*(1+GroundFuelSurcharge),2))</f>
        <v>246.75</v>
      </c>
      <c r="O134" s="300">
        <f>IF(MinBaseGround&gt;ROUND(((1-GroundCandaDiscount)*'UPS Ground Base'!O129),2),ROUND(MinBaseGround*(1+GroundFuelSurcharge),2),ROUND(((1-GroundCandaDiscount)*'UPS Ground Base'!O129)*(1+GroundFuelSurcharge),2))</f>
        <v>273.33</v>
      </c>
      <c r="P134" s="300">
        <f>IF(MinBaseGround&gt;ROUND(((1-GroundCandaDiscount)*'UPS Ground Base'!P129),2),ROUND(MinBaseGround*(1+GroundFuelSurcharge),2),ROUND(((1-GroundCandaDiscount)*'UPS Ground Base'!P129)*(1+GroundFuelSurcharge),2))</f>
        <v>275.09</v>
      </c>
      <c r="Q134" s="300">
        <f>IF(MinBaseGround&gt;ROUND(((1-GroundCandaDiscount)*'UPS Ground Base'!Q129),2),ROUND(MinBaseGround*(1+GroundFuelSurcharge),2),ROUND(((1-GroundCandaDiscount)*'UPS Ground Base'!Q129)*(1+GroundFuelSurcharge),2))</f>
        <v>277.85</v>
      </c>
      <c r="R134" s="300">
        <f>IF(MinBaseGround&gt;ROUND(((1-GroundCandaDiscount)*'UPS Ground Base'!R129),2),ROUND(MinBaseGround*(1+GroundFuelSurcharge),2),ROUND(((1-GroundCandaDiscount)*'UPS Ground Base'!R129)*(1+GroundFuelSurcharge),2))</f>
        <v>279.43</v>
      </c>
      <c r="S134" s="300">
        <f>IF(MinBaseGround&gt;ROUND(((1-GroundCandaDiscount)*'UPS Ground Base'!S129),2),ROUND(MinBaseGround*(1+GroundFuelSurcharge),2),ROUND(((1-GroundCandaDiscount)*'UPS Ground Base'!S129)*(1+GroundFuelSurcharge),2))</f>
        <v>284.5</v>
      </c>
      <c r="T134" s="300">
        <f>IF(MinBaseGround&gt;ROUND(((1-GroundCandaDiscount)*'UPS Ground Base'!T129),2),ROUND(MinBaseGround*(1+GroundFuelSurcharge),2),ROUND(((1-GroundCandaDiscount)*'UPS Ground Base'!T129)*(1+GroundFuelSurcharge),2))</f>
        <v>293.67</v>
      </c>
      <c r="U134" s="300">
        <f>IF(MinBaseGround&gt;ROUND(((1-GroundCandaDiscount)*'UPS Ground Base'!U129),2),ROUND(MinBaseGround*(1+GroundFuelSurcharge),2),ROUND(((1-GroundCandaDiscount)*'UPS Ground Base'!U129)*(1+GroundFuelSurcharge),2))</f>
        <v>299.06</v>
      </c>
    </row>
    <row r="135" ht="12.75" customHeight="1">
      <c r="A135" s="299">
        <v>128.0</v>
      </c>
      <c r="B135" s="300">
        <f>IF(MinBaseGround&gt;ROUND(((1-Ground_Commercial)*'UPS Ground Base'!B130),2),ROUND(MinBaseGround*(1+GroundFuelSurcharge),2),ROUND(((1-Ground_Commercial)*'UPS Ground Base'!B130)*(1+GroundFuelSurcharge),2))</f>
        <v>82.4</v>
      </c>
      <c r="C135" s="300">
        <f>IF(MinBaseGround&gt;ROUND(((1-Ground_Commercial)*'UPS Ground Base'!C130),2),ROUND(MinBaseGround*(1+GroundFuelSurcharge),2),ROUND(((1-Ground_Commercial)*'UPS Ground Base'!C130)*(1+GroundFuelSurcharge),2))</f>
        <v>83.27</v>
      </c>
      <c r="D135" s="300">
        <f>IF(MinBaseGround&gt;ROUND(((1-Ground_Commercial)*'UPS Ground Base'!D130),2),ROUND(MinBaseGround*(1+GroundFuelSurcharge),2),ROUND(((1-Ground_Commercial)*'UPS Ground Base'!D130)*(1+GroundFuelSurcharge),2))</f>
        <v>88.9</v>
      </c>
      <c r="E135" s="300">
        <f>IF(MinBaseGround&gt;ROUND(((1-Ground_Commercial)*'UPS Ground Base'!E130),2),ROUND(MinBaseGround*(1+GroundFuelSurcharge),2),ROUND(((1-Ground_Commercial)*'UPS Ground Base'!E130)*(1+GroundFuelSurcharge),2))</f>
        <v>91.35</v>
      </c>
      <c r="F135" s="300">
        <f>IF(MinBaseGround&gt;ROUND(((1-Ground_Commercial)*'UPS Ground Base'!F130),2),ROUND(MinBaseGround*(1+GroundFuelSurcharge),2),ROUND(((1-Ground_Commercial)*'UPS Ground Base'!F130)*(1+GroundFuelSurcharge),2))</f>
        <v>103.41</v>
      </c>
      <c r="G135" s="300">
        <f>IF(MinBaseGround&gt;ROUND(((1-Ground_Commercial)*'UPS Ground Base'!G130),2),ROUND(MinBaseGround*(1+GroundFuelSurcharge),2),ROUND(((1-Ground_Commercial)*'UPS Ground Base'!G130)*(1+GroundFuelSurcharge),2))</f>
        <v>113.34</v>
      </c>
      <c r="H135" s="300">
        <f>IF(MinBaseGround&gt;ROUND(((1-Ground_Commercial)*'UPS Ground Base'!H130),2),ROUND(MinBaseGround*(1+GroundFuelSurcharge),2),ROUND(((1-Ground_Commercial)*'UPS Ground Base'!H130)*(1+GroundFuelSurcharge),2))</f>
        <v>127.57</v>
      </c>
      <c r="I135" s="300">
        <f>IF(MinBaseGround&gt;ROUND(((1-GroundCandaDiscount)*'UPS Ground Base'!I130),2),ROUND(MinBaseGround*(1+GroundFuelSurcharge),2),ROUND(((1-GroundCandaDiscount)*'UPS Ground Base'!I130)*(1+GroundFuelSurcharge),2))</f>
        <v>434.08</v>
      </c>
      <c r="J135" s="300">
        <f>IF(MinBaseGround&gt;ROUND(((1-GroundCandaDiscount)*'UPS Ground Base'!J130),2),ROUND(MinBaseGround*(1+GroundFuelSurcharge),2),ROUND(((1-GroundCandaDiscount)*'UPS Ground Base'!J130)*(1+GroundFuelSurcharge),2))</f>
        <v>578.12</v>
      </c>
      <c r="K135" s="300">
        <f>IF(MinBaseGround&gt;ROUND(((1-GroundCandaDiscount)*'UPS Ground Base'!K130),2),ROUND(MinBaseGround*(1+GroundFuelSurcharge),2),ROUND(((1-GroundCandaDiscount)*'UPS Ground Base'!K130)*(1+GroundFuelSurcharge),2))</f>
        <v>448.96</v>
      </c>
      <c r="L135" s="300">
        <f>IF(MinBaseGround&gt;ROUND(((1-GroundCandaDiscount)*'UPS Ground Base'!L130),2),ROUND(MinBaseGround*(1+GroundFuelSurcharge),2),ROUND(((1-GroundCandaDiscount)*'UPS Ground Base'!L130)*(1+GroundFuelSurcharge),2))</f>
        <v>215.87</v>
      </c>
      <c r="M135" s="300">
        <f>IF(MinBaseGround&gt;ROUND(((1-GroundCandaDiscount)*'UPS Ground Base'!M130),2),ROUND(MinBaseGround*(1+GroundFuelSurcharge),2),ROUND(((1-GroundCandaDiscount)*'UPS Ground Base'!M130)*(1+GroundFuelSurcharge),2))</f>
        <v>224.75</v>
      </c>
      <c r="N135" s="300">
        <f>IF(MinBaseGround&gt;ROUND(((1-GroundCandaDiscount)*'UPS Ground Base'!N130),2),ROUND(MinBaseGround*(1+GroundFuelSurcharge),2),ROUND(((1-GroundCandaDiscount)*'UPS Ground Base'!N130)*(1+GroundFuelSurcharge),2))</f>
        <v>246.75</v>
      </c>
      <c r="O135" s="300">
        <f>IF(MinBaseGround&gt;ROUND(((1-GroundCandaDiscount)*'UPS Ground Base'!O130),2),ROUND(MinBaseGround*(1+GroundFuelSurcharge),2),ROUND(((1-GroundCandaDiscount)*'UPS Ground Base'!O130)*(1+GroundFuelSurcharge),2))</f>
        <v>273.33</v>
      </c>
      <c r="P135" s="300">
        <f>IF(MinBaseGround&gt;ROUND(((1-GroundCandaDiscount)*'UPS Ground Base'!P130),2),ROUND(MinBaseGround*(1+GroundFuelSurcharge),2),ROUND(((1-GroundCandaDiscount)*'UPS Ground Base'!P130)*(1+GroundFuelSurcharge),2))</f>
        <v>275.09</v>
      </c>
      <c r="Q135" s="300">
        <f>IF(MinBaseGround&gt;ROUND(((1-GroundCandaDiscount)*'UPS Ground Base'!Q130),2),ROUND(MinBaseGround*(1+GroundFuelSurcharge),2),ROUND(((1-GroundCandaDiscount)*'UPS Ground Base'!Q130)*(1+GroundFuelSurcharge),2))</f>
        <v>277.85</v>
      </c>
      <c r="R135" s="300">
        <f>IF(MinBaseGround&gt;ROUND(((1-GroundCandaDiscount)*'UPS Ground Base'!R130),2),ROUND(MinBaseGround*(1+GroundFuelSurcharge),2),ROUND(((1-GroundCandaDiscount)*'UPS Ground Base'!R130)*(1+GroundFuelSurcharge),2))</f>
        <v>279.43</v>
      </c>
      <c r="S135" s="300">
        <f>IF(MinBaseGround&gt;ROUND(((1-GroundCandaDiscount)*'UPS Ground Base'!S130),2),ROUND(MinBaseGround*(1+GroundFuelSurcharge),2),ROUND(((1-GroundCandaDiscount)*'UPS Ground Base'!S130)*(1+GroundFuelSurcharge),2))</f>
        <v>284.5</v>
      </c>
      <c r="T135" s="300">
        <f>IF(MinBaseGround&gt;ROUND(((1-GroundCandaDiscount)*'UPS Ground Base'!T130),2),ROUND(MinBaseGround*(1+GroundFuelSurcharge),2),ROUND(((1-GroundCandaDiscount)*'UPS Ground Base'!T130)*(1+GroundFuelSurcharge),2))</f>
        <v>293.67</v>
      </c>
      <c r="U135" s="300">
        <f>IF(MinBaseGround&gt;ROUND(((1-GroundCandaDiscount)*'UPS Ground Base'!U130),2),ROUND(MinBaseGround*(1+GroundFuelSurcharge),2),ROUND(((1-GroundCandaDiscount)*'UPS Ground Base'!U130)*(1+GroundFuelSurcharge),2))</f>
        <v>299.06</v>
      </c>
    </row>
    <row r="136" ht="12.75" customHeight="1">
      <c r="A136" s="299">
        <v>129.0</v>
      </c>
      <c r="B136" s="300">
        <f>IF(MinBaseGround&gt;ROUND(((1-Ground_Commercial)*'UPS Ground Base'!B131),2),ROUND(MinBaseGround*(1+GroundFuelSurcharge),2),ROUND(((1-Ground_Commercial)*'UPS Ground Base'!B131)*(1+GroundFuelSurcharge),2))</f>
        <v>84.02</v>
      </c>
      <c r="C136" s="300">
        <f>IF(MinBaseGround&gt;ROUND(((1-Ground_Commercial)*'UPS Ground Base'!C131),2),ROUND(MinBaseGround*(1+GroundFuelSurcharge),2),ROUND(((1-Ground_Commercial)*'UPS Ground Base'!C131)*(1+GroundFuelSurcharge),2))</f>
        <v>84.33</v>
      </c>
      <c r="D136" s="300">
        <f>IF(MinBaseGround&gt;ROUND(((1-Ground_Commercial)*'UPS Ground Base'!D131),2),ROUND(MinBaseGround*(1+GroundFuelSurcharge),2),ROUND(((1-Ground_Commercial)*'UPS Ground Base'!D131)*(1+GroundFuelSurcharge),2))</f>
        <v>88.92</v>
      </c>
      <c r="E136" s="300">
        <f>IF(MinBaseGround&gt;ROUND(((1-Ground_Commercial)*'UPS Ground Base'!E131),2),ROUND(MinBaseGround*(1+GroundFuelSurcharge),2),ROUND(((1-Ground_Commercial)*'UPS Ground Base'!E131)*(1+GroundFuelSurcharge),2))</f>
        <v>91.8</v>
      </c>
      <c r="F136" s="300">
        <f>IF(MinBaseGround&gt;ROUND(((1-Ground_Commercial)*'UPS Ground Base'!F131),2),ROUND(MinBaseGround*(1+GroundFuelSurcharge),2),ROUND(((1-Ground_Commercial)*'UPS Ground Base'!F131)*(1+GroundFuelSurcharge),2))</f>
        <v>103.42</v>
      </c>
      <c r="G136" s="300">
        <f>IF(MinBaseGround&gt;ROUND(((1-Ground_Commercial)*'UPS Ground Base'!G131),2),ROUND(MinBaseGround*(1+GroundFuelSurcharge),2),ROUND(((1-Ground_Commercial)*'UPS Ground Base'!G131)*(1+GroundFuelSurcharge),2))</f>
        <v>113.35</v>
      </c>
      <c r="H136" s="300">
        <f>IF(MinBaseGround&gt;ROUND(((1-Ground_Commercial)*'UPS Ground Base'!H131),2),ROUND(MinBaseGround*(1+GroundFuelSurcharge),2),ROUND(((1-Ground_Commercial)*'UPS Ground Base'!H131)*(1+GroundFuelSurcharge),2))</f>
        <v>128.54</v>
      </c>
      <c r="I136" s="300">
        <f>IF(MinBaseGround&gt;ROUND(((1-GroundCandaDiscount)*'UPS Ground Base'!I131),2),ROUND(MinBaseGround*(1+GroundFuelSurcharge),2),ROUND(((1-GroundCandaDiscount)*'UPS Ground Base'!I131)*(1+GroundFuelSurcharge),2))</f>
        <v>437.59</v>
      </c>
      <c r="J136" s="300">
        <f>IF(MinBaseGround&gt;ROUND(((1-GroundCandaDiscount)*'UPS Ground Base'!J131),2),ROUND(MinBaseGround*(1+GroundFuelSurcharge),2),ROUND(((1-GroundCandaDiscount)*'UPS Ground Base'!J131)*(1+GroundFuelSurcharge),2))</f>
        <v>582.62</v>
      </c>
      <c r="K136" s="300">
        <f>IF(MinBaseGround&gt;ROUND(((1-GroundCandaDiscount)*'UPS Ground Base'!K131),2),ROUND(MinBaseGround*(1+GroundFuelSurcharge),2),ROUND(((1-GroundCandaDiscount)*'UPS Ground Base'!K131)*(1+GroundFuelSurcharge),2))</f>
        <v>452.55</v>
      </c>
      <c r="L136" s="300">
        <f>IF(MinBaseGround&gt;ROUND(((1-GroundCandaDiscount)*'UPS Ground Base'!L131),2),ROUND(MinBaseGround*(1+GroundFuelSurcharge),2),ROUND(((1-GroundCandaDiscount)*'UPS Ground Base'!L131)*(1+GroundFuelSurcharge),2))</f>
        <v>215.87</v>
      </c>
      <c r="M136" s="300">
        <f>IF(MinBaseGround&gt;ROUND(((1-GroundCandaDiscount)*'UPS Ground Base'!M131),2),ROUND(MinBaseGround*(1+GroundFuelSurcharge),2),ROUND(((1-GroundCandaDiscount)*'UPS Ground Base'!M131)*(1+GroundFuelSurcharge),2))</f>
        <v>224.75</v>
      </c>
      <c r="N136" s="300">
        <f>IF(MinBaseGround&gt;ROUND(((1-GroundCandaDiscount)*'UPS Ground Base'!N131),2),ROUND(MinBaseGround*(1+GroundFuelSurcharge),2),ROUND(((1-GroundCandaDiscount)*'UPS Ground Base'!N131)*(1+GroundFuelSurcharge),2))</f>
        <v>246.75</v>
      </c>
      <c r="O136" s="300">
        <f>IF(MinBaseGround&gt;ROUND(((1-GroundCandaDiscount)*'UPS Ground Base'!O131),2),ROUND(MinBaseGround*(1+GroundFuelSurcharge),2),ROUND(((1-GroundCandaDiscount)*'UPS Ground Base'!O131)*(1+GroundFuelSurcharge),2))</f>
        <v>273.33</v>
      </c>
      <c r="P136" s="300">
        <f>IF(MinBaseGround&gt;ROUND(((1-GroundCandaDiscount)*'UPS Ground Base'!P131),2),ROUND(MinBaseGround*(1+GroundFuelSurcharge),2),ROUND(((1-GroundCandaDiscount)*'UPS Ground Base'!P131)*(1+GroundFuelSurcharge),2))</f>
        <v>275.09</v>
      </c>
      <c r="Q136" s="300">
        <f>IF(MinBaseGround&gt;ROUND(((1-GroundCandaDiscount)*'UPS Ground Base'!Q131),2),ROUND(MinBaseGround*(1+GroundFuelSurcharge),2),ROUND(((1-GroundCandaDiscount)*'UPS Ground Base'!Q131)*(1+GroundFuelSurcharge),2))</f>
        <v>277.85</v>
      </c>
      <c r="R136" s="300">
        <f>IF(MinBaseGround&gt;ROUND(((1-GroundCandaDiscount)*'UPS Ground Base'!R131),2),ROUND(MinBaseGround*(1+GroundFuelSurcharge),2),ROUND(((1-GroundCandaDiscount)*'UPS Ground Base'!R131)*(1+GroundFuelSurcharge),2))</f>
        <v>279.43</v>
      </c>
      <c r="S136" s="300">
        <f>IF(MinBaseGround&gt;ROUND(((1-GroundCandaDiscount)*'UPS Ground Base'!S131),2),ROUND(MinBaseGround*(1+GroundFuelSurcharge),2),ROUND(((1-GroundCandaDiscount)*'UPS Ground Base'!S131)*(1+GroundFuelSurcharge),2))</f>
        <v>284.5</v>
      </c>
      <c r="T136" s="300">
        <f>IF(MinBaseGround&gt;ROUND(((1-GroundCandaDiscount)*'UPS Ground Base'!T131),2),ROUND(MinBaseGround*(1+GroundFuelSurcharge),2),ROUND(((1-GroundCandaDiscount)*'UPS Ground Base'!T131)*(1+GroundFuelSurcharge),2))</f>
        <v>293.67</v>
      </c>
      <c r="U136" s="300">
        <f>IF(MinBaseGround&gt;ROUND(((1-GroundCandaDiscount)*'UPS Ground Base'!U131),2),ROUND(MinBaseGround*(1+GroundFuelSurcharge),2),ROUND(((1-GroundCandaDiscount)*'UPS Ground Base'!U131)*(1+GroundFuelSurcharge),2))</f>
        <v>299.06</v>
      </c>
    </row>
    <row r="137" ht="12.75" customHeight="1">
      <c r="A137" s="299">
        <v>130.0</v>
      </c>
      <c r="B137" s="300">
        <f>IF(MinBaseGround&gt;ROUND(((1-Ground_Commercial)*'UPS Ground Base'!B132),2),ROUND(MinBaseGround*(1+GroundFuelSurcharge),2),ROUND(((1-Ground_Commercial)*'UPS Ground Base'!B132)*(1+GroundFuelSurcharge),2))</f>
        <v>84.26</v>
      </c>
      <c r="C137" s="300">
        <f>IF(MinBaseGround&gt;ROUND(((1-Ground_Commercial)*'UPS Ground Base'!C132),2),ROUND(MinBaseGround*(1+GroundFuelSurcharge),2),ROUND(((1-Ground_Commercial)*'UPS Ground Base'!C132)*(1+GroundFuelSurcharge),2))</f>
        <v>84.36</v>
      </c>
      <c r="D137" s="300">
        <f>IF(MinBaseGround&gt;ROUND(((1-Ground_Commercial)*'UPS Ground Base'!D132),2),ROUND(MinBaseGround*(1+GroundFuelSurcharge),2),ROUND(((1-Ground_Commercial)*'UPS Ground Base'!D132)*(1+GroundFuelSurcharge),2))</f>
        <v>89.73</v>
      </c>
      <c r="E137" s="300">
        <f>IF(MinBaseGround&gt;ROUND(((1-Ground_Commercial)*'UPS Ground Base'!E132),2),ROUND(MinBaseGround*(1+GroundFuelSurcharge),2),ROUND(((1-Ground_Commercial)*'UPS Ground Base'!E132)*(1+GroundFuelSurcharge),2))</f>
        <v>91.98</v>
      </c>
      <c r="F137" s="300">
        <f>IF(MinBaseGround&gt;ROUND(((1-Ground_Commercial)*'UPS Ground Base'!F132),2),ROUND(MinBaseGround*(1+GroundFuelSurcharge),2),ROUND(((1-Ground_Commercial)*'UPS Ground Base'!F132)*(1+GroundFuelSurcharge),2))</f>
        <v>104.16</v>
      </c>
      <c r="G137" s="300">
        <f>IF(MinBaseGround&gt;ROUND(((1-Ground_Commercial)*'UPS Ground Base'!G132),2),ROUND(MinBaseGround*(1+GroundFuelSurcharge),2),ROUND(((1-Ground_Commercial)*'UPS Ground Base'!G132)*(1+GroundFuelSurcharge),2))</f>
        <v>114.83</v>
      </c>
      <c r="H137" s="300">
        <f>IF(MinBaseGround&gt;ROUND(((1-Ground_Commercial)*'UPS Ground Base'!H132),2),ROUND(MinBaseGround*(1+GroundFuelSurcharge),2),ROUND(((1-Ground_Commercial)*'UPS Ground Base'!H132)*(1+GroundFuelSurcharge),2))</f>
        <v>131.74</v>
      </c>
      <c r="I137" s="300">
        <f>IF(MinBaseGround&gt;ROUND(((1-GroundCandaDiscount)*'UPS Ground Base'!I132),2),ROUND(MinBaseGround*(1+GroundFuelSurcharge),2),ROUND(((1-GroundCandaDiscount)*'UPS Ground Base'!I132)*(1+GroundFuelSurcharge),2))</f>
        <v>449.58</v>
      </c>
      <c r="J137" s="300">
        <f>IF(MinBaseGround&gt;ROUND(((1-GroundCandaDiscount)*'UPS Ground Base'!J132),2),ROUND(MinBaseGround*(1+GroundFuelSurcharge),2),ROUND(((1-GroundCandaDiscount)*'UPS Ground Base'!J132)*(1+GroundFuelSurcharge),2))</f>
        <v>587.15</v>
      </c>
      <c r="K137" s="300">
        <f>IF(MinBaseGround&gt;ROUND(((1-GroundCandaDiscount)*'UPS Ground Base'!K132),2),ROUND(MinBaseGround*(1+GroundFuelSurcharge),2),ROUND(((1-GroundCandaDiscount)*'UPS Ground Base'!K132)*(1+GroundFuelSurcharge),2))</f>
        <v>464.85</v>
      </c>
      <c r="L137" s="300">
        <f>IF(MinBaseGround&gt;ROUND(((1-GroundCandaDiscount)*'UPS Ground Base'!L132),2),ROUND(MinBaseGround*(1+GroundFuelSurcharge),2),ROUND(((1-GroundCandaDiscount)*'UPS Ground Base'!L132)*(1+GroundFuelSurcharge),2))</f>
        <v>215.87</v>
      </c>
      <c r="M137" s="300">
        <f>IF(MinBaseGround&gt;ROUND(((1-GroundCandaDiscount)*'UPS Ground Base'!M132),2),ROUND(MinBaseGround*(1+GroundFuelSurcharge),2),ROUND(((1-GroundCandaDiscount)*'UPS Ground Base'!M132)*(1+GroundFuelSurcharge),2))</f>
        <v>224.75</v>
      </c>
      <c r="N137" s="300">
        <f>IF(MinBaseGround&gt;ROUND(((1-GroundCandaDiscount)*'UPS Ground Base'!N132),2),ROUND(MinBaseGround*(1+GroundFuelSurcharge),2),ROUND(((1-GroundCandaDiscount)*'UPS Ground Base'!N132)*(1+GroundFuelSurcharge),2))</f>
        <v>246.75</v>
      </c>
      <c r="O137" s="300">
        <f>IF(MinBaseGround&gt;ROUND(((1-GroundCandaDiscount)*'UPS Ground Base'!O132),2),ROUND(MinBaseGround*(1+GroundFuelSurcharge),2),ROUND(((1-GroundCandaDiscount)*'UPS Ground Base'!O132)*(1+GroundFuelSurcharge),2))</f>
        <v>273.33</v>
      </c>
      <c r="P137" s="300">
        <f>IF(MinBaseGround&gt;ROUND(((1-GroundCandaDiscount)*'UPS Ground Base'!P132),2),ROUND(MinBaseGround*(1+GroundFuelSurcharge),2),ROUND(((1-GroundCandaDiscount)*'UPS Ground Base'!P132)*(1+GroundFuelSurcharge),2))</f>
        <v>275.09</v>
      </c>
      <c r="Q137" s="300">
        <f>IF(MinBaseGround&gt;ROUND(((1-GroundCandaDiscount)*'UPS Ground Base'!Q132),2),ROUND(MinBaseGround*(1+GroundFuelSurcharge),2),ROUND(((1-GroundCandaDiscount)*'UPS Ground Base'!Q132)*(1+GroundFuelSurcharge),2))</f>
        <v>277.85</v>
      </c>
      <c r="R137" s="300">
        <f>IF(MinBaseGround&gt;ROUND(((1-GroundCandaDiscount)*'UPS Ground Base'!R132),2),ROUND(MinBaseGround*(1+GroundFuelSurcharge),2),ROUND(((1-GroundCandaDiscount)*'UPS Ground Base'!R132)*(1+GroundFuelSurcharge),2))</f>
        <v>279.43</v>
      </c>
      <c r="S137" s="300">
        <f>IF(MinBaseGround&gt;ROUND(((1-GroundCandaDiscount)*'UPS Ground Base'!S132),2),ROUND(MinBaseGround*(1+GroundFuelSurcharge),2),ROUND(((1-GroundCandaDiscount)*'UPS Ground Base'!S132)*(1+GroundFuelSurcharge),2))</f>
        <v>284.5</v>
      </c>
      <c r="T137" s="300">
        <f>IF(MinBaseGround&gt;ROUND(((1-GroundCandaDiscount)*'UPS Ground Base'!T132),2),ROUND(MinBaseGround*(1+GroundFuelSurcharge),2),ROUND(((1-GroundCandaDiscount)*'UPS Ground Base'!T132)*(1+GroundFuelSurcharge),2))</f>
        <v>293.67</v>
      </c>
      <c r="U137" s="300">
        <f>IF(MinBaseGround&gt;ROUND(((1-GroundCandaDiscount)*'UPS Ground Base'!U132),2),ROUND(MinBaseGround*(1+GroundFuelSurcharge),2),ROUND(((1-GroundCandaDiscount)*'UPS Ground Base'!U132)*(1+GroundFuelSurcharge),2))</f>
        <v>299.06</v>
      </c>
    </row>
    <row r="138" ht="12.75" customHeight="1">
      <c r="A138" s="299">
        <v>131.0</v>
      </c>
      <c r="B138" s="300">
        <f>IF(MinBaseGround&gt;ROUND(((1-Ground_Commercial)*'UPS Ground Base'!B133),2),ROUND(MinBaseGround*(1+GroundFuelSurcharge),2),ROUND(((1-Ground_Commercial)*'UPS Ground Base'!B133)*(1+GroundFuelSurcharge),2))</f>
        <v>84.75</v>
      </c>
      <c r="C138" s="300">
        <f>IF(MinBaseGround&gt;ROUND(((1-Ground_Commercial)*'UPS Ground Base'!C133),2),ROUND(MinBaseGround*(1+GroundFuelSurcharge),2),ROUND(((1-Ground_Commercial)*'UPS Ground Base'!C133)*(1+GroundFuelSurcharge),2))</f>
        <v>85.68</v>
      </c>
      <c r="D138" s="300">
        <f>IF(MinBaseGround&gt;ROUND(((1-Ground_Commercial)*'UPS Ground Base'!D133),2),ROUND(MinBaseGround*(1+GroundFuelSurcharge),2),ROUND(((1-Ground_Commercial)*'UPS Ground Base'!D133)*(1+GroundFuelSurcharge),2))</f>
        <v>91.72</v>
      </c>
      <c r="E138" s="300">
        <f>IF(MinBaseGround&gt;ROUND(((1-Ground_Commercial)*'UPS Ground Base'!E133),2),ROUND(MinBaseGround*(1+GroundFuelSurcharge),2),ROUND(((1-Ground_Commercial)*'UPS Ground Base'!E133)*(1+GroundFuelSurcharge),2))</f>
        <v>93.48</v>
      </c>
      <c r="F138" s="300">
        <f>IF(MinBaseGround&gt;ROUND(((1-Ground_Commercial)*'UPS Ground Base'!F133),2),ROUND(MinBaseGround*(1+GroundFuelSurcharge),2),ROUND(((1-Ground_Commercial)*'UPS Ground Base'!F133)*(1+GroundFuelSurcharge),2))</f>
        <v>105.7</v>
      </c>
      <c r="G138" s="300">
        <f>IF(MinBaseGround&gt;ROUND(((1-Ground_Commercial)*'UPS Ground Base'!G133),2),ROUND(MinBaseGround*(1+GroundFuelSurcharge),2),ROUND(((1-Ground_Commercial)*'UPS Ground Base'!G133)*(1+GroundFuelSurcharge),2))</f>
        <v>115.69</v>
      </c>
      <c r="H138" s="300">
        <f>IF(MinBaseGround&gt;ROUND(((1-Ground_Commercial)*'UPS Ground Base'!H133),2),ROUND(MinBaseGround*(1+GroundFuelSurcharge),2),ROUND(((1-Ground_Commercial)*'UPS Ground Base'!H133)*(1+GroundFuelSurcharge),2))</f>
        <v>132.08</v>
      </c>
      <c r="I138" s="300">
        <f>IF(MinBaseGround&gt;ROUND(((1-GroundCandaDiscount)*'UPS Ground Base'!I133),2),ROUND(MinBaseGround*(1+GroundFuelSurcharge),2),ROUND(((1-GroundCandaDiscount)*'UPS Ground Base'!I133)*(1+GroundFuelSurcharge),2))</f>
        <v>449.59</v>
      </c>
      <c r="J138" s="300">
        <f>IF(MinBaseGround&gt;ROUND(((1-GroundCandaDiscount)*'UPS Ground Base'!J133),2),ROUND(MinBaseGround*(1+GroundFuelSurcharge),2),ROUND(((1-GroundCandaDiscount)*'UPS Ground Base'!J133)*(1+GroundFuelSurcharge),2))</f>
        <v>591.67</v>
      </c>
      <c r="K138" s="300">
        <f>IF(MinBaseGround&gt;ROUND(((1-GroundCandaDiscount)*'UPS Ground Base'!K133),2),ROUND(MinBaseGround*(1+GroundFuelSurcharge),2),ROUND(((1-GroundCandaDiscount)*'UPS Ground Base'!K133)*(1+GroundFuelSurcharge),2))</f>
        <v>466.85</v>
      </c>
      <c r="L138" s="300">
        <f>IF(MinBaseGround&gt;ROUND(((1-GroundCandaDiscount)*'UPS Ground Base'!L133),2),ROUND(MinBaseGround*(1+GroundFuelSurcharge),2),ROUND(((1-GroundCandaDiscount)*'UPS Ground Base'!L133)*(1+GroundFuelSurcharge),2))</f>
        <v>221.75</v>
      </c>
      <c r="M138" s="300">
        <f>IF(MinBaseGround&gt;ROUND(((1-GroundCandaDiscount)*'UPS Ground Base'!M133),2),ROUND(MinBaseGround*(1+GroundFuelSurcharge),2),ROUND(((1-GroundCandaDiscount)*'UPS Ground Base'!M133)*(1+GroundFuelSurcharge),2))</f>
        <v>229.58</v>
      </c>
      <c r="N138" s="300">
        <f>IF(MinBaseGround&gt;ROUND(((1-GroundCandaDiscount)*'UPS Ground Base'!N133),2),ROUND(MinBaseGround*(1+GroundFuelSurcharge),2),ROUND(((1-GroundCandaDiscount)*'UPS Ground Base'!N133)*(1+GroundFuelSurcharge),2))</f>
        <v>253.58</v>
      </c>
      <c r="O138" s="300">
        <f>IF(MinBaseGround&gt;ROUND(((1-GroundCandaDiscount)*'UPS Ground Base'!O133),2),ROUND(MinBaseGround*(1+GroundFuelSurcharge),2),ROUND(((1-GroundCandaDiscount)*'UPS Ground Base'!O133)*(1+GroundFuelSurcharge),2))</f>
        <v>280.53</v>
      </c>
      <c r="P138" s="300">
        <f>IF(MinBaseGround&gt;ROUND(((1-GroundCandaDiscount)*'UPS Ground Base'!P133),2),ROUND(MinBaseGround*(1+GroundFuelSurcharge),2),ROUND(((1-GroundCandaDiscount)*'UPS Ground Base'!P133)*(1+GroundFuelSurcharge),2))</f>
        <v>282.7</v>
      </c>
      <c r="Q138" s="300">
        <f>IF(MinBaseGround&gt;ROUND(((1-GroundCandaDiscount)*'UPS Ground Base'!Q133),2),ROUND(MinBaseGround*(1+GroundFuelSurcharge),2),ROUND(((1-GroundCandaDiscount)*'UPS Ground Base'!Q133)*(1+GroundFuelSurcharge),2))</f>
        <v>285.5</v>
      </c>
      <c r="R138" s="300">
        <f>IF(MinBaseGround&gt;ROUND(((1-GroundCandaDiscount)*'UPS Ground Base'!R133),2),ROUND(MinBaseGround*(1+GroundFuelSurcharge),2),ROUND(((1-GroundCandaDiscount)*'UPS Ground Base'!R133)*(1+GroundFuelSurcharge),2))</f>
        <v>286.48</v>
      </c>
      <c r="S138" s="300">
        <f>IF(MinBaseGround&gt;ROUND(((1-GroundCandaDiscount)*'UPS Ground Base'!S133),2),ROUND(MinBaseGround*(1+GroundFuelSurcharge),2),ROUND(((1-GroundCandaDiscount)*'UPS Ground Base'!S133)*(1+GroundFuelSurcharge),2))</f>
        <v>291.63</v>
      </c>
      <c r="T138" s="300">
        <f>IF(MinBaseGround&gt;ROUND(((1-GroundCandaDiscount)*'UPS Ground Base'!T133),2),ROUND(MinBaseGround*(1+GroundFuelSurcharge),2),ROUND(((1-GroundCandaDiscount)*'UPS Ground Base'!T133)*(1+GroundFuelSurcharge),2))</f>
        <v>300.75</v>
      </c>
      <c r="U138" s="300">
        <f>IF(MinBaseGround&gt;ROUND(((1-GroundCandaDiscount)*'UPS Ground Base'!U133),2),ROUND(MinBaseGround*(1+GroundFuelSurcharge),2),ROUND(((1-GroundCandaDiscount)*'UPS Ground Base'!U133)*(1+GroundFuelSurcharge),2))</f>
        <v>306.03</v>
      </c>
    </row>
    <row r="139" ht="12.75" customHeight="1">
      <c r="A139" s="299">
        <v>132.0</v>
      </c>
      <c r="B139" s="300">
        <f>IF(MinBaseGround&gt;ROUND(((1-Ground_Commercial)*'UPS Ground Base'!B134),2),ROUND(MinBaseGround*(1+GroundFuelSurcharge),2),ROUND(((1-Ground_Commercial)*'UPS Ground Base'!B134)*(1+GroundFuelSurcharge),2))</f>
        <v>86.42</v>
      </c>
      <c r="C139" s="300">
        <f>IF(MinBaseGround&gt;ROUND(((1-Ground_Commercial)*'UPS Ground Base'!C134),2),ROUND(MinBaseGround*(1+GroundFuelSurcharge),2),ROUND(((1-Ground_Commercial)*'UPS Ground Base'!C134)*(1+GroundFuelSurcharge),2))</f>
        <v>86.53</v>
      </c>
      <c r="D139" s="300">
        <f>IF(MinBaseGround&gt;ROUND(((1-Ground_Commercial)*'UPS Ground Base'!D134),2),ROUND(MinBaseGround*(1+GroundFuelSurcharge),2),ROUND(((1-Ground_Commercial)*'UPS Ground Base'!D134)*(1+GroundFuelSurcharge),2))</f>
        <v>92.31</v>
      </c>
      <c r="E139" s="300">
        <f>IF(MinBaseGround&gt;ROUND(((1-Ground_Commercial)*'UPS Ground Base'!E134),2),ROUND(MinBaseGround*(1+GroundFuelSurcharge),2),ROUND(((1-Ground_Commercial)*'UPS Ground Base'!E134)*(1+GroundFuelSurcharge),2))</f>
        <v>94.1</v>
      </c>
      <c r="F139" s="300">
        <f>IF(MinBaseGround&gt;ROUND(((1-Ground_Commercial)*'UPS Ground Base'!F134),2),ROUND(MinBaseGround*(1+GroundFuelSurcharge),2),ROUND(((1-Ground_Commercial)*'UPS Ground Base'!F134)*(1+GroundFuelSurcharge),2))</f>
        <v>105.71</v>
      </c>
      <c r="G139" s="300">
        <f>IF(MinBaseGround&gt;ROUND(((1-Ground_Commercial)*'UPS Ground Base'!G134),2),ROUND(MinBaseGround*(1+GroundFuelSurcharge),2),ROUND(((1-Ground_Commercial)*'UPS Ground Base'!G134)*(1+GroundFuelSurcharge),2))</f>
        <v>115.7</v>
      </c>
      <c r="H139" s="300">
        <f>IF(MinBaseGround&gt;ROUND(((1-Ground_Commercial)*'UPS Ground Base'!H134),2),ROUND(MinBaseGround*(1+GroundFuelSurcharge),2),ROUND(((1-Ground_Commercial)*'UPS Ground Base'!H134)*(1+GroundFuelSurcharge),2))</f>
        <v>132.09</v>
      </c>
      <c r="I139" s="300">
        <f>IF(MinBaseGround&gt;ROUND(((1-GroundCandaDiscount)*'UPS Ground Base'!I134),2),ROUND(MinBaseGround*(1+GroundFuelSurcharge),2),ROUND(((1-GroundCandaDiscount)*'UPS Ground Base'!I134)*(1+GroundFuelSurcharge),2))</f>
        <v>453.63</v>
      </c>
      <c r="J139" s="300">
        <f>IF(MinBaseGround&gt;ROUND(((1-GroundCandaDiscount)*'UPS Ground Base'!J134),2),ROUND(MinBaseGround*(1+GroundFuelSurcharge),2),ROUND(((1-GroundCandaDiscount)*'UPS Ground Base'!J134)*(1+GroundFuelSurcharge),2))</f>
        <v>596.18</v>
      </c>
      <c r="K139" s="300">
        <f>IF(MinBaseGround&gt;ROUND(((1-GroundCandaDiscount)*'UPS Ground Base'!K134),2),ROUND(MinBaseGround*(1+GroundFuelSurcharge),2),ROUND(((1-GroundCandaDiscount)*'UPS Ground Base'!K134)*(1+GroundFuelSurcharge),2))</f>
        <v>472.12</v>
      </c>
      <c r="L139" s="300">
        <f>IF(MinBaseGround&gt;ROUND(((1-GroundCandaDiscount)*'UPS Ground Base'!L134),2),ROUND(MinBaseGround*(1+GroundFuelSurcharge),2),ROUND(((1-GroundCandaDiscount)*'UPS Ground Base'!L134)*(1+GroundFuelSurcharge),2))</f>
        <v>221.75</v>
      </c>
      <c r="M139" s="300">
        <f>IF(MinBaseGround&gt;ROUND(((1-GroundCandaDiscount)*'UPS Ground Base'!M134),2),ROUND(MinBaseGround*(1+GroundFuelSurcharge),2),ROUND(((1-GroundCandaDiscount)*'UPS Ground Base'!M134)*(1+GroundFuelSurcharge),2))</f>
        <v>229.58</v>
      </c>
      <c r="N139" s="300">
        <f>IF(MinBaseGround&gt;ROUND(((1-GroundCandaDiscount)*'UPS Ground Base'!N134),2),ROUND(MinBaseGround*(1+GroundFuelSurcharge),2),ROUND(((1-GroundCandaDiscount)*'UPS Ground Base'!N134)*(1+GroundFuelSurcharge),2))</f>
        <v>253.58</v>
      </c>
      <c r="O139" s="300">
        <f>IF(MinBaseGround&gt;ROUND(((1-GroundCandaDiscount)*'UPS Ground Base'!O134),2),ROUND(MinBaseGround*(1+GroundFuelSurcharge),2),ROUND(((1-GroundCandaDiscount)*'UPS Ground Base'!O134)*(1+GroundFuelSurcharge),2))</f>
        <v>280.53</v>
      </c>
      <c r="P139" s="300">
        <f>IF(MinBaseGround&gt;ROUND(((1-GroundCandaDiscount)*'UPS Ground Base'!P134),2),ROUND(MinBaseGround*(1+GroundFuelSurcharge),2),ROUND(((1-GroundCandaDiscount)*'UPS Ground Base'!P134)*(1+GroundFuelSurcharge),2))</f>
        <v>282.7</v>
      </c>
      <c r="Q139" s="300">
        <f>IF(MinBaseGround&gt;ROUND(((1-GroundCandaDiscount)*'UPS Ground Base'!Q134),2),ROUND(MinBaseGround*(1+GroundFuelSurcharge),2),ROUND(((1-GroundCandaDiscount)*'UPS Ground Base'!Q134)*(1+GroundFuelSurcharge),2))</f>
        <v>285.5</v>
      </c>
      <c r="R139" s="300">
        <f>IF(MinBaseGround&gt;ROUND(((1-GroundCandaDiscount)*'UPS Ground Base'!R134),2),ROUND(MinBaseGround*(1+GroundFuelSurcharge),2),ROUND(((1-GroundCandaDiscount)*'UPS Ground Base'!R134)*(1+GroundFuelSurcharge),2))</f>
        <v>286.48</v>
      </c>
      <c r="S139" s="300">
        <f>IF(MinBaseGround&gt;ROUND(((1-GroundCandaDiscount)*'UPS Ground Base'!S134),2),ROUND(MinBaseGround*(1+GroundFuelSurcharge),2),ROUND(((1-GroundCandaDiscount)*'UPS Ground Base'!S134)*(1+GroundFuelSurcharge),2))</f>
        <v>291.63</v>
      </c>
      <c r="T139" s="300">
        <f>IF(MinBaseGround&gt;ROUND(((1-GroundCandaDiscount)*'UPS Ground Base'!T134),2),ROUND(MinBaseGround*(1+GroundFuelSurcharge),2),ROUND(((1-GroundCandaDiscount)*'UPS Ground Base'!T134)*(1+GroundFuelSurcharge),2))</f>
        <v>300.75</v>
      </c>
      <c r="U139" s="300">
        <f>IF(MinBaseGround&gt;ROUND(((1-GroundCandaDiscount)*'UPS Ground Base'!U134),2),ROUND(MinBaseGround*(1+GroundFuelSurcharge),2),ROUND(((1-GroundCandaDiscount)*'UPS Ground Base'!U134)*(1+GroundFuelSurcharge),2))</f>
        <v>306.03</v>
      </c>
    </row>
    <row r="140" ht="12.75" customHeight="1">
      <c r="A140" s="299">
        <v>133.0</v>
      </c>
      <c r="B140" s="300">
        <f>IF(MinBaseGround&gt;ROUND(((1-Ground_Commercial)*'UPS Ground Base'!B135),2),ROUND(MinBaseGround*(1+GroundFuelSurcharge),2),ROUND(((1-Ground_Commercial)*'UPS Ground Base'!B135)*(1+GroundFuelSurcharge),2))</f>
        <v>86.43</v>
      </c>
      <c r="C140" s="300">
        <f>IF(MinBaseGround&gt;ROUND(((1-Ground_Commercial)*'UPS Ground Base'!C135),2),ROUND(MinBaseGround*(1+GroundFuelSurcharge),2),ROUND(((1-Ground_Commercial)*'UPS Ground Base'!C135)*(1+GroundFuelSurcharge),2))</f>
        <v>87.48</v>
      </c>
      <c r="D140" s="300">
        <f>IF(MinBaseGround&gt;ROUND(((1-Ground_Commercial)*'UPS Ground Base'!D135),2),ROUND(MinBaseGround*(1+GroundFuelSurcharge),2),ROUND(((1-Ground_Commercial)*'UPS Ground Base'!D135)*(1+GroundFuelSurcharge),2))</f>
        <v>92.32</v>
      </c>
      <c r="E140" s="300">
        <f>IF(MinBaseGround&gt;ROUND(((1-Ground_Commercial)*'UPS Ground Base'!E135),2),ROUND(MinBaseGround*(1+GroundFuelSurcharge),2),ROUND(((1-Ground_Commercial)*'UPS Ground Base'!E135)*(1+GroundFuelSurcharge),2))</f>
        <v>94.11</v>
      </c>
      <c r="F140" s="300">
        <f>IF(MinBaseGround&gt;ROUND(((1-Ground_Commercial)*'UPS Ground Base'!F135),2),ROUND(MinBaseGround*(1+GroundFuelSurcharge),2),ROUND(((1-Ground_Commercial)*'UPS Ground Base'!F135)*(1+GroundFuelSurcharge),2))</f>
        <v>106.26</v>
      </c>
      <c r="G140" s="300">
        <f>IF(MinBaseGround&gt;ROUND(((1-Ground_Commercial)*'UPS Ground Base'!G135),2),ROUND(MinBaseGround*(1+GroundFuelSurcharge),2),ROUND(((1-Ground_Commercial)*'UPS Ground Base'!G135)*(1+GroundFuelSurcharge),2))</f>
        <v>115.93</v>
      </c>
      <c r="H140" s="300">
        <f>IF(MinBaseGround&gt;ROUND(((1-Ground_Commercial)*'UPS Ground Base'!H135),2),ROUND(MinBaseGround*(1+GroundFuelSurcharge),2),ROUND(((1-Ground_Commercial)*'UPS Ground Base'!H135)*(1+GroundFuelSurcharge),2))</f>
        <v>132.1</v>
      </c>
      <c r="I140" s="300">
        <f>IF(MinBaseGround&gt;ROUND(((1-GroundCandaDiscount)*'UPS Ground Base'!I135),2),ROUND(MinBaseGround*(1+GroundFuelSurcharge),2),ROUND(((1-GroundCandaDiscount)*'UPS Ground Base'!I135)*(1+GroundFuelSurcharge),2))</f>
        <v>456.34</v>
      </c>
      <c r="J140" s="300">
        <f>IF(MinBaseGround&gt;ROUND(((1-GroundCandaDiscount)*'UPS Ground Base'!J135),2),ROUND(MinBaseGround*(1+GroundFuelSurcharge),2),ROUND(((1-GroundCandaDiscount)*'UPS Ground Base'!J135)*(1+GroundFuelSurcharge),2))</f>
        <v>600.7</v>
      </c>
      <c r="K140" s="300">
        <f>IF(MinBaseGround&gt;ROUND(((1-GroundCandaDiscount)*'UPS Ground Base'!K135),2),ROUND(MinBaseGround*(1+GroundFuelSurcharge),2),ROUND(((1-GroundCandaDiscount)*'UPS Ground Base'!K135)*(1+GroundFuelSurcharge),2))</f>
        <v>473.72</v>
      </c>
      <c r="L140" s="300">
        <f>IF(MinBaseGround&gt;ROUND(((1-GroundCandaDiscount)*'UPS Ground Base'!L135),2),ROUND(MinBaseGround*(1+GroundFuelSurcharge),2),ROUND(((1-GroundCandaDiscount)*'UPS Ground Base'!L135)*(1+GroundFuelSurcharge),2))</f>
        <v>221.75</v>
      </c>
      <c r="M140" s="300">
        <f>IF(MinBaseGround&gt;ROUND(((1-GroundCandaDiscount)*'UPS Ground Base'!M135),2),ROUND(MinBaseGround*(1+GroundFuelSurcharge),2),ROUND(((1-GroundCandaDiscount)*'UPS Ground Base'!M135)*(1+GroundFuelSurcharge),2))</f>
        <v>229.58</v>
      </c>
      <c r="N140" s="300">
        <f>IF(MinBaseGround&gt;ROUND(((1-GroundCandaDiscount)*'UPS Ground Base'!N135),2),ROUND(MinBaseGround*(1+GroundFuelSurcharge),2),ROUND(((1-GroundCandaDiscount)*'UPS Ground Base'!N135)*(1+GroundFuelSurcharge),2))</f>
        <v>253.58</v>
      </c>
      <c r="O140" s="300">
        <f>IF(MinBaseGround&gt;ROUND(((1-GroundCandaDiscount)*'UPS Ground Base'!O135),2),ROUND(MinBaseGround*(1+GroundFuelSurcharge),2),ROUND(((1-GroundCandaDiscount)*'UPS Ground Base'!O135)*(1+GroundFuelSurcharge),2))</f>
        <v>280.53</v>
      </c>
      <c r="P140" s="300">
        <f>IF(MinBaseGround&gt;ROUND(((1-GroundCandaDiscount)*'UPS Ground Base'!P135),2),ROUND(MinBaseGround*(1+GroundFuelSurcharge),2),ROUND(((1-GroundCandaDiscount)*'UPS Ground Base'!P135)*(1+GroundFuelSurcharge),2))</f>
        <v>282.7</v>
      </c>
      <c r="Q140" s="300">
        <f>IF(MinBaseGround&gt;ROUND(((1-GroundCandaDiscount)*'UPS Ground Base'!Q135),2),ROUND(MinBaseGround*(1+GroundFuelSurcharge),2),ROUND(((1-GroundCandaDiscount)*'UPS Ground Base'!Q135)*(1+GroundFuelSurcharge),2))</f>
        <v>285.5</v>
      </c>
      <c r="R140" s="300">
        <f>IF(MinBaseGround&gt;ROUND(((1-GroundCandaDiscount)*'UPS Ground Base'!R135),2),ROUND(MinBaseGround*(1+GroundFuelSurcharge),2),ROUND(((1-GroundCandaDiscount)*'UPS Ground Base'!R135)*(1+GroundFuelSurcharge),2))</f>
        <v>286.48</v>
      </c>
      <c r="S140" s="300">
        <f>IF(MinBaseGround&gt;ROUND(((1-GroundCandaDiscount)*'UPS Ground Base'!S135),2),ROUND(MinBaseGround*(1+GroundFuelSurcharge),2),ROUND(((1-GroundCandaDiscount)*'UPS Ground Base'!S135)*(1+GroundFuelSurcharge),2))</f>
        <v>291.63</v>
      </c>
      <c r="T140" s="300">
        <f>IF(MinBaseGround&gt;ROUND(((1-GroundCandaDiscount)*'UPS Ground Base'!T135),2),ROUND(MinBaseGround*(1+GroundFuelSurcharge),2),ROUND(((1-GroundCandaDiscount)*'UPS Ground Base'!T135)*(1+GroundFuelSurcharge),2))</f>
        <v>300.75</v>
      </c>
      <c r="U140" s="300">
        <f>IF(MinBaseGround&gt;ROUND(((1-GroundCandaDiscount)*'UPS Ground Base'!U135),2),ROUND(MinBaseGround*(1+GroundFuelSurcharge),2),ROUND(((1-GroundCandaDiscount)*'UPS Ground Base'!U135)*(1+GroundFuelSurcharge),2))</f>
        <v>306.03</v>
      </c>
    </row>
    <row r="141" ht="12.75" customHeight="1">
      <c r="A141" s="299">
        <v>134.0</v>
      </c>
      <c r="B141" s="300">
        <f>IF(MinBaseGround&gt;ROUND(((1-Ground_Commercial)*'UPS Ground Base'!B136),2),ROUND(MinBaseGround*(1+GroundFuelSurcharge),2),ROUND(((1-Ground_Commercial)*'UPS Ground Base'!B136)*(1+GroundFuelSurcharge),2))</f>
        <v>87.88</v>
      </c>
      <c r="C141" s="300">
        <f>IF(MinBaseGround&gt;ROUND(((1-Ground_Commercial)*'UPS Ground Base'!C136),2),ROUND(MinBaseGround*(1+GroundFuelSurcharge),2),ROUND(((1-Ground_Commercial)*'UPS Ground Base'!C136)*(1+GroundFuelSurcharge),2))</f>
        <v>88.08</v>
      </c>
      <c r="D141" s="300">
        <f>IF(MinBaseGround&gt;ROUND(((1-Ground_Commercial)*'UPS Ground Base'!D136),2),ROUND(MinBaseGround*(1+GroundFuelSurcharge),2),ROUND(((1-Ground_Commercial)*'UPS Ground Base'!D136)*(1+GroundFuelSurcharge),2))</f>
        <v>93.18</v>
      </c>
      <c r="E141" s="300">
        <f>IF(MinBaseGround&gt;ROUND(((1-Ground_Commercial)*'UPS Ground Base'!E136),2),ROUND(MinBaseGround*(1+GroundFuelSurcharge),2),ROUND(((1-Ground_Commercial)*'UPS Ground Base'!E136)*(1+GroundFuelSurcharge),2))</f>
        <v>95.61</v>
      </c>
      <c r="F141" s="300">
        <f>IF(MinBaseGround&gt;ROUND(((1-Ground_Commercial)*'UPS Ground Base'!F136),2),ROUND(MinBaseGround*(1+GroundFuelSurcharge),2),ROUND(((1-Ground_Commercial)*'UPS Ground Base'!F136)*(1+GroundFuelSurcharge),2))</f>
        <v>107.87</v>
      </c>
      <c r="G141" s="300">
        <f>IF(MinBaseGround&gt;ROUND(((1-Ground_Commercial)*'UPS Ground Base'!G136),2),ROUND(MinBaseGround*(1+GroundFuelSurcharge),2),ROUND(((1-Ground_Commercial)*'UPS Ground Base'!G136)*(1+GroundFuelSurcharge),2))</f>
        <v>117.6</v>
      </c>
      <c r="H141" s="300">
        <f>IF(MinBaseGround&gt;ROUND(((1-Ground_Commercial)*'UPS Ground Base'!H136),2),ROUND(MinBaseGround*(1+GroundFuelSurcharge),2),ROUND(((1-Ground_Commercial)*'UPS Ground Base'!H136)*(1+GroundFuelSurcharge),2))</f>
        <v>132.12</v>
      </c>
      <c r="I141" s="300">
        <f>IF(MinBaseGround&gt;ROUND(((1-GroundCandaDiscount)*'UPS Ground Base'!I136),2),ROUND(MinBaseGround*(1+GroundFuelSurcharge),2),ROUND(((1-GroundCandaDiscount)*'UPS Ground Base'!I136)*(1+GroundFuelSurcharge),2))</f>
        <v>456.36</v>
      </c>
      <c r="J141" s="300">
        <f>IF(MinBaseGround&gt;ROUND(((1-GroundCandaDiscount)*'UPS Ground Base'!J136),2),ROUND(MinBaseGround*(1+GroundFuelSurcharge),2),ROUND(((1-GroundCandaDiscount)*'UPS Ground Base'!J136)*(1+GroundFuelSurcharge),2))</f>
        <v>605.22</v>
      </c>
      <c r="K141" s="300">
        <f>IF(MinBaseGround&gt;ROUND(((1-GroundCandaDiscount)*'UPS Ground Base'!K136),2),ROUND(MinBaseGround*(1+GroundFuelSurcharge),2),ROUND(((1-GroundCandaDiscount)*'UPS Ground Base'!K136)*(1+GroundFuelSurcharge),2))</f>
        <v>473.77</v>
      </c>
      <c r="L141" s="300">
        <f>IF(MinBaseGround&gt;ROUND(((1-GroundCandaDiscount)*'UPS Ground Base'!L136),2),ROUND(MinBaseGround*(1+GroundFuelSurcharge),2),ROUND(((1-GroundCandaDiscount)*'UPS Ground Base'!L136)*(1+GroundFuelSurcharge),2))</f>
        <v>221.75</v>
      </c>
      <c r="M141" s="300">
        <f>IF(MinBaseGround&gt;ROUND(((1-GroundCandaDiscount)*'UPS Ground Base'!M136),2),ROUND(MinBaseGround*(1+GroundFuelSurcharge),2),ROUND(((1-GroundCandaDiscount)*'UPS Ground Base'!M136)*(1+GroundFuelSurcharge),2))</f>
        <v>229.58</v>
      </c>
      <c r="N141" s="300">
        <f>IF(MinBaseGround&gt;ROUND(((1-GroundCandaDiscount)*'UPS Ground Base'!N136),2),ROUND(MinBaseGround*(1+GroundFuelSurcharge),2),ROUND(((1-GroundCandaDiscount)*'UPS Ground Base'!N136)*(1+GroundFuelSurcharge),2))</f>
        <v>253.58</v>
      </c>
      <c r="O141" s="300">
        <f>IF(MinBaseGround&gt;ROUND(((1-GroundCandaDiscount)*'UPS Ground Base'!O136),2),ROUND(MinBaseGround*(1+GroundFuelSurcharge),2),ROUND(((1-GroundCandaDiscount)*'UPS Ground Base'!O136)*(1+GroundFuelSurcharge),2))</f>
        <v>280.53</v>
      </c>
      <c r="P141" s="300">
        <f>IF(MinBaseGround&gt;ROUND(((1-GroundCandaDiscount)*'UPS Ground Base'!P136),2),ROUND(MinBaseGround*(1+GroundFuelSurcharge),2),ROUND(((1-GroundCandaDiscount)*'UPS Ground Base'!P136)*(1+GroundFuelSurcharge),2))</f>
        <v>282.7</v>
      </c>
      <c r="Q141" s="300">
        <f>IF(MinBaseGround&gt;ROUND(((1-GroundCandaDiscount)*'UPS Ground Base'!Q136),2),ROUND(MinBaseGround*(1+GroundFuelSurcharge),2),ROUND(((1-GroundCandaDiscount)*'UPS Ground Base'!Q136)*(1+GroundFuelSurcharge),2))</f>
        <v>285.5</v>
      </c>
      <c r="R141" s="300">
        <f>IF(MinBaseGround&gt;ROUND(((1-GroundCandaDiscount)*'UPS Ground Base'!R136),2),ROUND(MinBaseGround*(1+GroundFuelSurcharge),2),ROUND(((1-GroundCandaDiscount)*'UPS Ground Base'!R136)*(1+GroundFuelSurcharge),2))</f>
        <v>286.48</v>
      </c>
      <c r="S141" s="300">
        <f>IF(MinBaseGround&gt;ROUND(((1-GroundCandaDiscount)*'UPS Ground Base'!S136),2),ROUND(MinBaseGround*(1+GroundFuelSurcharge),2),ROUND(((1-GroundCandaDiscount)*'UPS Ground Base'!S136)*(1+GroundFuelSurcharge),2))</f>
        <v>291.63</v>
      </c>
      <c r="T141" s="300">
        <f>IF(MinBaseGround&gt;ROUND(((1-GroundCandaDiscount)*'UPS Ground Base'!T136),2),ROUND(MinBaseGround*(1+GroundFuelSurcharge),2),ROUND(((1-GroundCandaDiscount)*'UPS Ground Base'!T136)*(1+GroundFuelSurcharge),2))</f>
        <v>300.75</v>
      </c>
      <c r="U141" s="300">
        <f>IF(MinBaseGround&gt;ROUND(((1-GroundCandaDiscount)*'UPS Ground Base'!U136),2),ROUND(MinBaseGround*(1+GroundFuelSurcharge),2),ROUND(((1-GroundCandaDiscount)*'UPS Ground Base'!U136)*(1+GroundFuelSurcharge),2))</f>
        <v>306.03</v>
      </c>
    </row>
    <row r="142" ht="12.75" customHeight="1">
      <c r="A142" s="299">
        <v>135.0</v>
      </c>
      <c r="B142" s="300">
        <f>IF(MinBaseGround&gt;ROUND(((1-Ground_Commercial)*'UPS Ground Base'!B137),2),ROUND(MinBaseGround*(1+GroundFuelSurcharge),2),ROUND(((1-Ground_Commercial)*'UPS Ground Base'!B137)*(1+GroundFuelSurcharge),2))</f>
        <v>88.71</v>
      </c>
      <c r="C142" s="300">
        <f>IF(MinBaseGround&gt;ROUND(((1-Ground_Commercial)*'UPS Ground Base'!C137),2),ROUND(MinBaseGround*(1+GroundFuelSurcharge),2),ROUND(((1-Ground_Commercial)*'UPS Ground Base'!C137)*(1+GroundFuelSurcharge),2))</f>
        <v>89.89</v>
      </c>
      <c r="D142" s="300">
        <f>IF(MinBaseGround&gt;ROUND(((1-Ground_Commercial)*'UPS Ground Base'!D137),2),ROUND(MinBaseGround*(1+GroundFuelSurcharge),2),ROUND(((1-Ground_Commercial)*'UPS Ground Base'!D137)*(1+GroundFuelSurcharge),2))</f>
        <v>94.96</v>
      </c>
      <c r="E142" s="300">
        <f>IF(MinBaseGround&gt;ROUND(((1-Ground_Commercial)*'UPS Ground Base'!E137),2),ROUND(MinBaseGround*(1+GroundFuelSurcharge),2),ROUND(((1-Ground_Commercial)*'UPS Ground Base'!E137)*(1+GroundFuelSurcharge),2))</f>
        <v>97.31</v>
      </c>
      <c r="F142" s="300">
        <f>IF(MinBaseGround&gt;ROUND(((1-Ground_Commercial)*'UPS Ground Base'!F137),2),ROUND(MinBaseGround*(1+GroundFuelSurcharge),2),ROUND(((1-Ground_Commercial)*'UPS Ground Base'!F137)*(1+GroundFuelSurcharge),2))</f>
        <v>109.42</v>
      </c>
      <c r="G142" s="300">
        <f>IF(MinBaseGround&gt;ROUND(((1-Ground_Commercial)*'UPS Ground Base'!G137),2),ROUND(MinBaseGround*(1+GroundFuelSurcharge),2),ROUND(((1-Ground_Commercial)*'UPS Ground Base'!G137)*(1+GroundFuelSurcharge),2))</f>
        <v>118.45</v>
      </c>
      <c r="H142" s="300">
        <f>IF(MinBaseGround&gt;ROUND(((1-Ground_Commercial)*'UPS Ground Base'!H137),2),ROUND(MinBaseGround*(1+GroundFuelSurcharge),2),ROUND(((1-Ground_Commercial)*'UPS Ground Base'!H137)*(1+GroundFuelSurcharge),2))</f>
        <v>133.02</v>
      </c>
      <c r="I142" s="300">
        <f>IF(MinBaseGround&gt;ROUND(((1-GroundCandaDiscount)*'UPS Ground Base'!I137),2),ROUND(MinBaseGround*(1+GroundFuelSurcharge),2),ROUND(((1-GroundCandaDiscount)*'UPS Ground Base'!I137)*(1+GroundFuelSurcharge),2))</f>
        <v>459.82</v>
      </c>
      <c r="J142" s="300">
        <f>IF(MinBaseGround&gt;ROUND(((1-GroundCandaDiscount)*'UPS Ground Base'!J137),2),ROUND(MinBaseGround*(1+GroundFuelSurcharge),2),ROUND(((1-GroundCandaDiscount)*'UPS Ground Base'!J137)*(1+GroundFuelSurcharge),2))</f>
        <v>609.74</v>
      </c>
      <c r="K142" s="300">
        <f>IF(MinBaseGround&gt;ROUND(((1-GroundCandaDiscount)*'UPS Ground Base'!K137),2),ROUND(MinBaseGround*(1+GroundFuelSurcharge),2),ROUND(((1-GroundCandaDiscount)*'UPS Ground Base'!K137)*(1+GroundFuelSurcharge),2))</f>
        <v>478.33</v>
      </c>
      <c r="L142" s="300">
        <f>IF(MinBaseGround&gt;ROUND(((1-GroundCandaDiscount)*'UPS Ground Base'!L137),2),ROUND(MinBaseGround*(1+GroundFuelSurcharge),2),ROUND(((1-GroundCandaDiscount)*'UPS Ground Base'!L137)*(1+GroundFuelSurcharge),2))</f>
        <v>221.75</v>
      </c>
      <c r="M142" s="300">
        <f>IF(MinBaseGround&gt;ROUND(((1-GroundCandaDiscount)*'UPS Ground Base'!M137),2),ROUND(MinBaseGround*(1+GroundFuelSurcharge),2),ROUND(((1-GroundCandaDiscount)*'UPS Ground Base'!M137)*(1+GroundFuelSurcharge),2))</f>
        <v>229.58</v>
      </c>
      <c r="N142" s="300">
        <f>IF(MinBaseGround&gt;ROUND(((1-GroundCandaDiscount)*'UPS Ground Base'!N137),2),ROUND(MinBaseGround*(1+GroundFuelSurcharge),2),ROUND(((1-GroundCandaDiscount)*'UPS Ground Base'!N137)*(1+GroundFuelSurcharge),2))</f>
        <v>253.58</v>
      </c>
      <c r="O142" s="300">
        <f>IF(MinBaseGround&gt;ROUND(((1-GroundCandaDiscount)*'UPS Ground Base'!O137),2),ROUND(MinBaseGround*(1+GroundFuelSurcharge),2),ROUND(((1-GroundCandaDiscount)*'UPS Ground Base'!O137)*(1+GroundFuelSurcharge),2))</f>
        <v>280.53</v>
      </c>
      <c r="P142" s="300">
        <f>IF(MinBaseGround&gt;ROUND(((1-GroundCandaDiscount)*'UPS Ground Base'!P137),2),ROUND(MinBaseGround*(1+GroundFuelSurcharge),2),ROUND(((1-GroundCandaDiscount)*'UPS Ground Base'!P137)*(1+GroundFuelSurcharge),2))</f>
        <v>282.7</v>
      </c>
      <c r="Q142" s="300">
        <f>IF(MinBaseGround&gt;ROUND(((1-GroundCandaDiscount)*'UPS Ground Base'!Q137),2),ROUND(MinBaseGround*(1+GroundFuelSurcharge),2),ROUND(((1-GroundCandaDiscount)*'UPS Ground Base'!Q137)*(1+GroundFuelSurcharge),2))</f>
        <v>285.5</v>
      </c>
      <c r="R142" s="300">
        <f>IF(MinBaseGround&gt;ROUND(((1-GroundCandaDiscount)*'UPS Ground Base'!R137),2),ROUND(MinBaseGround*(1+GroundFuelSurcharge),2),ROUND(((1-GroundCandaDiscount)*'UPS Ground Base'!R137)*(1+GroundFuelSurcharge),2))</f>
        <v>286.48</v>
      </c>
      <c r="S142" s="300">
        <f>IF(MinBaseGround&gt;ROUND(((1-GroundCandaDiscount)*'UPS Ground Base'!S137),2),ROUND(MinBaseGround*(1+GroundFuelSurcharge),2),ROUND(((1-GroundCandaDiscount)*'UPS Ground Base'!S137)*(1+GroundFuelSurcharge),2))</f>
        <v>291.63</v>
      </c>
      <c r="T142" s="300">
        <f>IF(MinBaseGround&gt;ROUND(((1-GroundCandaDiscount)*'UPS Ground Base'!T137),2),ROUND(MinBaseGround*(1+GroundFuelSurcharge),2),ROUND(((1-GroundCandaDiscount)*'UPS Ground Base'!T137)*(1+GroundFuelSurcharge),2))</f>
        <v>300.75</v>
      </c>
      <c r="U142" s="300">
        <f>IF(MinBaseGround&gt;ROUND(((1-GroundCandaDiscount)*'UPS Ground Base'!U137),2),ROUND(MinBaseGround*(1+GroundFuelSurcharge),2),ROUND(((1-GroundCandaDiscount)*'UPS Ground Base'!U137)*(1+GroundFuelSurcharge),2))</f>
        <v>306.03</v>
      </c>
    </row>
    <row r="143" ht="12.75" customHeight="1">
      <c r="A143" s="299">
        <v>136.0</v>
      </c>
      <c r="B143" s="300">
        <f>IF(MinBaseGround&gt;ROUND(((1-Ground_Commercial)*'UPS Ground Base'!B138),2),ROUND(MinBaseGround*(1+GroundFuelSurcharge),2),ROUND(((1-Ground_Commercial)*'UPS Ground Base'!B138)*(1+GroundFuelSurcharge),2))</f>
        <v>89.37</v>
      </c>
      <c r="C143" s="300">
        <f>IF(MinBaseGround&gt;ROUND(((1-Ground_Commercial)*'UPS Ground Base'!C138),2),ROUND(MinBaseGround*(1+GroundFuelSurcharge),2),ROUND(((1-Ground_Commercial)*'UPS Ground Base'!C138)*(1+GroundFuelSurcharge),2))</f>
        <v>90.11</v>
      </c>
      <c r="D143" s="300">
        <f>IF(MinBaseGround&gt;ROUND(((1-Ground_Commercial)*'UPS Ground Base'!D138),2),ROUND(MinBaseGround*(1+GroundFuelSurcharge),2),ROUND(((1-Ground_Commercial)*'UPS Ground Base'!D138)*(1+GroundFuelSurcharge),2))</f>
        <v>96.5</v>
      </c>
      <c r="E143" s="300">
        <f>IF(MinBaseGround&gt;ROUND(((1-Ground_Commercial)*'UPS Ground Base'!E138),2),ROUND(MinBaseGround*(1+GroundFuelSurcharge),2),ROUND(((1-Ground_Commercial)*'UPS Ground Base'!E138)*(1+GroundFuelSurcharge),2))</f>
        <v>98.16</v>
      </c>
      <c r="F143" s="300">
        <f>IF(MinBaseGround&gt;ROUND(((1-Ground_Commercial)*'UPS Ground Base'!F138),2),ROUND(MinBaseGround*(1+GroundFuelSurcharge),2),ROUND(((1-Ground_Commercial)*'UPS Ground Base'!F138)*(1+GroundFuelSurcharge),2))</f>
        <v>109.78</v>
      </c>
      <c r="G143" s="300">
        <f>IF(MinBaseGround&gt;ROUND(((1-Ground_Commercial)*'UPS Ground Base'!G138),2),ROUND(MinBaseGround*(1+GroundFuelSurcharge),2),ROUND(((1-Ground_Commercial)*'UPS Ground Base'!G138)*(1+GroundFuelSurcharge),2))</f>
        <v>120.1</v>
      </c>
      <c r="H143" s="300">
        <f>IF(MinBaseGround&gt;ROUND(((1-Ground_Commercial)*'UPS Ground Base'!H138),2),ROUND(MinBaseGround*(1+GroundFuelSurcharge),2),ROUND(((1-Ground_Commercial)*'UPS Ground Base'!H138)*(1+GroundFuelSurcharge),2))</f>
        <v>133.68</v>
      </c>
      <c r="I143" s="300">
        <f>IF(MinBaseGround&gt;ROUND(((1-GroundCandaDiscount)*'UPS Ground Base'!I138),2),ROUND(MinBaseGround*(1+GroundFuelSurcharge),2),ROUND(((1-GroundCandaDiscount)*'UPS Ground Base'!I138)*(1+GroundFuelSurcharge),2))</f>
        <v>463.32</v>
      </c>
      <c r="J143" s="300">
        <f>IF(MinBaseGround&gt;ROUND(((1-GroundCandaDiscount)*'UPS Ground Base'!J138),2),ROUND(MinBaseGround*(1+GroundFuelSurcharge),2),ROUND(((1-GroundCandaDiscount)*'UPS Ground Base'!J138)*(1+GroundFuelSurcharge),2))</f>
        <v>614.26</v>
      </c>
      <c r="K143" s="300">
        <f>IF(MinBaseGround&gt;ROUND(((1-GroundCandaDiscount)*'UPS Ground Base'!K138),2),ROUND(MinBaseGround*(1+GroundFuelSurcharge),2),ROUND(((1-GroundCandaDiscount)*'UPS Ground Base'!K138)*(1+GroundFuelSurcharge),2))</f>
        <v>481.9</v>
      </c>
      <c r="L143" s="300">
        <f>IF(MinBaseGround&gt;ROUND(((1-GroundCandaDiscount)*'UPS Ground Base'!L138),2),ROUND(MinBaseGround*(1+GroundFuelSurcharge),2),ROUND(((1-GroundCandaDiscount)*'UPS Ground Base'!L138)*(1+GroundFuelSurcharge),2))</f>
        <v>228.86</v>
      </c>
      <c r="M143" s="300">
        <f>IF(MinBaseGround&gt;ROUND(((1-GroundCandaDiscount)*'UPS Ground Base'!M138),2),ROUND(MinBaseGround*(1+GroundFuelSurcharge),2),ROUND(((1-GroundCandaDiscount)*'UPS Ground Base'!M138)*(1+GroundFuelSurcharge),2))</f>
        <v>236.61</v>
      </c>
      <c r="N143" s="300">
        <f>IF(MinBaseGround&gt;ROUND(((1-GroundCandaDiscount)*'UPS Ground Base'!N138),2),ROUND(MinBaseGround*(1+GroundFuelSurcharge),2),ROUND(((1-GroundCandaDiscount)*'UPS Ground Base'!N138)*(1+GroundFuelSurcharge),2))</f>
        <v>261.62</v>
      </c>
      <c r="O143" s="300">
        <f>IF(MinBaseGround&gt;ROUND(((1-GroundCandaDiscount)*'UPS Ground Base'!O138),2),ROUND(MinBaseGround*(1+GroundFuelSurcharge),2),ROUND(((1-GroundCandaDiscount)*'UPS Ground Base'!O138)*(1+GroundFuelSurcharge),2))</f>
        <v>287.97</v>
      </c>
      <c r="P143" s="300">
        <f>IF(MinBaseGround&gt;ROUND(((1-GroundCandaDiscount)*'UPS Ground Base'!P138),2),ROUND(MinBaseGround*(1+GroundFuelSurcharge),2),ROUND(((1-GroundCandaDiscount)*'UPS Ground Base'!P138)*(1+GroundFuelSurcharge),2))</f>
        <v>290.47</v>
      </c>
      <c r="Q143" s="300">
        <f>IF(MinBaseGround&gt;ROUND(((1-GroundCandaDiscount)*'UPS Ground Base'!Q138),2),ROUND(MinBaseGround*(1+GroundFuelSurcharge),2),ROUND(((1-GroundCandaDiscount)*'UPS Ground Base'!Q138)*(1+GroundFuelSurcharge),2))</f>
        <v>293.24</v>
      </c>
      <c r="R143" s="300">
        <f>IF(MinBaseGround&gt;ROUND(((1-GroundCandaDiscount)*'UPS Ground Base'!R138),2),ROUND(MinBaseGround*(1+GroundFuelSurcharge),2),ROUND(((1-GroundCandaDiscount)*'UPS Ground Base'!R138)*(1+GroundFuelSurcharge),2))</f>
        <v>294.03</v>
      </c>
      <c r="S143" s="300">
        <f>IF(MinBaseGround&gt;ROUND(((1-GroundCandaDiscount)*'UPS Ground Base'!S138),2),ROUND(MinBaseGround*(1+GroundFuelSurcharge),2),ROUND(((1-GroundCandaDiscount)*'UPS Ground Base'!S138)*(1+GroundFuelSurcharge),2))</f>
        <v>299.04</v>
      </c>
      <c r="T143" s="300">
        <f>IF(MinBaseGround&gt;ROUND(((1-GroundCandaDiscount)*'UPS Ground Base'!T138),2),ROUND(MinBaseGround*(1+GroundFuelSurcharge),2),ROUND(((1-GroundCandaDiscount)*'UPS Ground Base'!T138)*(1+GroundFuelSurcharge),2))</f>
        <v>307.85</v>
      </c>
      <c r="U143" s="300">
        <f>IF(MinBaseGround&gt;ROUND(((1-GroundCandaDiscount)*'UPS Ground Base'!U138),2),ROUND(MinBaseGround*(1+GroundFuelSurcharge),2),ROUND(((1-GroundCandaDiscount)*'UPS Ground Base'!U138)*(1+GroundFuelSurcharge),2))</f>
        <v>313.42</v>
      </c>
    </row>
    <row r="144" ht="12.75" customHeight="1">
      <c r="A144" s="299">
        <v>137.0</v>
      </c>
      <c r="B144" s="300">
        <f>IF(MinBaseGround&gt;ROUND(((1-Ground_Commercial)*'UPS Ground Base'!B139),2),ROUND(MinBaseGround*(1+GroundFuelSurcharge),2),ROUND(((1-Ground_Commercial)*'UPS Ground Base'!B139)*(1+GroundFuelSurcharge),2))</f>
        <v>89.38</v>
      </c>
      <c r="C144" s="300">
        <f>IF(MinBaseGround&gt;ROUND(((1-Ground_Commercial)*'UPS Ground Base'!C139),2),ROUND(MinBaseGround*(1+GroundFuelSurcharge),2),ROUND(((1-Ground_Commercial)*'UPS Ground Base'!C139)*(1+GroundFuelSurcharge),2))</f>
        <v>90.12</v>
      </c>
      <c r="D144" s="300">
        <f>IF(MinBaseGround&gt;ROUND(((1-Ground_Commercial)*'UPS Ground Base'!D139),2),ROUND(MinBaseGround*(1+GroundFuelSurcharge),2),ROUND(((1-Ground_Commercial)*'UPS Ground Base'!D139)*(1+GroundFuelSurcharge),2))</f>
        <v>98.13</v>
      </c>
      <c r="E144" s="300">
        <f>IF(MinBaseGround&gt;ROUND(((1-Ground_Commercial)*'UPS Ground Base'!E139),2),ROUND(MinBaseGround*(1+GroundFuelSurcharge),2),ROUND(((1-Ground_Commercial)*'UPS Ground Base'!E139)*(1+GroundFuelSurcharge),2))</f>
        <v>99.07</v>
      </c>
      <c r="F144" s="300">
        <f>IF(MinBaseGround&gt;ROUND(((1-Ground_Commercial)*'UPS Ground Base'!F139),2),ROUND(MinBaseGround*(1+GroundFuelSurcharge),2),ROUND(((1-Ground_Commercial)*'UPS Ground Base'!F139)*(1+GroundFuelSurcharge),2))</f>
        <v>110.4</v>
      </c>
      <c r="G144" s="300">
        <f>IF(MinBaseGround&gt;ROUND(((1-Ground_Commercial)*'UPS Ground Base'!G139),2),ROUND(MinBaseGround*(1+GroundFuelSurcharge),2),ROUND(((1-Ground_Commercial)*'UPS Ground Base'!G139)*(1+GroundFuelSurcharge),2))</f>
        <v>120.3</v>
      </c>
      <c r="H144" s="300">
        <f>IF(MinBaseGround&gt;ROUND(((1-Ground_Commercial)*'UPS Ground Base'!H139),2),ROUND(MinBaseGround*(1+GroundFuelSurcharge),2),ROUND(((1-Ground_Commercial)*'UPS Ground Base'!H139)*(1+GroundFuelSurcharge),2))</f>
        <v>133.94</v>
      </c>
      <c r="I144" s="300">
        <f>IF(MinBaseGround&gt;ROUND(((1-GroundCandaDiscount)*'UPS Ground Base'!I139),2),ROUND(MinBaseGround*(1+GroundFuelSurcharge),2),ROUND(((1-GroundCandaDiscount)*'UPS Ground Base'!I139)*(1+GroundFuelSurcharge),2))</f>
        <v>475.75</v>
      </c>
      <c r="J144" s="300">
        <f>IF(MinBaseGround&gt;ROUND(((1-GroundCandaDiscount)*'UPS Ground Base'!J139),2),ROUND(MinBaseGround*(1+GroundFuelSurcharge),2),ROUND(((1-GroundCandaDiscount)*'UPS Ground Base'!J139)*(1+GroundFuelSurcharge),2))</f>
        <v>618.76</v>
      </c>
      <c r="K144" s="300">
        <f>IF(MinBaseGround&gt;ROUND(((1-GroundCandaDiscount)*'UPS Ground Base'!K139),2),ROUND(MinBaseGround*(1+GroundFuelSurcharge),2),ROUND(((1-GroundCandaDiscount)*'UPS Ground Base'!K139)*(1+GroundFuelSurcharge),2))</f>
        <v>494.76</v>
      </c>
      <c r="L144" s="300">
        <f>IF(MinBaseGround&gt;ROUND(((1-GroundCandaDiscount)*'UPS Ground Base'!L139),2),ROUND(MinBaseGround*(1+GroundFuelSurcharge),2),ROUND(((1-GroundCandaDiscount)*'UPS Ground Base'!L139)*(1+GroundFuelSurcharge),2))</f>
        <v>228.86</v>
      </c>
      <c r="M144" s="300">
        <f>IF(MinBaseGround&gt;ROUND(((1-GroundCandaDiscount)*'UPS Ground Base'!M139),2),ROUND(MinBaseGround*(1+GroundFuelSurcharge),2),ROUND(((1-GroundCandaDiscount)*'UPS Ground Base'!M139)*(1+GroundFuelSurcharge),2))</f>
        <v>236.61</v>
      </c>
      <c r="N144" s="300">
        <f>IF(MinBaseGround&gt;ROUND(((1-GroundCandaDiscount)*'UPS Ground Base'!N139),2),ROUND(MinBaseGround*(1+GroundFuelSurcharge),2),ROUND(((1-GroundCandaDiscount)*'UPS Ground Base'!N139)*(1+GroundFuelSurcharge),2))</f>
        <v>261.62</v>
      </c>
      <c r="O144" s="300">
        <f>IF(MinBaseGround&gt;ROUND(((1-GroundCandaDiscount)*'UPS Ground Base'!O139),2),ROUND(MinBaseGround*(1+GroundFuelSurcharge),2),ROUND(((1-GroundCandaDiscount)*'UPS Ground Base'!O139)*(1+GroundFuelSurcharge),2))</f>
        <v>287.97</v>
      </c>
      <c r="P144" s="300">
        <f>IF(MinBaseGround&gt;ROUND(((1-GroundCandaDiscount)*'UPS Ground Base'!P139),2),ROUND(MinBaseGround*(1+GroundFuelSurcharge),2),ROUND(((1-GroundCandaDiscount)*'UPS Ground Base'!P139)*(1+GroundFuelSurcharge),2))</f>
        <v>290.47</v>
      </c>
      <c r="Q144" s="300">
        <f>IF(MinBaseGround&gt;ROUND(((1-GroundCandaDiscount)*'UPS Ground Base'!Q139),2),ROUND(MinBaseGround*(1+GroundFuelSurcharge),2),ROUND(((1-GroundCandaDiscount)*'UPS Ground Base'!Q139)*(1+GroundFuelSurcharge),2))</f>
        <v>293.24</v>
      </c>
      <c r="R144" s="300">
        <f>IF(MinBaseGround&gt;ROUND(((1-GroundCandaDiscount)*'UPS Ground Base'!R139),2),ROUND(MinBaseGround*(1+GroundFuelSurcharge),2),ROUND(((1-GroundCandaDiscount)*'UPS Ground Base'!R139)*(1+GroundFuelSurcharge),2))</f>
        <v>294.03</v>
      </c>
      <c r="S144" s="300">
        <f>IF(MinBaseGround&gt;ROUND(((1-GroundCandaDiscount)*'UPS Ground Base'!S139),2),ROUND(MinBaseGround*(1+GroundFuelSurcharge),2),ROUND(((1-GroundCandaDiscount)*'UPS Ground Base'!S139)*(1+GroundFuelSurcharge),2))</f>
        <v>299.04</v>
      </c>
      <c r="T144" s="300">
        <f>IF(MinBaseGround&gt;ROUND(((1-GroundCandaDiscount)*'UPS Ground Base'!T139),2),ROUND(MinBaseGround*(1+GroundFuelSurcharge),2),ROUND(((1-GroundCandaDiscount)*'UPS Ground Base'!T139)*(1+GroundFuelSurcharge),2))</f>
        <v>307.85</v>
      </c>
      <c r="U144" s="300">
        <f>IF(MinBaseGround&gt;ROUND(((1-GroundCandaDiscount)*'UPS Ground Base'!U139),2),ROUND(MinBaseGround*(1+GroundFuelSurcharge),2),ROUND(((1-GroundCandaDiscount)*'UPS Ground Base'!U139)*(1+GroundFuelSurcharge),2))</f>
        <v>313.42</v>
      </c>
    </row>
    <row r="145" ht="12.75" customHeight="1">
      <c r="A145" s="299">
        <v>138.0</v>
      </c>
      <c r="B145" s="300">
        <f>IF(MinBaseGround&gt;ROUND(((1-Ground_Commercial)*'UPS Ground Base'!B140),2),ROUND(MinBaseGround*(1+GroundFuelSurcharge),2),ROUND(((1-Ground_Commercial)*'UPS Ground Base'!B140)*(1+GroundFuelSurcharge),2))</f>
        <v>91.04</v>
      </c>
      <c r="C145" s="300">
        <f>IF(MinBaseGround&gt;ROUND(((1-Ground_Commercial)*'UPS Ground Base'!C140),2),ROUND(MinBaseGround*(1+GroundFuelSurcharge),2),ROUND(((1-Ground_Commercial)*'UPS Ground Base'!C140)*(1+GroundFuelSurcharge),2))</f>
        <v>92.4</v>
      </c>
      <c r="D145" s="300">
        <f>IF(MinBaseGround&gt;ROUND(((1-Ground_Commercial)*'UPS Ground Base'!D140),2),ROUND(MinBaseGround*(1+GroundFuelSurcharge),2),ROUND(((1-Ground_Commercial)*'UPS Ground Base'!D140)*(1+GroundFuelSurcharge),2))</f>
        <v>98.61</v>
      </c>
      <c r="E145" s="300">
        <f>IF(MinBaseGround&gt;ROUND(((1-Ground_Commercial)*'UPS Ground Base'!E140),2),ROUND(MinBaseGround*(1+GroundFuelSurcharge),2),ROUND(((1-Ground_Commercial)*'UPS Ground Base'!E140)*(1+GroundFuelSurcharge),2))</f>
        <v>99.89</v>
      </c>
      <c r="F145" s="300">
        <f>IF(MinBaseGround&gt;ROUND(((1-Ground_Commercial)*'UPS Ground Base'!F140),2),ROUND(MinBaseGround*(1+GroundFuelSurcharge),2),ROUND(((1-Ground_Commercial)*'UPS Ground Base'!F140)*(1+GroundFuelSurcharge),2))</f>
        <v>111.68</v>
      </c>
      <c r="G145" s="300">
        <f>IF(MinBaseGround&gt;ROUND(((1-Ground_Commercial)*'UPS Ground Base'!G140),2),ROUND(MinBaseGround*(1+GroundFuelSurcharge),2),ROUND(((1-Ground_Commercial)*'UPS Ground Base'!G140)*(1+GroundFuelSurcharge),2))</f>
        <v>121.32</v>
      </c>
      <c r="H145" s="300">
        <f>IF(MinBaseGround&gt;ROUND(((1-Ground_Commercial)*'UPS Ground Base'!H140),2),ROUND(MinBaseGround*(1+GroundFuelSurcharge),2),ROUND(((1-Ground_Commercial)*'UPS Ground Base'!H140)*(1+GroundFuelSurcharge),2))</f>
        <v>137.62</v>
      </c>
      <c r="I145" s="300">
        <f>IF(MinBaseGround&gt;ROUND(((1-GroundCandaDiscount)*'UPS Ground Base'!I140),2),ROUND(MinBaseGround*(1+GroundFuelSurcharge),2),ROUND(((1-GroundCandaDiscount)*'UPS Ground Base'!I140)*(1+GroundFuelSurcharge),2))</f>
        <v>478.29</v>
      </c>
      <c r="J145" s="300">
        <f>IF(MinBaseGround&gt;ROUND(((1-GroundCandaDiscount)*'UPS Ground Base'!J140),2),ROUND(MinBaseGround*(1+GroundFuelSurcharge),2),ROUND(((1-GroundCandaDiscount)*'UPS Ground Base'!J140)*(1+GroundFuelSurcharge),2))</f>
        <v>623.27</v>
      </c>
      <c r="K145" s="300">
        <f>IF(MinBaseGround&gt;ROUND(((1-GroundCandaDiscount)*'UPS Ground Base'!K140),2),ROUND(MinBaseGround*(1+GroundFuelSurcharge),2),ROUND(((1-GroundCandaDiscount)*'UPS Ground Base'!K140)*(1+GroundFuelSurcharge),2))</f>
        <v>497.36</v>
      </c>
      <c r="L145" s="300">
        <f>IF(MinBaseGround&gt;ROUND(((1-GroundCandaDiscount)*'UPS Ground Base'!L140),2),ROUND(MinBaseGround*(1+GroundFuelSurcharge),2),ROUND(((1-GroundCandaDiscount)*'UPS Ground Base'!L140)*(1+GroundFuelSurcharge),2))</f>
        <v>228.86</v>
      </c>
      <c r="M145" s="300">
        <f>IF(MinBaseGround&gt;ROUND(((1-GroundCandaDiscount)*'UPS Ground Base'!M140),2),ROUND(MinBaseGround*(1+GroundFuelSurcharge),2),ROUND(((1-GroundCandaDiscount)*'UPS Ground Base'!M140)*(1+GroundFuelSurcharge),2))</f>
        <v>236.61</v>
      </c>
      <c r="N145" s="300">
        <f>IF(MinBaseGround&gt;ROUND(((1-GroundCandaDiscount)*'UPS Ground Base'!N140),2),ROUND(MinBaseGround*(1+GroundFuelSurcharge),2),ROUND(((1-GroundCandaDiscount)*'UPS Ground Base'!N140)*(1+GroundFuelSurcharge),2))</f>
        <v>261.62</v>
      </c>
      <c r="O145" s="300">
        <f>IF(MinBaseGround&gt;ROUND(((1-GroundCandaDiscount)*'UPS Ground Base'!O140),2),ROUND(MinBaseGround*(1+GroundFuelSurcharge),2),ROUND(((1-GroundCandaDiscount)*'UPS Ground Base'!O140)*(1+GroundFuelSurcharge),2))</f>
        <v>287.97</v>
      </c>
      <c r="P145" s="300">
        <f>IF(MinBaseGround&gt;ROUND(((1-GroundCandaDiscount)*'UPS Ground Base'!P140),2),ROUND(MinBaseGround*(1+GroundFuelSurcharge),2),ROUND(((1-GroundCandaDiscount)*'UPS Ground Base'!P140)*(1+GroundFuelSurcharge),2))</f>
        <v>290.47</v>
      </c>
      <c r="Q145" s="300">
        <f>IF(MinBaseGround&gt;ROUND(((1-GroundCandaDiscount)*'UPS Ground Base'!Q140),2),ROUND(MinBaseGround*(1+GroundFuelSurcharge),2),ROUND(((1-GroundCandaDiscount)*'UPS Ground Base'!Q140)*(1+GroundFuelSurcharge),2))</f>
        <v>293.24</v>
      </c>
      <c r="R145" s="300">
        <f>IF(MinBaseGround&gt;ROUND(((1-GroundCandaDiscount)*'UPS Ground Base'!R140),2),ROUND(MinBaseGround*(1+GroundFuelSurcharge),2),ROUND(((1-GroundCandaDiscount)*'UPS Ground Base'!R140)*(1+GroundFuelSurcharge),2))</f>
        <v>294.03</v>
      </c>
      <c r="S145" s="300">
        <f>IF(MinBaseGround&gt;ROUND(((1-GroundCandaDiscount)*'UPS Ground Base'!S140),2),ROUND(MinBaseGround*(1+GroundFuelSurcharge),2),ROUND(((1-GroundCandaDiscount)*'UPS Ground Base'!S140)*(1+GroundFuelSurcharge),2))</f>
        <v>299.04</v>
      </c>
      <c r="T145" s="300">
        <f>IF(MinBaseGround&gt;ROUND(((1-GroundCandaDiscount)*'UPS Ground Base'!T140),2),ROUND(MinBaseGround*(1+GroundFuelSurcharge),2),ROUND(((1-GroundCandaDiscount)*'UPS Ground Base'!T140)*(1+GroundFuelSurcharge),2))</f>
        <v>307.85</v>
      </c>
      <c r="U145" s="300">
        <f>IF(MinBaseGround&gt;ROUND(((1-GroundCandaDiscount)*'UPS Ground Base'!U140),2),ROUND(MinBaseGround*(1+GroundFuelSurcharge),2),ROUND(((1-GroundCandaDiscount)*'UPS Ground Base'!U140)*(1+GroundFuelSurcharge),2))</f>
        <v>313.42</v>
      </c>
    </row>
    <row r="146" ht="12.75" customHeight="1">
      <c r="A146" s="299">
        <v>139.0</v>
      </c>
      <c r="B146" s="300">
        <f>IF(MinBaseGround&gt;ROUND(((1-Ground_Commercial)*'UPS Ground Base'!B141),2),ROUND(MinBaseGround*(1+GroundFuelSurcharge),2),ROUND(((1-Ground_Commercial)*'UPS Ground Base'!B141)*(1+GroundFuelSurcharge),2))</f>
        <v>92.66</v>
      </c>
      <c r="C146" s="300">
        <f>IF(MinBaseGround&gt;ROUND(((1-Ground_Commercial)*'UPS Ground Base'!C141),2),ROUND(MinBaseGround*(1+GroundFuelSurcharge),2),ROUND(((1-Ground_Commercial)*'UPS Ground Base'!C141)*(1+GroundFuelSurcharge),2))</f>
        <v>92.75</v>
      </c>
      <c r="D146" s="300">
        <f>IF(MinBaseGround&gt;ROUND(((1-Ground_Commercial)*'UPS Ground Base'!D141),2),ROUND(MinBaseGround*(1+GroundFuelSurcharge),2),ROUND(((1-Ground_Commercial)*'UPS Ground Base'!D141)*(1+GroundFuelSurcharge),2))</f>
        <v>98.63</v>
      </c>
      <c r="E146" s="300">
        <f>IF(MinBaseGround&gt;ROUND(((1-Ground_Commercial)*'UPS Ground Base'!E141),2),ROUND(MinBaseGround*(1+GroundFuelSurcharge),2),ROUND(((1-Ground_Commercial)*'UPS Ground Base'!E141)*(1+GroundFuelSurcharge),2))</f>
        <v>99.91</v>
      </c>
      <c r="F146" s="300">
        <f>IF(MinBaseGround&gt;ROUND(((1-Ground_Commercial)*'UPS Ground Base'!F141),2),ROUND(MinBaseGround*(1+GroundFuelSurcharge),2),ROUND(((1-Ground_Commercial)*'UPS Ground Base'!F141)*(1+GroundFuelSurcharge),2))</f>
        <v>111.69</v>
      </c>
      <c r="G146" s="300">
        <f>IF(MinBaseGround&gt;ROUND(((1-Ground_Commercial)*'UPS Ground Base'!G141),2),ROUND(MinBaseGround*(1+GroundFuelSurcharge),2),ROUND(((1-Ground_Commercial)*'UPS Ground Base'!G141)*(1+GroundFuelSurcharge),2))</f>
        <v>123.33</v>
      </c>
      <c r="H146" s="300">
        <f>IF(MinBaseGround&gt;ROUND(((1-Ground_Commercial)*'UPS Ground Base'!H141),2),ROUND(MinBaseGround*(1+GroundFuelSurcharge),2),ROUND(((1-Ground_Commercial)*'UPS Ground Base'!H141)*(1+GroundFuelSurcharge),2))</f>
        <v>138.66</v>
      </c>
      <c r="I146" s="300">
        <f>IF(MinBaseGround&gt;ROUND(((1-GroundCandaDiscount)*'UPS Ground Base'!I141),2),ROUND(MinBaseGround*(1+GroundFuelSurcharge),2),ROUND(((1-GroundCandaDiscount)*'UPS Ground Base'!I141)*(1+GroundFuelSurcharge),2))</f>
        <v>478.3</v>
      </c>
      <c r="J146" s="300">
        <f>IF(MinBaseGround&gt;ROUND(((1-GroundCandaDiscount)*'UPS Ground Base'!J141),2),ROUND(MinBaseGround*(1+GroundFuelSurcharge),2),ROUND(((1-GroundCandaDiscount)*'UPS Ground Base'!J141)*(1+GroundFuelSurcharge),2))</f>
        <v>627.79</v>
      </c>
      <c r="K146" s="300">
        <f>IF(MinBaseGround&gt;ROUND(((1-GroundCandaDiscount)*'UPS Ground Base'!K141),2),ROUND(MinBaseGround*(1+GroundFuelSurcharge),2),ROUND(((1-GroundCandaDiscount)*'UPS Ground Base'!K141)*(1+GroundFuelSurcharge),2))</f>
        <v>497.42</v>
      </c>
      <c r="L146" s="300">
        <f>IF(MinBaseGround&gt;ROUND(((1-GroundCandaDiscount)*'UPS Ground Base'!L141),2),ROUND(MinBaseGround*(1+GroundFuelSurcharge),2),ROUND(((1-GroundCandaDiscount)*'UPS Ground Base'!L141)*(1+GroundFuelSurcharge),2))</f>
        <v>228.86</v>
      </c>
      <c r="M146" s="300">
        <f>IF(MinBaseGround&gt;ROUND(((1-GroundCandaDiscount)*'UPS Ground Base'!M141),2),ROUND(MinBaseGround*(1+GroundFuelSurcharge),2),ROUND(((1-GroundCandaDiscount)*'UPS Ground Base'!M141)*(1+GroundFuelSurcharge),2))</f>
        <v>236.61</v>
      </c>
      <c r="N146" s="300">
        <f>IF(MinBaseGround&gt;ROUND(((1-GroundCandaDiscount)*'UPS Ground Base'!N141),2),ROUND(MinBaseGround*(1+GroundFuelSurcharge),2),ROUND(((1-GroundCandaDiscount)*'UPS Ground Base'!N141)*(1+GroundFuelSurcharge),2))</f>
        <v>261.62</v>
      </c>
      <c r="O146" s="300">
        <f>IF(MinBaseGround&gt;ROUND(((1-GroundCandaDiscount)*'UPS Ground Base'!O141),2),ROUND(MinBaseGround*(1+GroundFuelSurcharge),2),ROUND(((1-GroundCandaDiscount)*'UPS Ground Base'!O141)*(1+GroundFuelSurcharge),2))</f>
        <v>287.97</v>
      </c>
      <c r="P146" s="300">
        <f>IF(MinBaseGround&gt;ROUND(((1-GroundCandaDiscount)*'UPS Ground Base'!P141),2),ROUND(MinBaseGround*(1+GroundFuelSurcharge),2),ROUND(((1-GroundCandaDiscount)*'UPS Ground Base'!P141)*(1+GroundFuelSurcharge),2))</f>
        <v>290.47</v>
      </c>
      <c r="Q146" s="300">
        <f>IF(MinBaseGround&gt;ROUND(((1-GroundCandaDiscount)*'UPS Ground Base'!Q141),2),ROUND(MinBaseGround*(1+GroundFuelSurcharge),2),ROUND(((1-GroundCandaDiscount)*'UPS Ground Base'!Q141)*(1+GroundFuelSurcharge),2))</f>
        <v>293.24</v>
      </c>
      <c r="R146" s="300">
        <f>IF(MinBaseGround&gt;ROUND(((1-GroundCandaDiscount)*'UPS Ground Base'!R141),2),ROUND(MinBaseGround*(1+GroundFuelSurcharge),2),ROUND(((1-GroundCandaDiscount)*'UPS Ground Base'!R141)*(1+GroundFuelSurcharge),2))</f>
        <v>294.03</v>
      </c>
      <c r="S146" s="300">
        <f>IF(MinBaseGround&gt;ROUND(((1-GroundCandaDiscount)*'UPS Ground Base'!S141),2),ROUND(MinBaseGround*(1+GroundFuelSurcharge),2),ROUND(((1-GroundCandaDiscount)*'UPS Ground Base'!S141)*(1+GroundFuelSurcharge),2))</f>
        <v>299.04</v>
      </c>
      <c r="T146" s="300">
        <f>IF(MinBaseGround&gt;ROUND(((1-GroundCandaDiscount)*'UPS Ground Base'!T141),2),ROUND(MinBaseGround*(1+GroundFuelSurcharge),2),ROUND(((1-GroundCandaDiscount)*'UPS Ground Base'!T141)*(1+GroundFuelSurcharge),2))</f>
        <v>307.85</v>
      </c>
      <c r="U146" s="300">
        <f>IF(MinBaseGround&gt;ROUND(((1-GroundCandaDiscount)*'UPS Ground Base'!U141),2),ROUND(MinBaseGround*(1+GroundFuelSurcharge),2),ROUND(((1-GroundCandaDiscount)*'UPS Ground Base'!U141)*(1+GroundFuelSurcharge),2))</f>
        <v>313.42</v>
      </c>
    </row>
    <row r="147" ht="12.75" customHeight="1">
      <c r="A147" s="299">
        <v>140.0</v>
      </c>
      <c r="B147" s="300">
        <f>IF(MinBaseGround&gt;ROUND(((1-Ground_Commercial)*'UPS Ground Base'!B142),2),ROUND(MinBaseGround*(1+GroundFuelSurcharge),2),ROUND(((1-Ground_Commercial)*'UPS Ground Base'!B142)*(1+GroundFuelSurcharge),2))</f>
        <v>93.5</v>
      </c>
      <c r="C147" s="300">
        <f>IF(MinBaseGround&gt;ROUND(((1-Ground_Commercial)*'UPS Ground Base'!C142),2),ROUND(MinBaseGround*(1+GroundFuelSurcharge),2),ROUND(((1-Ground_Commercial)*'UPS Ground Base'!C142)*(1+GroundFuelSurcharge),2))</f>
        <v>94.22</v>
      </c>
      <c r="D147" s="300">
        <f>IF(MinBaseGround&gt;ROUND(((1-Ground_Commercial)*'UPS Ground Base'!D142),2),ROUND(MinBaseGround*(1+GroundFuelSurcharge),2),ROUND(((1-Ground_Commercial)*'UPS Ground Base'!D142)*(1+GroundFuelSurcharge),2))</f>
        <v>99.6</v>
      </c>
      <c r="E147" s="300">
        <f>IF(MinBaseGround&gt;ROUND(((1-Ground_Commercial)*'UPS Ground Base'!E142),2),ROUND(MinBaseGround*(1+GroundFuelSurcharge),2),ROUND(((1-Ground_Commercial)*'UPS Ground Base'!E142)*(1+GroundFuelSurcharge),2))</f>
        <v>101.27</v>
      </c>
      <c r="F147" s="300">
        <f>IF(MinBaseGround&gt;ROUND(((1-Ground_Commercial)*'UPS Ground Base'!F142),2),ROUND(MinBaseGround*(1+GroundFuelSurcharge),2),ROUND(((1-Ground_Commercial)*'UPS Ground Base'!F142)*(1+GroundFuelSurcharge),2))</f>
        <v>112.66</v>
      </c>
      <c r="G147" s="300">
        <f>IF(MinBaseGround&gt;ROUND(((1-Ground_Commercial)*'UPS Ground Base'!G142),2),ROUND(MinBaseGround*(1+GroundFuelSurcharge),2),ROUND(((1-Ground_Commercial)*'UPS Ground Base'!G142)*(1+GroundFuelSurcharge),2))</f>
        <v>123.34</v>
      </c>
      <c r="H147" s="300">
        <f>IF(MinBaseGround&gt;ROUND(((1-Ground_Commercial)*'UPS Ground Base'!H142),2),ROUND(MinBaseGround*(1+GroundFuelSurcharge),2),ROUND(((1-Ground_Commercial)*'UPS Ground Base'!H142)*(1+GroundFuelSurcharge),2))</f>
        <v>138.67</v>
      </c>
      <c r="I147" s="300">
        <f>IF(MinBaseGround&gt;ROUND(((1-GroundCandaDiscount)*'UPS Ground Base'!I142),2),ROUND(MinBaseGround*(1+GroundFuelSurcharge),2),ROUND(((1-GroundCandaDiscount)*'UPS Ground Base'!I142)*(1+GroundFuelSurcharge),2))</f>
        <v>478.31</v>
      </c>
      <c r="J147" s="300">
        <f>IF(MinBaseGround&gt;ROUND(((1-GroundCandaDiscount)*'UPS Ground Base'!J142),2),ROUND(MinBaseGround*(1+GroundFuelSurcharge),2),ROUND(((1-GroundCandaDiscount)*'UPS Ground Base'!J142)*(1+GroundFuelSurcharge),2))</f>
        <v>632.32</v>
      </c>
      <c r="K147" s="300">
        <f>IF(MinBaseGround&gt;ROUND(((1-GroundCandaDiscount)*'UPS Ground Base'!K142),2),ROUND(MinBaseGround*(1+GroundFuelSurcharge),2),ROUND(((1-GroundCandaDiscount)*'UPS Ground Base'!K142)*(1+GroundFuelSurcharge),2))</f>
        <v>497.7</v>
      </c>
      <c r="L147" s="300">
        <f>IF(MinBaseGround&gt;ROUND(((1-GroundCandaDiscount)*'UPS Ground Base'!L142),2),ROUND(MinBaseGround*(1+GroundFuelSurcharge),2),ROUND(((1-GroundCandaDiscount)*'UPS Ground Base'!L142)*(1+GroundFuelSurcharge),2))</f>
        <v>228.86</v>
      </c>
      <c r="M147" s="300">
        <f>IF(MinBaseGround&gt;ROUND(((1-GroundCandaDiscount)*'UPS Ground Base'!M142),2),ROUND(MinBaseGround*(1+GroundFuelSurcharge),2),ROUND(((1-GroundCandaDiscount)*'UPS Ground Base'!M142)*(1+GroundFuelSurcharge),2))</f>
        <v>236.61</v>
      </c>
      <c r="N147" s="300">
        <f>IF(MinBaseGround&gt;ROUND(((1-GroundCandaDiscount)*'UPS Ground Base'!N142),2),ROUND(MinBaseGround*(1+GroundFuelSurcharge),2),ROUND(((1-GroundCandaDiscount)*'UPS Ground Base'!N142)*(1+GroundFuelSurcharge),2))</f>
        <v>261.62</v>
      </c>
      <c r="O147" s="300">
        <f>IF(MinBaseGround&gt;ROUND(((1-GroundCandaDiscount)*'UPS Ground Base'!O142),2),ROUND(MinBaseGround*(1+GroundFuelSurcharge),2),ROUND(((1-GroundCandaDiscount)*'UPS Ground Base'!O142)*(1+GroundFuelSurcharge),2))</f>
        <v>287.97</v>
      </c>
      <c r="P147" s="300">
        <f>IF(MinBaseGround&gt;ROUND(((1-GroundCandaDiscount)*'UPS Ground Base'!P142),2),ROUND(MinBaseGround*(1+GroundFuelSurcharge),2),ROUND(((1-GroundCandaDiscount)*'UPS Ground Base'!P142)*(1+GroundFuelSurcharge),2))</f>
        <v>290.47</v>
      </c>
      <c r="Q147" s="300">
        <f>IF(MinBaseGround&gt;ROUND(((1-GroundCandaDiscount)*'UPS Ground Base'!Q142),2),ROUND(MinBaseGround*(1+GroundFuelSurcharge),2),ROUND(((1-GroundCandaDiscount)*'UPS Ground Base'!Q142)*(1+GroundFuelSurcharge),2))</f>
        <v>293.24</v>
      </c>
      <c r="R147" s="300">
        <f>IF(MinBaseGround&gt;ROUND(((1-GroundCandaDiscount)*'UPS Ground Base'!R142),2),ROUND(MinBaseGround*(1+GroundFuelSurcharge),2),ROUND(((1-GroundCandaDiscount)*'UPS Ground Base'!R142)*(1+GroundFuelSurcharge),2))</f>
        <v>294.03</v>
      </c>
      <c r="S147" s="300">
        <f>IF(MinBaseGround&gt;ROUND(((1-GroundCandaDiscount)*'UPS Ground Base'!S142),2),ROUND(MinBaseGround*(1+GroundFuelSurcharge),2),ROUND(((1-GroundCandaDiscount)*'UPS Ground Base'!S142)*(1+GroundFuelSurcharge),2))</f>
        <v>299.04</v>
      </c>
      <c r="T147" s="300">
        <f>IF(MinBaseGround&gt;ROUND(((1-GroundCandaDiscount)*'UPS Ground Base'!T142),2),ROUND(MinBaseGround*(1+GroundFuelSurcharge),2),ROUND(((1-GroundCandaDiscount)*'UPS Ground Base'!T142)*(1+GroundFuelSurcharge),2))</f>
        <v>307.85</v>
      </c>
      <c r="U147" s="300">
        <f>IF(MinBaseGround&gt;ROUND(((1-GroundCandaDiscount)*'UPS Ground Base'!U142),2),ROUND(MinBaseGround*(1+GroundFuelSurcharge),2),ROUND(((1-GroundCandaDiscount)*'UPS Ground Base'!U142)*(1+GroundFuelSurcharge),2))</f>
        <v>313.42</v>
      </c>
    </row>
    <row r="148" ht="12.75" customHeight="1">
      <c r="A148" s="299">
        <v>141.0</v>
      </c>
      <c r="B148" s="300">
        <f>IF(MinBaseGround&gt;ROUND(((1-Ground_Commercial)*'UPS Ground Base'!B143),2),ROUND(MinBaseGround*(1+GroundFuelSurcharge),2),ROUND(((1-Ground_Commercial)*'UPS Ground Base'!B143)*(1+GroundFuelSurcharge),2))</f>
        <v>93.51</v>
      </c>
      <c r="C148" s="300">
        <f>IF(MinBaseGround&gt;ROUND(((1-Ground_Commercial)*'UPS Ground Base'!C143),2),ROUND(MinBaseGround*(1+GroundFuelSurcharge),2),ROUND(((1-Ground_Commercial)*'UPS Ground Base'!C143)*(1+GroundFuelSurcharge),2))</f>
        <v>94.23</v>
      </c>
      <c r="D148" s="300">
        <f>IF(MinBaseGround&gt;ROUND(((1-Ground_Commercial)*'UPS Ground Base'!D143),2),ROUND(MinBaseGround*(1+GroundFuelSurcharge),2),ROUND(((1-Ground_Commercial)*'UPS Ground Base'!D143)*(1+GroundFuelSurcharge),2))</f>
        <v>100.47</v>
      </c>
      <c r="E148" s="300">
        <f>IF(MinBaseGround&gt;ROUND(((1-Ground_Commercial)*'UPS Ground Base'!E143),2),ROUND(MinBaseGround*(1+GroundFuelSurcharge),2),ROUND(((1-Ground_Commercial)*'UPS Ground Base'!E143)*(1+GroundFuelSurcharge),2))</f>
        <v>101.48</v>
      </c>
      <c r="F148" s="300">
        <f>IF(MinBaseGround&gt;ROUND(((1-Ground_Commercial)*'UPS Ground Base'!F143),2),ROUND(MinBaseGround*(1+GroundFuelSurcharge),2),ROUND(((1-Ground_Commercial)*'UPS Ground Base'!F143)*(1+GroundFuelSurcharge),2))</f>
        <v>112.89</v>
      </c>
      <c r="G148" s="300">
        <f>IF(MinBaseGround&gt;ROUND(((1-Ground_Commercial)*'UPS Ground Base'!G143),2),ROUND(MinBaseGround*(1+GroundFuelSurcharge),2),ROUND(((1-Ground_Commercial)*'UPS Ground Base'!G143)*(1+GroundFuelSurcharge),2))</f>
        <v>123.6</v>
      </c>
      <c r="H148" s="300">
        <f>IF(MinBaseGround&gt;ROUND(((1-Ground_Commercial)*'UPS Ground Base'!H143),2),ROUND(MinBaseGround*(1+GroundFuelSurcharge),2),ROUND(((1-Ground_Commercial)*'UPS Ground Base'!H143)*(1+GroundFuelSurcharge),2))</f>
        <v>138.68</v>
      </c>
      <c r="I148" s="300">
        <f>IF(MinBaseGround&gt;ROUND(((1-GroundCandaDiscount)*'UPS Ground Base'!I143),2),ROUND(MinBaseGround*(1+GroundFuelSurcharge),2),ROUND(((1-GroundCandaDiscount)*'UPS Ground Base'!I143)*(1+GroundFuelSurcharge),2))</f>
        <v>479.53</v>
      </c>
      <c r="J148" s="300">
        <f>IF(MinBaseGround&gt;ROUND(((1-GroundCandaDiscount)*'UPS Ground Base'!J143),2),ROUND(MinBaseGround*(1+GroundFuelSurcharge),2),ROUND(((1-GroundCandaDiscount)*'UPS Ground Base'!J143)*(1+GroundFuelSurcharge),2))</f>
        <v>636.83</v>
      </c>
      <c r="K148" s="300">
        <f>IF(MinBaseGround&gt;ROUND(((1-GroundCandaDiscount)*'UPS Ground Base'!K143),2),ROUND(MinBaseGround*(1+GroundFuelSurcharge),2),ROUND(((1-GroundCandaDiscount)*'UPS Ground Base'!K143)*(1+GroundFuelSurcharge),2))</f>
        <v>498.21</v>
      </c>
      <c r="L148" s="300">
        <f>IF(MinBaseGround&gt;ROUND(((1-GroundCandaDiscount)*'UPS Ground Base'!L143),2),ROUND(MinBaseGround*(1+GroundFuelSurcharge),2),ROUND(((1-GroundCandaDiscount)*'UPS Ground Base'!L143)*(1+GroundFuelSurcharge),2))</f>
        <v>238.88</v>
      </c>
      <c r="M148" s="300">
        <f>IF(MinBaseGround&gt;ROUND(((1-GroundCandaDiscount)*'UPS Ground Base'!M143),2),ROUND(MinBaseGround*(1+GroundFuelSurcharge),2),ROUND(((1-GroundCandaDiscount)*'UPS Ground Base'!M143)*(1+GroundFuelSurcharge),2))</f>
        <v>243.15</v>
      </c>
      <c r="N148" s="300">
        <f>IF(MinBaseGround&gt;ROUND(((1-GroundCandaDiscount)*'UPS Ground Base'!N143),2),ROUND(MinBaseGround*(1+GroundFuelSurcharge),2),ROUND(((1-GroundCandaDiscount)*'UPS Ground Base'!N143)*(1+GroundFuelSurcharge),2))</f>
        <v>267.3</v>
      </c>
      <c r="O148" s="300">
        <f>IF(MinBaseGround&gt;ROUND(((1-GroundCandaDiscount)*'UPS Ground Base'!O143),2),ROUND(MinBaseGround*(1+GroundFuelSurcharge),2),ROUND(((1-GroundCandaDiscount)*'UPS Ground Base'!O143)*(1+GroundFuelSurcharge),2))</f>
        <v>295.89</v>
      </c>
      <c r="P148" s="300">
        <f>IF(MinBaseGround&gt;ROUND(((1-GroundCandaDiscount)*'UPS Ground Base'!P143),2),ROUND(MinBaseGround*(1+GroundFuelSurcharge),2),ROUND(((1-GroundCandaDiscount)*'UPS Ground Base'!P143)*(1+GroundFuelSurcharge),2))</f>
        <v>298.62</v>
      </c>
      <c r="Q148" s="300">
        <f>IF(MinBaseGround&gt;ROUND(((1-GroundCandaDiscount)*'UPS Ground Base'!Q143),2),ROUND(MinBaseGround*(1+GroundFuelSurcharge),2),ROUND(((1-GroundCandaDiscount)*'UPS Ground Base'!Q143)*(1+GroundFuelSurcharge),2))</f>
        <v>301.63</v>
      </c>
      <c r="R148" s="300">
        <f>IF(MinBaseGround&gt;ROUND(((1-GroundCandaDiscount)*'UPS Ground Base'!R143),2),ROUND(MinBaseGround*(1+GroundFuelSurcharge),2),ROUND(((1-GroundCandaDiscount)*'UPS Ground Base'!R143)*(1+GroundFuelSurcharge),2))</f>
        <v>301.81</v>
      </c>
      <c r="S148" s="300">
        <f>IF(MinBaseGround&gt;ROUND(((1-GroundCandaDiscount)*'UPS Ground Base'!S143),2),ROUND(MinBaseGround*(1+GroundFuelSurcharge),2),ROUND(((1-GroundCandaDiscount)*'UPS Ground Base'!S143)*(1+GroundFuelSurcharge),2))</f>
        <v>306.75</v>
      </c>
      <c r="T148" s="300">
        <f>IF(MinBaseGround&gt;ROUND(((1-GroundCandaDiscount)*'UPS Ground Base'!T143),2),ROUND(MinBaseGround*(1+GroundFuelSurcharge),2),ROUND(((1-GroundCandaDiscount)*'UPS Ground Base'!T143)*(1+GroundFuelSurcharge),2))</f>
        <v>315.53</v>
      </c>
      <c r="U148" s="300">
        <f>IF(MinBaseGround&gt;ROUND(((1-GroundCandaDiscount)*'UPS Ground Base'!U143),2),ROUND(MinBaseGround*(1+GroundFuelSurcharge),2),ROUND(((1-GroundCandaDiscount)*'UPS Ground Base'!U143)*(1+GroundFuelSurcharge),2))</f>
        <v>321.25</v>
      </c>
    </row>
    <row r="149" ht="12.75" customHeight="1">
      <c r="A149" s="299">
        <v>142.0</v>
      </c>
      <c r="B149" s="300">
        <f>IF(MinBaseGround&gt;ROUND(((1-Ground_Commercial)*'UPS Ground Base'!B144),2),ROUND(MinBaseGround*(1+GroundFuelSurcharge),2),ROUND(((1-Ground_Commercial)*'UPS Ground Base'!B144)*(1+GroundFuelSurcharge),2))</f>
        <v>94.71</v>
      </c>
      <c r="C149" s="300">
        <f>IF(MinBaseGround&gt;ROUND(((1-Ground_Commercial)*'UPS Ground Base'!C144),2),ROUND(MinBaseGround*(1+GroundFuelSurcharge),2),ROUND(((1-Ground_Commercial)*'UPS Ground Base'!C144)*(1+GroundFuelSurcharge),2))</f>
        <v>95.06</v>
      </c>
      <c r="D149" s="300">
        <f>IF(MinBaseGround&gt;ROUND(((1-Ground_Commercial)*'UPS Ground Base'!D144),2),ROUND(MinBaseGround*(1+GroundFuelSurcharge),2),ROUND(((1-Ground_Commercial)*'UPS Ground Base'!D144)*(1+GroundFuelSurcharge),2))</f>
        <v>101.37</v>
      </c>
      <c r="E149" s="300">
        <f>IF(MinBaseGround&gt;ROUND(((1-Ground_Commercial)*'UPS Ground Base'!E144),2),ROUND(MinBaseGround*(1+GroundFuelSurcharge),2),ROUND(((1-Ground_Commercial)*'UPS Ground Base'!E144)*(1+GroundFuelSurcharge),2))</f>
        <v>103.06</v>
      </c>
      <c r="F149" s="300">
        <f>IF(MinBaseGround&gt;ROUND(((1-Ground_Commercial)*'UPS Ground Base'!F144),2),ROUND(MinBaseGround*(1+GroundFuelSurcharge),2),ROUND(((1-Ground_Commercial)*'UPS Ground Base'!F144)*(1+GroundFuelSurcharge),2))</f>
        <v>114.36</v>
      </c>
      <c r="G149" s="300">
        <f>IF(MinBaseGround&gt;ROUND(((1-Ground_Commercial)*'UPS Ground Base'!G144),2),ROUND(MinBaseGround*(1+GroundFuelSurcharge),2),ROUND(((1-Ground_Commercial)*'UPS Ground Base'!G144)*(1+GroundFuelSurcharge),2))</f>
        <v>125.32</v>
      </c>
      <c r="H149" s="300">
        <f>IF(MinBaseGround&gt;ROUND(((1-Ground_Commercial)*'UPS Ground Base'!H144),2),ROUND(MinBaseGround*(1+GroundFuelSurcharge),2),ROUND(((1-Ground_Commercial)*'UPS Ground Base'!H144)*(1+GroundFuelSurcharge),2))</f>
        <v>139.2</v>
      </c>
      <c r="I149" s="300">
        <f>IF(MinBaseGround&gt;ROUND(((1-GroundCandaDiscount)*'UPS Ground Base'!I144),2),ROUND(MinBaseGround*(1+GroundFuelSurcharge),2),ROUND(((1-GroundCandaDiscount)*'UPS Ground Base'!I144)*(1+GroundFuelSurcharge),2))</f>
        <v>487.53</v>
      </c>
      <c r="J149" s="300">
        <f>IF(MinBaseGround&gt;ROUND(((1-GroundCandaDiscount)*'UPS Ground Base'!J144),2),ROUND(MinBaseGround*(1+GroundFuelSurcharge),2),ROUND(((1-GroundCandaDiscount)*'UPS Ground Base'!J144)*(1+GroundFuelSurcharge),2))</f>
        <v>641.35</v>
      </c>
      <c r="K149" s="300">
        <f>IF(MinBaseGround&gt;ROUND(((1-GroundCandaDiscount)*'UPS Ground Base'!K144),2),ROUND(MinBaseGround*(1+GroundFuelSurcharge),2),ROUND(((1-GroundCandaDiscount)*'UPS Ground Base'!K144)*(1+GroundFuelSurcharge),2))</f>
        <v>507.65</v>
      </c>
      <c r="L149" s="300">
        <f>IF(MinBaseGround&gt;ROUND(((1-GroundCandaDiscount)*'UPS Ground Base'!L144),2),ROUND(MinBaseGround*(1+GroundFuelSurcharge),2),ROUND(((1-GroundCandaDiscount)*'UPS Ground Base'!L144)*(1+GroundFuelSurcharge),2))</f>
        <v>238.88</v>
      </c>
      <c r="M149" s="300">
        <f>IF(MinBaseGround&gt;ROUND(((1-GroundCandaDiscount)*'UPS Ground Base'!M144),2),ROUND(MinBaseGround*(1+GroundFuelSurcharge),2),ROUND(((1-GroundCandaDiscount)*'UPS Ground Base'!M144)*(1+GroundFuelSurcharge),2))</f>
        <v>243.15</v>
      </c>
      <c r="N149" s="300">
        <f>IF(MinBaseGround&gt;ROUND(((1-GroundCandaDiscount)*'UPS Ground Base'!N144),2),ROUND(MinBaseGround*(1+GroundFuelSurcharge),2),ROUND(((1-GroundCandaDiscount)*'UPS Ground Base'!N144)*(1+GroundFuelSurcharge),2))</f>
        <v>267.3</v>
      </c>
      <c r="O149" s="300">
        <f>IF(MinBaseGround&gt;ROUND(((1-GroundCandaDiscount)*'UPS Ground Base'!O144),2),ROUND(MinBaseGround*(1+GroundFuelSurcharge),2),ROUND(((1-GroundCandaDiscount)*'UPS Ground Base'!O144)*(1+GroundFuelSurcharge),2))</f>
        <v>295.89</v>
      </c>
      <c r="P149" s="300">
        <f>IF(MinBaseGround&gt;ROUND(((1-GroundCandaDiscount)*'UPS Ground Base'!P144),2),ROUND(MinBaseGround*(1+GroundFuelSurcharge),2),ROUND(((1-GroundCandaDiscount)*'UPS Ground Base'!P144)*(1+GroundFuelSurcharge),2))</f>
        <v>298.62</v>
      </c>
      <c r="Q149" s="300">
        <f>IF(MinBaseGround&gt;ROUND(((1-GroundCandaDiscount)*'UPS Ground Base'!Q144),2),ROUND(MinBaseGround*(1+GroundFuelSurcharge),2),ROUND(((1-GroundCandaDiscount)*'UPS Ground Base'!Q144)*(1+GroundFuelSurcharge),2))</f>
        <v>301.63</v>
      </c>
      <c r="R149" s="300">
        <f>IF(MinBaseGround&gt;ROUND(((1-GroundCandaDiscount)*'UPS Ground Base'!R144),2),ROUND(MinBaseGround*(1+GroundFuelSurcharge),2),ROUND(((1-GroundCandaDiscount)*'UPS Ground Base'!R144)*(1+GroundFuelSurcharge),2))</f>
        <v>301.81</v>
      </c>
      <c r="S149" s="300">
        <f>IF(MinBaseGround&gt;ROUND(((1-GroundCandaDiscount)*'UPS Ground Base'!S144),2),ROUND(MinBaseGround*(1+GroundFuelSurcharge),2),ROUND(((1-GroundCandaDiscount)*'UPS Ground Base'!S144)*(1+GroundFuelSurcharge),2))</f>
        <v>306.75</v>
      </c>
      <c r="T149" s="300">
        <f>IF(MinBaseGround&gt;ROUND(((1-GroundCandaDiscount)*'UPS Ground Base'!T144),2),ROUND(MinBaseGround*(1+GroundFuelSurcharge),2),ROUND(((1-GroundCandaDiscount)*'UPS Ground Base'!T144)*(1+GroundFuelSurcharge),2))</f>
        <v>315.53</v>
      </c>
      <c r="U149" s="300">
        <f>IF(MinBaseGround&gt;ROUND(((1-GroundCandaDiscount)*'UPS Ground Base'!U144),2),ROUND(MinBaseGround*(1+GroundFuelSurcharge),2),ROUND(((1-GroundCandaDiscount)*'UPS Ground Base'!U144)*(1+GroundFuelSurcharge),2))</f>
        <v>321.25</v>
      </c>
    </row>
    <row r="150" ht="12.75" customHeight="1">
      <c r="A150" s="299">
        <v>143.0</v>
      </c>
      <c r="B150" s="300">
        <f>IF(MinBaseGround&gt;ROUND(((1-Ground_Commercial)*'UPS Ground Base'!B145),2),ROUND(MinBaseGround*(1+GroundFuelSurcharge),2),ROUND(((1-Ground_Commercial)*'UPS Ground Base'!B145)*(1+GroundFuelSurcharge),2))</f>
        <v>94.72</v>
      </c>
      <c r="C150" s="300">
        <f>IF(MinBaseGround&gt;ROUND(((1-Ground_Commercial)*'UPS Ground Base'!C145),2),ROUND(MinBaseGround*(1+GroundFuelSurcharge),2),ROUND(((1-Ground_Commercial)*'UPS Ground Base'!C145)*(1+GroundFuelSurcharge),2))</f>
        <v>95.07</v>
      </c>
      <c r="D150" s="300">
        <f>IF(MinBaseGround&gt;ROUND(((1-Ground_Commercial)*'UPS Ground Base'!D145),2),ROUND(MinBaseGround*(1+GroundFuelSurcharge),2),ROUND(((1-Ground_Commercial)*'UPS Ground Base'!D145)*(1+GroundFuelSurcharge),2))</f>
        <v>101.38</v>
      </c>
      <c r="E150" s="300">
        <f>IF(MinBaseGround&gt;ROUND(((1-Ground_Commercial)*'UPS Ground Base'!E145),2),ROUND(MinBaseGround*(1+GroundFuelSurcharge),2),ROUND(((1-Ground_Commercial)*'UPS Ground Base'!E145)*(1+GroundFuelSurcharge),2))</f>
        <v>103.11</v>
      </c>
      <c r="F150" s="300">
        <f>IF(MinBaseGround&gt;ROUND(((1-Ground_Commercial)*'UPS Ground Base'!F145),2),ROUND(MinBaseGround*(1+GroundFuelSurcharge),2),ROUND(((1-Ground_Commercial)*'UPS Ground Base'!F145)*(1+GroundFuelSurcharge),2))</f>
        <v>114.6</v>
      </c>
      <c r="G150" s="300">
        <f>IF(MinBaseGround&gt;ROUND(((1-Ground_Commercial)*'UPS Ground Base'!G145),2),ROUND(MinBaseGround*(1+GroundFuelSurcharge),2),ROUND(((1-Ground_Commercial)*'UPS Ground Base'!G145)*(1+GroundFuelSurcharge),2))</f>
        <v>125.33</v>
      </c>
      <c r="H150" s="300">
        <f>IF(MinBaseGround&gt;ROUND(((1-Ground_Commercial)*'UPS Ground Base'!H145),2),ROUND(MinBaseGround*(1+GroundFuelSurcharge),2),ROUND(((1-Ground_Commercial)*'UPS Ground Base'!H145)*(1+GroundFuelSurcharge),2))</f>
        <v>139.3</v>
      </c>
      <c r="I150" s="300">
        <f>IF(MinBaseGround&gt;ROUND(((1-GroundCandaDiscount)*'UPS Ground Base'!I145),2),ROUND(MinBaseGround*(1+GroundFuelSurcharge),2),ROUND(((1-GroundCandaDiscount)*'UPS Ground Base'!I145)*(1+GroundFuelSurcharge),2))</f>
        <v>490.83</v>
      </c>
      <c r="J150" s="300">
        <f>IF(MinBaseGround&gt;ROUND(((1-GroundCandaDiscount)*'UPS Ground Base'!J145),2),ROUND(MinBaseGround*(1+GroundFuelSurcharge),2),ROUND(((1-GroundCandaDiscount)*'UPS Ground Base'!J145)*(1+GroundFuelSurcharge),2))</f>
        <v>645.87</v>
      </c>
      <c r="K150" s="300">
        <f>IF(MinBaseGround&gt;ROUND(((1-GroundCandaDiscount)*'UPS Ground Base'!K145),2),ROUND(MinBaseGround*(1+GroundFuelSurcharge),2),ROUND(((1-GroundCandaDiscount)*'UPS Ground Base'!K145)*(1+GroundFuelSurcharge),2))</f>
        <v>511.04</v>
      </c>
      <c r="L150" s="300">
        <f>IF(MinBaseGround&gt;ROUND(((1-GroundCandaDiscount)*'UPS Ground Base'!L145),2),ROUND(MinBaseGround*(1+GroundFuelSurcharge),2),ROUND(((1-GroundCandaDiscount)*'UPS Ground Base'!L145)*(1+GroundFuelSurcharge),2))</f>
        <v>238.88</v>
      </c>
      <c r="M150" s="300">
        <f>IF(MinBaseGround&gt;ROUND(((1-GroundCandaDiscount)*'UPS Ground Base'!M145),2),ROUND(MinBaseGround*(1+GroundFuelSurcharge),2),ROUND(((1-GroundCandaDiscount)*'UPS Ground Base'!M145)*(1+GroundFuelSurcharge),2))</f>
        <v>243.15</v>
      </c>
      <c r="N150" s="300">
        <f>IF(MinBaseGround&gt;ROUND(((1-GroundCandaDiscount)*'UPS Ground Base'!N145),2),ROUND(MinBaseGround*(1+GroundFuelSurcharge),2),ROUND(((1-GroundCandaDiscount)*'UPS Ground Base'!N145)*(1+GroundFuelSurcharge),2))</f>
        <v>267.3</v>
      </c>
      <c r="O150" s="300">
        <f>IF(MinBaseGround&gt;ROUND(((1-GroundCandaDiscount)*'UPS Ground Base'!O145),2),ROUND(MinBaseGround*(1+GroundFuelSurcharge),2),ROUND(((1-GroundCandaDiscount)*'UPS Ground Base'!O145)*(1+GroundFuelSurcharge),2))</f>
        <v>295.89</v>
      </c>
      <c r="P150" s="300">
        <f>IF(MinBaseGround&gt;ROUND(((1-GroundCandaDiscount)*'UPS Ground Base'!P145),2),ROUND(MinBaseGround*(1+GroundFuelSurcharge),2),ROUND(((1-GroundCandaDiscount)*'UPS Ground Base'!P145)*(1+GroundFuelSurcharge),2))</f>
        <v>298.62</v>
      </c>
      <c r="Q150" s="300">
        <f>IF(MinBaseGround&gt;ROUND(((1-GroundCandaDiscount)*'UPS Ground Base'!Q145),2),ROUND(MinBaseGround*(1+GroundFuelSurcharge),2),ROUND(((1-GroundCandaDiscount)*'UPS Ground Base'!Q145)*(1+GroundFuelSurcharge),2))</f>
        <v>301.63</v>
      </c>
      <c r="R150" s="300">
        <f>IF(MinBaseGround&gt;ROUND(((1-GroundCandaDiscount)*'UPS Ground Base'!R145),2),ROUND(MinBaseGround*(1+GroundFuelSurcharge),2),ROUND(((1-GroundCandaDiscount)*'UPS Ground Base'!R145)*(1+GroundFuelSurcharge),2))</f>
        <v>301.81</v>
      </c>
      <c r="S150" s="300">
        <f>IF(MinBaseGround&gt;ROUND(((1-GroundCandaDiscount)*'UPS Ground Base'!S145),2),ROUND(MinBaseGround*(1+GroundFuelSurcharge),2),ROUND(((1-GroundCandaDiscount)*'UPS Ground Base'!S145)*(1+GroundFuelSurcharge),2))</f>
        <v>306.75</v>
      </c>
      <c r="T150" s="300">
        <f>IF(MinBaseGround&gt;ROUND(((1-GroundCandaDiscount)*'UPS Ground Base'!T145),2),ROUND(MinBaseGround*(1+GroundFuelSurcharge),2),ROUND(((1-GroundCandaDiscount)*'UPS Ground Base'!T145)*(1+GroundFuelSurcharge),2))</f>
        <v>315.53</v>
      </c>
      <c r="U150" s="300">
        <f>IF(MinBaseGround&gt;ROUND(((1-GroundCandaDiscount)*'UPS Ground Base'!U145),2),ROUND(MinBaseGround*(1+GroundFuelSurcharge),2),ROUND(((1-GroundCandaDiscount)*'UPS Ground Base'!U145)*(1+GroundFuelSurcharge),2))</f>
        <v>321.25</v>
      </c>
    </row>
    <row r="151" ht="12.75" customHeight="1">
      <c r="A151" s="299">
        <v>144.0</v>
      </c>
      <c r="B151" s="300">
        <f>IF(MinBaseGround&gt;ROUND(((1-Ground_Commercial)*'UPS Ground Base'!B146),2),ROUND(MinBaseGround*(1+GroundFuelSurcharge),2),ROUND(((1-Ground_Commercial)*'UPS Ground Base'!B146)*(1+GroundFuelSurcharge),2))</f>
        <v>97.3</v>
      </c>
      <c r="C151" s="300">
        <f>IF(MinBaseGround&gt;ROUND(((1-Ground_Commercial)*'UPS Ground Base'!C146),2),ROUND(MinBaseGround*(1+GroundFuelSurcharge),2),ROUND(((1-Ground_Commercial)*'UPS Ground Base'!C146)*(1+GroundFuelSurcharge),2))</f>
        <v>98.7</v>
      </c>
      <c r="D151" s="300">
        <f>IF(MinBaseGround&gt;ROUND(((1-Ground_Commercial)*'UPS Ground Base'!D146),2),ROUND(MinBaseGround*(1+GroundFuelSurcharge),2),ROUND(((1-Ground_Commercial)*'UPS Ground Base'!D146)*(1+GroundFuelSurcharge),2))</f>
        <v>105.11</v>
      </c>
      <c r="E151" s="300">
        <f>IF(MinBaseGround&gt;ROUND(((1-Ground_Commercial)*'UPS Ground Base'!E146),2),ROUND(MinBaseGround*(1+GroundFuelSurcharge),2),ROUND(((1-Ground_Commercial)*'UPS Ground Base'!E146)*(1+GroundFuelSurcharge),2))</f>
        <v>106.13</v>
      </c>
      <c r="F151" s="300">
        <f>IF(MinBaseGround&gt;ROUND(((1-Ground_Commercial)*'UPS Ground Base'!F146),2),ROUND(MinBaseGround*(1+GroundFuelSurcharge),2),ROUND(((1-Ground_Commercial)*'UPS Ground Base'!F146)*(1+GroundFuelSurcharge),2))</f>
        <v>117.41</v>
      </c>
      <c r="G151" s="300">
        <f>IF(MinBaseGround&gt;ROUND(((1-Ground_Commercial)*'UPS Ground Base'!G146),2),ROUND(MinBaseGround*(1+GroundFuelSurcharge),2),ROUND(((1-Ground_Commercial)*'UPS Ground Base'!G146)*(1+GroundFuelSurcharge),2))</f>
        <v>128.31</v>
      </c>
      <c r="H151" s="300">
        <f>IF(MinBaseGround&gt;ROUND(((1-Ground_Commercial)*'UPS Ground Base'!H146),2),ROUND(MinBaseGround*(1+GroundFuelSurcharge),2),ROUND(((1-Ground_Commercial)*'UPS Ground Base'!H146)*(1+GroundFuelSurcharge),2))</f>
        <v>143.54</v>
      </c>
      <c r="I151" s="300">
        <f>IF(MinBaseGround&gt;ROUND(((1-GroundCandaDiscount)*'UPS Ground Base'!I146),2),ROUND(MinBaseGround*(1+GroundFuelSurcharge),2),ROUND(((1-GroundCandaDiscount)*'UPS Ground Base'!I146)*(1+GroundFuelSurcharge),2))</f>
        <v>494.2</v>
      </c>
      <c r="J151" s="300">
        <f>IF(MinBaseGround&gt;ROUND(((1-GroundCandaDiscount)*'UPS Ground Base'!J146),2),ROUND(MinBaseGround*(1+GroundFuelSurcharge),2),ROUND(((1-GroundCandaDiscount)*'UPS Ground Base'!J146)*(1+GroundFuelSurcharge),2))</f>
        <v>650.39</v>
      </c>
      <c r="K151" s="300">
        <f>IF(MinBaseGround&gt;ROUND(((1-GroundCandaDiscount)*'UPS Ground Base'!K146),2),ROUND(MinBaseGround*(1+GroundFuelSurcharge),2),ROUND(((1-GroundCandaDiscount)*'UPS Ground Base'!K146)*(1+GroundFuelSurcharge),2))</f>
        <v>514.47</v>
      </c>
      <c r="L151" s="300">
        <f>IF(MinBaseGround&gt;ROUND(((1-GroundCandaDiscount)*'UPS Ground Base'!L146),2),ROUND(MinBaseGround*(1+GroundFuelSurcharge),2),ROUND(((1-GroundCandaDiscount)*'UPS Ground Base'!L146)*(1+GroundFuelSurcharge),2))</f>
        <v>238.88</v>
      </c>
      <c r="M151" s="300">
        <f>IF(MinBaseGround&gt;ROUND(((1-GroundCandaDiscount)*'UPS Ground Base'!M146),2),ROUND(MinBaseGround*(1+GroundFuelSurcharge),2),ROUND(((1-GroundCandaDiscount)*'UPS Ground Base'!M146)*(1+GroundFuelSurcharge),2))</f>
        <v>243.15</v>
      </c>
      <c r="N151" s="300">
        <f>IF(MinBaseGround&gt;ROUND(((1-GroundCandaDiscount)*'UPS Ground Base'!N146),2),ROUND(MinBaseGround*(1+GroundFuelSurcharge),2),ROUND(((1-GroundCandaDiscount)*'UPS Ground Base'!N146)*(1+GroundFuelSurcharge),2))</f>
        <v>267.3</v>
      </c>
      <c r="O151" s="300">
        <f>IF(MinBaseGround&gt;ROUND(((1-GroundCandaDiscount)*'UPS Ground Base'!O146),2),ROUND(MinBaseGround*(1+GroundFuelSurcharge),2),ROUND(((1-GroundCandaDiscount)*'UPS Ground Base'!O146)*(1+GroundFuelSurcharge),2))</f>
        <v>295.89</v>
      </c>
      <c r="P151" s="300">
        <f>IF(MinBaseGround&gt;ROUND(((1-GroundCandaDiscount)*'UPS Ground Base'!P146),2),ROUND(MinBaseGround*(1+GroundFuelSurcharge),2),ROUND(((1-GroundCandaDiscount)*'UPS Ground Base'!P146)*(1+GroundFuelSurcharge),2))</f>
        <v>298.62</v>
      </c>
      <c r="Q151" s="300">
        <f>IF(MinBaseGround&gt;ROUND(((1-GroundCandaDiscount)*'UPS Ground Base'!Q146),2),ROUND(MinBaseGround*(1+GroundFuelSurcharge),2),ROUND(((1-GroundCandaDiscount)*'UPS Ground Base'!Q146)*(1+GroundFuelSurcharge),2))</f>
        <v>301.63</v>
      </c>
      <c r="R151" s="300">
        <f>IF(MinBaseGround&gt;ROUND(((1-GroundCandaDiscount)*'UPS Ground Base'!R146),2),ROUND(MinBaseGround*(1+GroundFuelSurcharge),2),ROUND(((1-GroundCandaDiscount)*'UPS Ground Base'!R146)*(1+GroundFuelSurcharge),2))</f>
        <v>301.81</v>
      </c>
      <c r="S151" s="300">
        <f>IF(MinBaseGround&gt;ROUND(((1-GroundCandaDiscount)*'UPS Ground Base'!S146),2),ROUND(MinBaseGround*(1+GroundFuelSurcharge),2),ROUND(((1-GroundCandaDiscount)*'UPS Ground Base'!S146)*(1+GroundFuelSurcharge),2))</f>
        <v>306.75</v>
      </c>
      <c r="T151" s="300">
        <f>IF(MinBaseGround&gt;ROUND(((1-GroundCandaDiscount)*'UPS Ground Base'!T146),2),ROUND(MinBaseGround*(1+GroundFuelSurcharge),2),ROUND(((1-GroundCandaDiscount)*'UPS Ground Base'!T146)*(1+GroundFuelSurcharge),2))</f>
        <v>315.53</v>
      </c>
      <c r="U151" s="300">
        <f>IF(MinBaseGround&gt;ROUND(((1-GroundCandaDiscount)*'UPS Ground Base'!U146),2),ROUND(MinBaseGround*(1+GroundFuelSurcharge),2),ROUND(((1-GroundCandaDiscount)*'UPS Ground Base'!U146)*(1+GroundFuelSurcharge),2))</f>
        <v>321.25</v>
      </c>
    </row>
    <row r="152" ht="12.75" customHeight="1">
      <c r="A152" s="299">
        <v>145.0</v>
      </c>
      <c r="B152" s="300">
        <f>IF(MinBaseGround&gt;ROUND(((1-Ground_Commercial)*'UPS Ground Base'!B147),2),ROUND(MinBaseGround*(1+GroundFuelSurcharge),2),ROUND(((1-Ground_Commercial)*'UPS Ground Base'!B147)*(1+GroundFuelSurcharge),2))</f>
        <v>97.31</v>
      </c>
      <c r="C152" s="300">
        <f>IF(MinBaseGround&gt;ROUND(((1-Ground_Commercial)*'UPS Ground Base'!C147),2),ROUND(MinBaseGround*(1+GroundFuelSurcharge),2),ROUND(((1-Ground_Commercial)*'UPS Ground Base'!C147)*(1+GroundFuelSurcharge),2))</f>
        <v>100.55</v>
      </c>
      <c r="D152" s="300">
        <f>IF(MinBaseGround&gt;ROUND(((1-Ground_Commercial)*'UPS Ground Base'!D147),2),ROUND(MinBaseGround*(1+GroundFuelSurcharge),2),ROUND(((1-Ground_Commercial)*'UPS Ground Base'!D147)*(1+GroundFuelSurcharge),2))</f>
        <v>105.12</v>
      </c>
      <c r="E152" s="300">
        <f>IF(MinBaseGround&gt;ROUND(((1-Ground_Commercial)*'UPS Ground Base'!E147),2),ROUND(MinBaseGround*(1+GroundFuelSurcharge),2),ROUND(((1-Ground_Commercial)*'UPS Ground Base'!E147)*(1+GroundFuelSurcharge),2))</f>
        <v>106.35</v>
      </c>
      <c r="F152" s="300">
        <f>IF(MinBaseGround&gt;ROUND(((1-Ground_Commercial)*'UPS Ground Base'!F147),2),ROUND(MinBaseGround*(1+GroundFuelSurcharge),2),ROUND(((1-Ground_Commercial)*'UPS Ground Base'!F147)*(1+GroundFuelSurcharge),2))</f>
        <v>119.17</v>
      </c>
      <c r="G152" s="300">
        <f>IF(MinBaseGround&gt;ROUND(((1-Ground_Commercial)*'UPS Ground Base'!G147),2),ROUND(MinBaseGround*(1+GroundFuelSurcharge),2),ROUND(((1-Ground_Commercial)*'UPS Ground Base'!G147)*(1+GroundFuelSurcharge),2))</f>
        <v>129.66</v>
      </c>
      <c r="H152" s="300">
        <f>IF(MinBaseGround&gt;ROUND(((1-Ground_Commercial)*'UPS Ground Base'!H147),2),ROUND(MinBaseGround*(1+GroundFuelSurcharge),2),ROUND(((1-Ground_Commercial)*'UPS Ground Base'!H147)*(1+GroundFuelSurcharge),2))</f>
        <v>143.55</v>
      </c>
      <c r="I152" s="300">
        <f>IF(MinBaseGround&gt;ROUND(((1-GroundCandaDiscount)*'UPS Ground Base'!I147),2),ROUND(MinBaseGround*(1+GroundFuelSurcharge),2),ROUND(((1-GroundCandaDiscount)*'UPS Ground Base'!I147)*(1+GroundFuelSurcharge),2))</f>
        <v>494.21</v>
      </c>
      <c r="J152" s="300">
        <f>IF(MinBaseGround&gt;ROUND(((1-GroundCandaDiscount)*'UPS Ground Base'!J147),2),ROUND(MinBaseGround*(1+GroundFuelSurcharge),2),ROUND(((1-GroundCandaDiscount)*'UPS Ground Base'!J147)*(1+GroundFuelSurcharge),2))</f>
        <v>654.9</v>
      </c>
      <c r="K152" s="300">
        <f>IF(MinBaseGround&gt;ROUND(((1-GroundCandaDiscount)*'UPS Ground Base'!K147),2),ROUND(MinBaseGround*(1+GroundFuelSurcharge),2),ROUND(((1-GroundCandaDiscount)*'UPS Ground Base'!K147)*(1+GroundFuelSurcharge),2))</f>
        <v>514.52</v>
      </c>
      <c r="L152" s="300">
        <f>IF(MinBaseGround&gt;ROUND(((1-GroundCandaDiscount)*'UPS Ground Base'!L147),2),ROUND(MinBaseGround*(1+GroundFuelSurcharge),2),ROUND(((1-GroundCandaDiscount)*'UPS Ground Base'!L147)*(1+GroundFuelSurcharge),2))</f>
        <v>238.88</v>
      </c>
      <c r="M152" s="300">
        <f>IF(MinBaseGround&gt;ROUND(((1-GroundCandaDiscount)*'UPS Ground Base'!M147),2),ROUND(MinBaseGround*(1+GroundFuelSurcharge),2),ROUND(((1-GroundCandaDiscount)*'UPS Ground Base'!M147)*(1+GroundFuelSurcharge),2))</f>
        <v>243.15</v>
      </c>
      <c r="N152" s="300">
        <f>IF(MinBaseGround&gt;ROUND(((1-GroundCandaDiscount)*'UPS Ground Base'!N147),2),ROUND(MinBaseGround*(1+GroundFuelSurcharge),2),ROUND(((1-GroundCandaDiscount)*'UPS Ground Base'!N147)*(1+GroundFuelSurcharge),2))</f>
        <v>267.3</v>
      </c>
      <c r="O152" s="300">
        <f>IF(MinBaseGround&gt;ROUND(((1-GroundCandaDiscount)*'UPS Ground Base'!O147),2),ROUND(MinBaseGround*(1+GroundFuelSurcharge),2),ROUND(((1-GroundCandaDiscount)*'UPS Ground Base'!O147)*(1+GroundFuelSurcharge),2))</f>
        <v>295.89</v>
      </c>
      <c r="P152" s="300">
        <f>IF(MinBaseGround&gt;ROUND(((1-GroundCandaDiscount)*'UPS Ground Base'!P147),2),ROUND(MinBaseGround*(1+GroundFuelSurcharge),2),ROUND(((1-GroundCandaDiscount)*'UPS Ground Base'!P147)*(1+GroundFuelSurcharge),2))</f>
        <v>298.62</v>
      </c>
      <c r="Q152" s="300">
        <f>IF(MinBaseGround&gt;ROUND(((1-GroundCandaDiscount)*'UPS Ground Base'!Q147),2),ROUND(MinBaseGround*(1+GroundFuelSurcharge),2),ROUND(((1-GroundCandaDiscount)*'UPS Ground Base'!Q147)*(1+GroundFuelSurcharge),2))</f>
        <v>301.63</v>
      </c>
      <c r="R152" s="300">
        <f>IF(MinBaseGround&gt;ROUND(((1-GroundCandaDiscount)*'UPS Ground Base'!R147),2),ROUND(MinBaseGround*(1+GroundFuelSurcharge),2),ROUND(((1-GroundCandaDiscount)*'UPS Ground Base'!R147)*(1+GroundFuelSurcharge),2))</f>
        <v>301.81</v>
      </c>
      <c r="S152" s="300">
        <f>IF(MinBaseGround&gt;ROUND(((1-GroundCandaDiscount)*'UPS Ground Base'!S147),2),ROUND(MinBaseGround*(1+GroundFuelSurcharge),2),ROUND(((1-GroundCandaDiscount)*'UPS Ground Base'!S147)*(1+GroundFuelSurcharge),2))</f>
        <v>306.75</v>
      </c>
      <c r="T152" s="300">
        <f>IF(MinBaseGround&gt;ROUND(((1-GroundCandaDiscount)*'UPS Ground Base'!T147),2),ROUND(MinBaseGround*(1+GroundFuelSurcharge),2),ROUND(((1-GroundCandaDiscount)*'UPS Ground Base'!T147)*(1+GroundFuelSurcharge),2))</f>
        <v>315.53</v>
      </c>
      <c r="U152" s="300">
        <f>IF(MinBaseGround&gt;ROUND(((1-GroundCandaDiscount)*'UPS Ground Base'!U147),2),ROUND(MinBaseGround*(1+GroundFuelSurcharge),2),ROUND(((1-GroundCandaDiscount)*'UPS Ground Base'!U147)*(1+GroundFuelSurcharge),2))</f>
        <v>321.25</v>
      </c>
    </row>
    <row r="153" ht="12.75" customHeight="1">
      <c r="A153" s="299">
        <v>146.0</v>
      </c>
      <c r="B153" s="300">
        <f>IF(MinBaseGround&gt;ROUND(((1-Ground_Commercial)*'UPS Ground Base'!B148),2),ROUND(MinBaseGround*(1+GroundFuelSurcharge),2),ROUND(((1-Ground_Commercial)*'UPS Ground Base'!B148)*(1+GroundFuelSurcharge),2))</f>
        <v>97.32</v>
      </c>
      <c r="C153" s="300">
        <f>IF(MinBaseGround&gt;ROUND(((1-Ground_Commercial)*'UPS Ground Base'!C148),2),ROUND(MinBaseGround*(1+GroundFuelSurcharge),2),ROUND(((1-Ground_Commercial)*'UPS Ground Base'!C148)*(1+GroundFuelSurcharge),2))</f>
        <v>100.6</v>
      </c>
      <c r="D153" s="300">
        <f>IF(MinBaseGround&gt;ROUND(((1-Ground_Commercial)*'UPS Ground Base'!D148),2),ROUND(MinBaseGround*(1+GroundFuelSurcharge),2),ROUND(((1-Ground_Commercial)*'UPS Ground Base'!D148)*(1+GroundFuelSurcharge),2))</f>
        <v>105.26</v>
      </c>
      <c r="E153" s="300">
        <f>IF(MinBaseGround&gt;ROUND(((1-Ground_Commercial)*'UPS Ground Base'!E148),2),ROUND(MinBaseGround*(1+GroundFuelSurcharge),2),ROUND(((1-Ground_Commercial)*'UPS Ground Base'!E148)*(1+GroundFuelSurcharge),2))</f>
        <v>106.36</v>
      </c>
      <c r="F153" s="300">
        <f>IF(MinBaseGround&gt;ROUND(((1-Ground_Commercial)*'UPS Ground Base'!F148),2),ROUND(MinBaseGround*(1+GroundFuelSurcharge),2),ROUND(((1-Ground_Commercial)*'UPS Ground Base'!F148)*(1+GroundFuelSurcharge),2))</f>
        <v>119.18</v>
      </c>
      <c r="G153" s="300">
        <f>IF(MinBaseGround&gt;ROUND(((1-Ground_Commercial)*'UPS Ground Base'!G148),2),ROUND(MinBaseGround*(1+GroundFuelSurcharge),2),ROUND(((1-Ground_Commercial)*'UPS Ground Base'!G148)*(1+GroundFuelSurcharge),2))</f>
        <v>129.67</v>
      </c>
      <c r="H153" s="300">
        <f>IF(MinBaseGround&gt;ROUND(((1-Ground_Commercial)*'UPS Ground Base'!H148),2),ROUND(MinBaseGround*(1+GroundFuelSurcharge),2),ROUND(((1-Ground_Commercial)*'UPS Ground Base'!H148)*(1+GroundFuelSurcharge),2))</f>
        <v>144.46</v>
      </c>
      <c r="I153" s="300">
        <f>IF(MinBaseGround&gt;ROUND(((1-GroundCandaDiscount)*'UPS Ground Base'!I148),2),ROUND(MinBaseGround*(1+GroundFuelSurcharge),2),ROUND(((1-GroundCandaDiscount)*'UPS Ground Base'!I148)*(1+GroundFuelSurcharge),2))</f>
        <v>496.5</v>
      </c>
      <c r="J153" s="300">
        <f>IF(MinBaseGround&gt;ROUND(((1-GroundCandaDiscount)*'UPS Ground Base'!J148),2),ROUND(MinBaseGround*(1+GroundFuelSurcharge),2),ROUND(((1-GroundCandaDiscount)*'UPS Ground Base'!J148)*(1+GroundFuelSurcharge),2))</f>
        <v>659.41</v>
      </c>
      <c r="K153" s="300">
        <f>IF(MinBaseGround&gt;ROUND(((1-GroundCandaDiscount)*'UPS Ground Base'!K148),2),ROUND(MinBaseGround*(1+GroundFuelSurcharge),2),ROUND(((1-GroundCandaDiscount)*'UPS Ground Base'!K148)*(1+GroundFuelSurcharge),2))</f>
        <v>516.77</v>
      </c>
      <c r="L153" s="300">
        <f>IF(MinBaseGround&gt;ROUND(((1-GroundCandaDiscount)*'UPS Ground Base'!L148),2),ROUND(MinBaseGround*(1+GroundFuelSurcharge),2),ROUND(((1-GroundCandaDiscount)*'UPS Ground Base'!L148)*(1+GroundFuelSurcharge),2))</f>
        <v>243.79</v>
      </c>
      <c r="M153" s="300">
        <f>IF(MinBaseGround&gt;ROUND(((1-GroundCandaDiscount)*'UPS Ground Base'!M148),2),ROUND(MinBaseGround*(1+GroundFuelSurcharge),2),ROUND(((1-GroundCandaDiscount)*'UPS Ground Base'!M148)*(1+GroundFuelSurcharge),2))</f>
        <v>248.17</v>
      </c>
      <c r="N153" s="300">
        <f>IF(MinBaseGround&gt;ROUND(((1-GroundCandaDiscount)*'UPS Ground Base'!N148),2),ROUND(MinBaseGround*(1+GroundFuelSurcharge),2),ROUND(((1-GroundCandaDiscount)*'UPS Ground Base'!N148)*(1+GroundFuelSurcharge),2))</f>
        <v>270.74</v>
      </c>
      <c r="O153" s="300">
        <f>IF(MinBaseGround&gt;ROUND(((1-GroundCandaDiscount)*'UPS Ground Base'!O148),2),ROUND(MinBaseGround*(1+GroundFuelSurcharge),2),ROUND(((1-GroundCandaDiscount)*'UPS Ground Base'!O148)*(1+GroundFuelSurcharge),2))</f>
        <v>303.58</v>
      </c>
      <c r="P153" s="300">
        <f>IF(MinBaseGround&gt;ROUND(((1-GroundCandaDiscount)*'UPS Ground Base'!P148),2),ROUND(MinBaseGround*(1+GroundFuelSurcharge),2),ROUND(((1-GroundCandaDiscount)*'UPS Ground Base'!P148)*(1+GroundFuelSurcharge),2))</f>
        <v>306.88</v>
      </c>
      <c r="Q153" s="300">
        <f>IF(MinBaseGround&gt;ROUND(((1-GroundCandaDiscount)*'UPS Ground Base'!Q148),2),ROUND(MinBaseGround*(1+GroundFuelSurcharge),2),ROUND(((1-GroundCandaDiscount)*'UPS Ground Base'!Q148)*(1+GroundFuelSurcharge),2))</f>
        <v>309.93</v>
      </c>
      <c r="R153" s="300">
        <f>IF(MinBaseGround&gt;ROUND(((1-GroundCandaDiscount)*'UPS Ground Base'!R148),2),ROUND(MinBaseGround*(1+GroundFuelSurcharge),2),ROUND(((1-GroundCandaDiscount)*'UPS Ground Base'!R148)*(1+GroundFuelSurcharge),2))</f>
        <v>311.01</v>
      </c>
      <c r="S153" s="300">
        <f>IF(MinBaseGround&gt;ROUND(((1-GroundCandaDiscount)*'UPS Ground Base'!S148),2),ROUND(MinBaseGround*(1+GroundFuelSurcharge),2),ROUND(((1-GroundCandaDiscount)*'UPS Ground Base'!S148)*(1+GroundFuelSurcharge),2))</f>
        <v>314.62</v>
      </c>
      <c r="T153" s="300">
        <f>IF(MinBaseGround&gt;ROUND(((1-GroundCandaDiscount)*'UPS Ground Base'!T148),2),ROUND(MinBaseGround*(1+GroundFuelSurcharge),2),ROUND(((1-GroundCandaDiscount)*'UPS Ground Base'!T148)*(1+GroundFuelSurcharge),2))</f>
        <v>323.23</v>
      </c>
      <c r="U153" s="300">
        <f>IF(MinBaseGround&gt;ROUND(((1-GroundCandaDiscount)*'UPS Ground Base'!U148),2),ROUND(MinBaseGround*(1+GroundFuelSurcharge),2),ROUND(((1-GroundCandaDiscount)*'UPS Ground Base'!U148)*(1+GroundFuelSurcharge),2))</f>
        <v>328.99</v>
      </c>
    </row>
    <row r="154" ht="12.75" customHeight="1">
      <c r="A154" s="299">
        <v>147.0</v>
      </c>
      <c r="B154" s="300">
        <f>IF(MinBaseGround&gt;ROUND(((1-Ground_Commercial)*'UPS Ground Base'!B149),2),ROUND(MinBaseGround*(1+GroundFuelSurcharge),2),ROUND(((1-Ground_Commercial)*'UPS Ground Base'!B149)*(1+GroundFuelSurcharge),2))</f>
        <v>98.49</v>
      </c>
      <c r="C154" s="300">
        <f>IF(MinBaseGround&gt;ROUND(((1-Ground_Commercial)*'UPS Ground Base'!C149),2),ROUND(MinBaseGround*(1+GroundFuelSurcharge),2),ROUND(((1-Ground_Commercial)*'UPS Ground Base'!C149)*(1+GroundFuelSurcharge),2))</f>
        <v>100.66</v>
      </c>
      <c r="D154" s="300">
        <f>IF(MinBaseGround&gt;ROUND(((1-Ground_Commercial)*'UPS Ground Base'!D149),2),ROUND(MinBaseGround*(1+GroundFuelSurcharge),2),ROUND(((1-Ground_Commercial)*'UPS Ground Base'!D149)*(1+GroundFuelSurcharge),2))</f>
        <v>106.1</v>
      </c>
      <c r="E154" s="300">
        <f>IF(MinBaseGround&gt;ROUND(((1-Ground_Commercial)*'UPS Ground Base'!E149),2),ROUND(MinBaseGround*(1+GroundFuelSurcharge),2),ROUND(((1-Ground_Commercial)*'UPS Ground Base'!E149)*(1+GroundFuelSurcharge),2))</f>
        <v>107.23</v>
      </c>
      <c r="F154" s="300">
        <f>IF(MinBaseGround&gt;ROUND(((1-Ground_Commercial)*'UPS Ground Base'!F149),2),ROUND(MinBaseGround*(1+GroundFuelSurcharge),2),ROUND(((1-Ground_Commercial)*'UPS Ground Base'!F149)*(1+GroundFuelSurcharge),2))</f>
        <v>120.03</v>
      </c>
      <c r="G154" s="300">
        <f>IF(MinBaseGround&gt;ROUND(((1-Ground_Commercial)*'UPS Ground Base'!G149),2),ROUND(MinBaseGround*(1+GroundFuelSurcharge),2),ROUND(((1-Ground_Commercial)*'UPS Ground Base'!G149)*(1+GroundFuelSurcharge),2))</f>
        <v>129.7</v>
      </c>
      <c r="H154" s="300">
        <f>IF(MinBaseGround&gt;ROUND(((1-Ground_Commercial)*'UPS Ground Base'!H149),2),ROUND(MinBaseGround*(1+GroundFuelSurcharge),2),ROUND(((1-Ground_Commercial)*'UPS Ground Base'!H149)*(1+GroundFuelSurcharge),2))</f>
        <v>145.45</v>
      </c>
      <c r="I154" s="300">
        <f>IF(MinBaseGround&gt;ROUND(((1-GroundCandaDiscount)*'UPS Ground Base'!I149),2),ROUND(MinBaseGround*(1+GroundFuelSurcharge),2),ROUND(((1-GroundCandaDiscount)*'UPS Ground Base'!I149)*(1+GroundFuelSurcharge),2))</f>
        <v>508.33</v>
      </c>
      <c r="J154" s="300">
        <f>IF(MinBaseGround&gt;ROUND(((1-GroundCandaDiscount)*'UPS Ground Base'!J149),2),ROUND(MinBaseGround*(1+GroundFuelSurcharge),2),ROUND(((1-GroundCandaDiscount)*'UPS Ground Base'!J149)*(1+GroundFuelSurcharge),2))</f>
        <v>663.93</v>
      </c>
      <c r="K154" s="300">
        <f>IF(MinBaseGround&gt;ROUND(((1-GroundCandaDiscount)*'UPS Ground Base'!K149),2),ROUND(MinBaseGround*(1+GroundFuelSurcharge),2),ROUND(((1-GroundCandaDiscount)*'UPS Ground Base'!K149)*(1+GroundFuelSurcharge),2))</f>
        <v>529.01</v>
      </c>
      <c r="L154" s="300">
        <f>IF(MinBaseGround&gt;ROUND(((1-GroundCandaDiscount)*'UPS Ground Base'!L149),2),ROUND(MinBaseGround*(1+GroundFuelSurcharge),2),ROUND(((1-GroundCandaDiscount)*'UPS Ground Base'!L149)*(1+GroundFuelSurcharge),2))</f>
        <v>243.79</v>
      </c>
      <c r="M154" s="300">
        <f>IF(MinBaseGround&gt;ROUND(((1-GroundCandaDiscount)*'UPS Ground Base'!M149),2),ROUND(MinBaseGround*(1+GroundFuelSurcharge),2),ROUND(((1-GroundCandaDiscount)*'UPS Ground Base'!M149)*(1+GroundFuelSurcharge),2))</f>
        <v>248.17</v>
      </c>
      <c r="N154" s="300">
        <f>IF(MinBaseGround&gt;ROUND(((1-GroundCandaDiscount)*'UPS Ground Base'!N149),2),ROUND(MinBaseGround*(1+GroundFuelSurcharge),2),ROUND(((1-GroundCandaDiscount)*'UPS Ground Base'!N149)*(1+GroundFuelSurcharge),2))</f>
        <v>270.74</v>
      </c>
      <c r="O154" s="300">
        <f>IF(MinBaseGround&gt;ROUND(((1-GroundCandaDiscount)*'UPS Ground Base'!O149),2),ROUND(MinBaseGround*(1+GroundFuelSurcharge),2),ROUND(((1-GroundCandaDiscount)*'UPS Ground Base'!O149)*(1+GroundFuelSurcharge),2))</f>
        <v>303.58</v>
      </c>
      <c r="P154" s="300">
        <f>IF(MinBaseGround&gt;ROUND(((1-GroundCandaDiscount)*'UPS Ground Base'!P149),2),ROUND(MinBaseGround*(1+GroundFuelSurcharge),2),ROUND(((1-GroundCandaDiscount)*'UPS Ground Base'!P149)*(1+GroundFuelSurcharge),2))</f>
        <v>306.88</v>
      </c>
      <c r="Q154" s="300">
        <f>IF(MinBaseGround&gt;ROUND(((1-GroundCandaDiscount)*'UPS Ground Base'!Q149),2),ROUND(MinBaseGround*(1+GroundFuelSurcharge),2),ROUND(((1-GroundCandaDiscount)*'UPS Ground Base'!Q149)*(1+GroundFuelSurcharge),2))</f>
        <v>309.93</v>
      </c>
      <c r="R154" s="300">
        <f>IF(MinBaseGround&gt;ROUND(((1-GroundCandaDiscount)*'UPS Ground Base'!R149),2),ROUND(MinBaseGround*(1+GroundFuelSurcharge),2),ROUND(((1-GroundCandaDiscount)*'UPS Ground Base'!R149)*(1+GroundFuelSurcharge),2))</f>
        <v>311.01</v>
      </c>
      <c r="S154" s="300">
        <f>IF(MinBaseGround&gt;ROUND(((1-GroundCandaDiscount)*'UPS Ground Base'!S149),2),ROUND(MinBaseGround*(1+GroundFuelSurcharge),2),ROUND(((1-GroundCandaDiscount)*'UPS Ground Base'!S149)*(1+GroundFuelSurcharge),2))</f>
        <v>314.62</v>
      </c>
      <c r="T154" s="300">
        <f>IF(MinBaseGround&gt;ROUND(((1-GroundCandaDiscount)*'UPS Ground Base'!T149),2),ROUND(MinBaseGround*(1+GroundFuelSurcharge),2),ROUND(((1-GroundCandaDiscount)*'UPS Ground Base'!T149)*(1+GroundFuelSurcharge),2))</f>
        <v>323.23</v>
      </c>
      <c r="U154" s="300">
        <f>IF(MinBaseGround&gt;ROUND(((1-GroundCandaDiscount)*'UPS Ground Base'!U149),2),ROUND(MinBaseGround*(1+GroundFuelSurcharge),2),ROUND(((1-GroundCandaDiscount)*'UPS Ground Base'!U149)*(1+GroundFuelSurcharge),2))</f>
        <v>328.99</v>
      </c>
    </row>
    <row r="155" ht="12.75" customHeight="1">
      <c r="A155" s="299">
        <v>148.0</v>
      </c>
      <c r="B155" s="300">
        <f>IF(MinBaseGround&gt;ROUND(((1-Ground_Commercial)*'UPS Ground Base'!B150),2),ROUND(MinBaseGround*(1+GroundFuelSurcharge),2),ROUND(((1-Ground_Commercial)*'UPS Ground Base'!B150)*(1+GroundFuelSurcharge),2))</f>
        <v>98.59</v>
      </c>
      <c r="C155" s="300">
        <f>IF(MinBaseGround&gt;ROUND(((1-Ground_Commercial)*'UPS Ground Base'!C150),2),ROUND(MinBaseGround*(1+GroundFuelSurcharge),2),ROUND(((1-Ground_Commercial)*'UPS Ground Base'!C150)*(1+GroundFuelSurcharge),2))</f>
        <v>101.19</v>
      </c>
      <c r="D155" s="300">
        <f>IF(MinBaseGround&gt;ROUND(((1-Ground_Commercial)*'UPS Ground Base'!D150),2),ROUND(MinBaseGround*(1+GroundFuelSurcharge),2),ROUND(((1-Ground_Commercial)*'UPS Ground Base'!D150)*(1+GroundFuelSurcharge),2))</f>
        <v>107.11</v>
      </c>
      <c r="E155" s="300">
        <f>IF(MinBaseGround&gt;ROUND(((1-Ground_Commercial)*'UPS Ground Base'!E150),2),ROUND(MinBaseGround*(1+GroundFuelSurcharge),2),ROUND(((1-Ground_Commercial)*'UPS Ground Base'!E150)*(1+GroundFuelSurcharge),2))</f>
        <v>108.13</v>
      </c>
      <c r="F155" s="300">
        <f>IF(MinBaseGround&gt;ROUND(((1-Ground_Commercial)*'UPS Ground Base'!F150),2),ROUND(MinBaseGround*(1+GroundFuelSurcharge),2),ROUND(((1-Ground_Commercial)*'UPS Ground Base'!F150)*(1+GroundFuelSurcharge),2))</f>
        <v>120.43</v>
      </c>
      <c r="G155" s="300">
        <f>IF(MinBaseGround&gt;ROUND(((1-Ground_Commercial)*'UPS Ground Base'!G150),2),ROUND(MinBaseGround*(1+GroundFuelSurcharge),2),ROUND(((1-Ground_Commercial)*'UPS Ground Base'!G150)*(1+GroundFuelSurcharge),2))</f>
        <v>129.84</v>
      </c>
      <c r="H155" s="300">
        <f>IF(MinBaseGround&gt;ROUND(((1-Ground_Commercial)*'UPS Ground Base'!H150),2),ROUND(MinBaseGround*(1+GroundFuelSurcharge),2),ROUND(((1-Ground_Commercial)*'UPS Ground Base'!H150)*(1+GroundFuelSurcharge),2))</f>
        <v>146.26</v>
      </c>
      <c r="I155" s="300">
        <f>IF(MinBaseGround&gt;ROUND(((1-GroundCandaDiscount)*'UPS Ground Base'!I150),2),ROUND(MinBaseGround*(1+GroundFuelSurcharge),2),ROUND(((1-GroundCandaDiscount)*'UPS Ground Base'!I150)*(1+GroundFuelSurcharge),2))</f>
        <v>508.34</v>
      </c>
      <c r="J155" s="300">
        <f>IF(MinBaseGround&gt;ROUND(((1-GroundCandaDiscount)*'UPS Ground Base'!J150),2),ROUND(MinBaseGround*(1+GroundFuelSurcharge),2),ROUND(((1-GroundCandaDiscount)*'UPS Ground Base'!J150)*(1+GroundFuelSurcharge),2))</f>
        <v>668.45</v>
      </c>
      <c r="K155" s="300">
        <f>IF(MinBaseGround&gt;ROUND(((1-GroundCandaDiscount)*'UPS Ground Base'!K150),2),ROUND(MinBaseGround*(1+GroundFuelSurcharge),2),ROUND(((1-GroundCandaDiscount)*'UPS Ground Base'!K150)*(1+GroundFuelSurcharge),2))</f>
        <v>529.63</v>
      </c>
      <c r="L155" s="300">
        <f>IF(MinBaseGround&gt;ROUND(((1-GroundCandaDiscount)*'UPS Ground Base'!L150),2),ROUND(MinBaseGround*(1+GroundFuelSurcharge),2),ROUND(((1-GroundCandaDiscount)*'UPS Ground Base'!L150)*(1+GroundFuelSurcharge),2))</f>
        <v>243.79</v>
      </c>
      <c r="M155" s="300">
        <f>IF(MinBaseGround&gt;ROUND(((1-GroundCandaDiscount)*'UPS Ground Base'!M150),2),ROUND(MinBaseGround*(1+GroundFuelSurcharge),2),ROUND(((1-GroundCandaDiscount)*'UPS Ground Base'!M150)*(1+GroundFuelSurcharge),2))</f>
        <v>248.17</v>
      </c>
      <c r="N155" s="300">
        <f>IF(MinBaseGround&gt;ROUND(((1-GroundCandaDiscount)*'UPS Ground Base'!N150),2),ROUND(MinBaseGround*(1+GroundFuelSurcharge),2),ROUND(((1-GroundCandaDiscount)*'UPS Ground Base'!N150)*(1+GroundFuelSurcharge),2))</f>
        <v>270.74</v>
      </c>
      <c r="O155" s="300">
        <f>IF(MinBaseGround&gt;ROUND(((1-GroundCandaDiscount)*'UPS Ground Base'!O150),2),ROUND(MinBaseGround*(1+GroundFuelSurcharge),2),ROUND(((1-GroundCandaDiscount)*'UPS Ground Base'!O150)*(1+GroundFuelSurcharge),2))</f>
        <v>303.58</v>
      </c>
      <c r="P155" s="300">
        <f>IF(MinBaseGround&gt;ROUND(((1-GroundCandaDiscount)*'UPS Ground Base'!P150),2),ROUND(MinBaseGround*(1+GroundFuelSurcharge),2),ROUND(((1-GroundCandaDiscount)*'UPS Ground Base'!P150)*(1+GroundFuelSurcharge),2))</f>
        <v>306.88</v>
      </c>
      <c r="Q155" s="300">
        <f>IF(MinBaseGround&gt;ROUND(((1-GroundCandaDiscount)*'UPS Ground Base'!Q150),2),ROUND(MinBaseGround*(1+GroundFuelSurcharge),2),ROUND(((1-GroundCandaDiscount)*'UPS Ground Base'!Q150)*(1+GroundFuelSurcharge),2))</f>
        <v>309.93</v>
      </c>
      <c r="R155" s="300">
        <f>IF(MinBaseGround&gt;ROUND(((1-GroundCandaDiscount)*'UPS Ground Base'!R150),2),ROUND(MinBaseGround*(1+GroundFuelSurcharge),2),ROUND(((1-GroundCandaDiscount)*'UPS Ground Base'!R150)*(1+GroundFuelSurcharge),2))</f>
        <v>311.01</v>
      </c>
      <c r="S155" s="300">
        <f>IF(MinBaseGround&gt;ROUND(((1-GroundCandaDiscount)*'UPS Ground Base'!S150),2),ROUND(MinBaseGround*(1+GroundFuelSurcharge),2),ROUND(((1-GroundCandaDiscount)*'UPS Ground Base'!S150)*(1+GroundFuelSurcharge),2))</f>
        <v>314.62</v>
      </c>
      <c r="T155" s="300">
        <f>IF(MinBaseGround&gt;ROUND(((1-GroundCandaDiscount)*'UPS Ground Base'!T150),2),ROUND(MinBaseGround*(1+GroundFuelSurcharge),2),ROUND(((1-GroundCandaDiscount)*'UPS Ground Base'!T150)*(1+GroundFuelSurcharge),2))</f>
        <v>323.23</v>
      </c>
      <c r="U155" s="300">
        <f>IF(MinBaseGround&gt;ROUND(((1-GroundCandaDiscount)*'UPS Ground Base'!U150),2),ROUND(MinBaseGround*(1+GroundFuelSurcharge),2),ROUND(((1-GroundCandaDiscount)*'UPS Ground Base'!U150)*(1+GroundFuelSurcharge),2))</f>
        <v>328.99</v>
      </c>
    </row>
    <row r="156" ht="12.75" customHeight="1">
      <c r="A156" s="299">
        <v>149.0</v>
      </c>
      <c r="B156" s="300">
        <f>IF(MinBaseGround&gt;ROUND(((1-Ground_Commercial)*'UPS Ground Base'!B151),2),ROUND(MinBaseGround*(1+GroundFuelSurcharge),2),ROUND(((1-Ground_Commercial)*'UPS Ground Base'!B151)*(1+GroundFuelSurcharge),2))</f>
        <v>98.6</v>
      </c>
      <c r="C156" s="300">
        <f>IF(MinBaseGround&gt;ROUND(((1-Ground_Commercial)*'UPS Ground Base'!C151),2),ROUND(MinBaseGround*(1+GroundFuelSurcharge),2),ROUND(((1-Ground_Commercial)*'UPS Ground Base'!C151)*(1+GroundFuelSurcharge),2))</f>
        <v>101.26</v>
      </c>
      <c r="D156" s="300">
        <f>IF(MinBaseGround&gt;ROUND(((1-Ground_Commercial)*'UPS Ground Base'!D151),2),ROUND(MinBaseGround*(1+GroundFuelSurcharge),2),ROUND(((1-Ground_Commercial)*'UPS Ground Base'!D151)*(1+GroundFuelSurcharge),2))</f>
        <v>107.57</v>
      </c>
      <c r="E156" s="300">
        <f>IF(MinBaseGround&gt;ROUND(((1-Ground_Commercial)*'UPS Ground Base'!E151),2),ROUND(MinBaseGround*(1+GroundFuelSurcharge),2),ROUND(((1-Ground_Commercial)*'UPS Ground Base'!E151)*(1+GroundFuelSurcharge),2))</f>
        <v>108.92</v>
      </c>
      <c r="F156" s="300">
        <f>IF(MinBaseGround&gt;ROUND(((1-Ground_Commercial)*'UPS Ground Base'!F151),2),ROUND(MinBaseGround*(1+GroundFuelSurcharge),2),ROUND(((1-Ground_Commercial)*'UPS Ground Base'!F151)*(1+GroundFuelSurcharge),2))</f>
        <v>120.44</v>
      </c>
      <c r="G156" s="300">
        <f>IF(MinBaseGround&gt;ROUND(((1-Ground_Commercial)*'UPS Ground Base'!G151),2),ROUND(MinBaseGround*(1+GroundFuelSurcharge),2),ROUND(((1-Ground_Commercial)*'UPS Ground Base'!G151)*(1+GroundFuelSurcharge),2))</f>
        <v>129.85</v>
      </c>
      <c r="H156" s="300">
        <f>IF(MinBaseGround&gt;ROUND(((1-Ground_Commercial)*'UPS Ground Base'!H151),2),ROUND(MinBaseGround*(1+GroundFuelSurcharge),2),ROUND(((1-Ground_Commercial)*'UPS Ground Base'!H151)*(1+GroundFuelSurcharge),2))</f>
        <v>146.27</v>
      </c>
      <c r="I156" s="300">
        <f>IF(MinBaseGround&gt;ROUND(((1-GroundCandaDiscount)*'UPS Ground Base'!I151),2),ROUND(MinBaseGround*(1+GroundFuelSurcharge),2),ROUND(((1-GroundCandaDiscount)*'UPS Ground Base'!I151)*(1+GroundFuelSurcharge),2))</f>
        <v>509.42</v>
      </c>
      <c r="J156" s="300">
        <f>IF(MinBaseGround&gt;ROUND(((1-GroundCandaDiscount)*'UPS Ground Base'!J151),2),ROUND(MinBaseGround*(1+GroundFuelSurcharge),2),ROUND(((1-GroundCandaDiscount)*'UPS Ground Base'!J151)*(1+GroundFuelSurcharge),2))</f>
        <v>672.97</v>
      </c>
      <c r="K156" s="300">
        <f>IF(MinBaseGround&gt;ROUND(((1-GroundCandaDiscount)*'UPS Ground Base'!K151),2),ROUND(MinBaseGround*(1+GroundFuelSurcharge),2),ROUND(((1-GroundCandaDiscount)*'UPS Ground Base'!K151)*(1+GroundFuelSurcharge),2))</f>
        <v>531.3</v>
      </c>
      <c r="L156" s="300">
        <f>IF(MinBaseGround&gt;ROUND(((1-GroundCandaDiscount)*'UPS Ground Base'!L151),2),ROUND(MinBaseGround*(1+GroundFuelSurcharge),2),ROUND(((1-GroundCandaDiscount)*'UPS Ground Base'!L151)*(1+GroundFuelSurcharge),2))</f>
        <v>243.79</v>
      </c>
      <c r="M156" s="300">
        <f>IF(MinBaseGround&gt;ROUND(((1-GroundCandaDiscount)*'UPS Ground Base'!M151),2),ROUND(MinBaseGround*(1+GroundFuelSurcharge),2),ROUND(((1-GroundCandaDiscount)*'UPS Ground Base'!M151)*(1+GroundFuelSurcharge),2))</f>
        <v>248.17</v>
      </c>
      <c r="N156" s="300">
        <f>IF(MinBaseGround&gt;ROUND(((1-GroundCandaDiscount)*'UPS Ground Base'!N151),2),ROUND(MinBaseGround*(1+GroundFuelSurcharge),2),ROUND(((1-GroundCandaDiscount)*'UPS Ground Base'!N151)*(1+GroundFuelSurcharge),2))</f>
        <v>270.74</v>
      </c>
      <c r="O156" s="300">
        <f>IF(MinBaseGround&gt;ROUND(((1-GroundCandaDiscount)*'UPS Ground Base'!O151),2),ROUND(MinBaseGround*(1+GroundFuelSurcharge),2),ROUND(((1-GroundCandaDiscount)*'UPS Ground Base'!O151)*(1+GroundFuelSurcharge),2))</f>
        <v>303.58</v>
      </c>
      <c r="P156" s="300">
        <f>IF(MinBaseGround&gt;ROUND(((1-GroundCandaDiscount)*'UPS Ground Base'!P151),2),ROUND(MinBaseGround*(1+GroundFuelSurcharge),2),ROUND(((1-GroundCandaDiscount)*'UPS Ground Base'!P151)*(1+GroundFuelSurcharge),2))</f>
        <v>306.88</v>
      </c>
      <c r="Q156" s="300">
        <f>IF(MinBaseGround&gt;ROUND(((1-GroundCandaDiscount)*'UPS Ground Base'!Q151),2),ROUND(MinBaseGround*(1+GroundFuelSurcharge),2),ROUND(((1-GroundCandaDiscount)*'UPS Ground Base'!Q151)*(1+GroundFuelSurcharge),2))</f>
        <v>309.93</v>
      </c>
      <c r="R156" s="300">
        <f>IF(MinBaseGround&gt;ROUND(((1-GroundCandaDiscount)*'UPS Ground Base'!R151),2),ROUND(MinBaseGround*(1+GroundFuelSurcharge),2),ROUND(((1-GroundCandaDiscount)*'UPS Ground Base'!R151)*(1+GroundFuelSurcharge),2))</f>
        <v>311.01</v>
      </c>
      <c r="S156" s="300">
        <f>IF(MinBaseGround&gt;ROUND(((1-GroundCandaDiscount)*'UPS Ground Base'!S151),2),ROUND(MinBaseGround*(1+GroundFuelSurcharge),2),ROUND(((1-GroundCandaDiscount)*'UPS Ground Base'!S151)*(1+GroundFuelSurcharge),2))</f>
        <v>314.62</v>
      </c>
      <c r="T156" s="300">
        <f>IF(MinBaseGround&gt;ROUND(((1-GroundCandaDiscount)*'UPS Ground Base'!T151),2),ROUND(MinBaseGround*(1+GroundFuelSurcharge),2),ROUND(((1-GroundCandaDiscount)*'UPS Ground Base'!T151)*(1+GroundFuelSurcharge),2))</f>
        <v>323.23</v>
      </c>
      <c r="U156" s="300">
        <f>IF(MinBaseGround&gt;ROUND(((1-GroundCandaDiscount)*'UPS Ground Base'!U151),2),ROUND(MinBaseGround*(1+GroundFuelSurcharge),2),ROUND(((1-GroundCandaDiscount)*'UPS Ground Base'!U151)*(1+GroundFuelSurcharge),2))</f>
        <v>328.99</v>
      </c>
    </row>
    <row r="157" ht="12.75" customHeight="1">
      <c r="A157" s="299">
        <v>150.0</v>
      </c>
      <c r="B157" s="300">
        <f>IF(MinBaseGround&gt;ROUND(((1-Ground_Commercial)*'UPS Ground Base'!B152),2),ROUND(MinBaseGround*(1+GroundFuelSurcharge),2),ROUND(((1-Ground_Commercial)*'UPS Ground Base'!B152)*(1+GroundFuelSurcharge),2))</f>
        <v>98.61</v>
      </c>
      <c r="C157" s="300">
        <f>IF(MinBaseGround&gt;ROUND(((1-Ground_Commercial)*'UPS Ground Base'!C152),2),ROUND(MinBaseGround*(1+GroundFuelSurcharge),2),ROUND(((1-Ground_Commercial)*'UPS Ground Base'!C152)*(1+GroundFuelSurcharge),2))</f>
        <v>101.3</v>
      </c>
      <c r="D157" s="300">
        <f>IF(MinBaseGround&gt;ROUND(((1-Ground_Commercial)*'UPS Ground Base'!D152),2),ROUND(MinBaseGround*(1+GroundFuelSurcharge),2),ROUND(((1-Ground_Commercial)*'UPS Ground Base'!D152)*(1+GroundFuelSurcharge),2))</f>
        <v>107.79</v>
      </c>
      <c r="E157" s="300">
        <f>IF(MinBaseGround&gt;ROUND(((1-Ground_Commercial)*'UPS Ground Base'!E152),2),ROUND(MinBaseGround*(1+GroundFuelSurcharge),2),ROUND(((1-Ground_Commercial)*'UPS Ground Base'!E152)*(1+GroundFuelSurcharge),2))</f>
        <v>110.68</v>
      </c>
      <c r="F157" s="300">
        <f>IF(MinBaseGround&gt;ROUND(((1-Ground_Commercial)*'UPS Ground Base'!F152),2),ROUND(MinBaseGround*(1+GroundFuelSurcharge),2),ROUND(((1-Ground_Commercial)*'UPS Ground Base'!F152)*(1+GroundFuelSurcharge),2))</f>
        <v>120.68</v>
      </c>
      <c r="G157" s="300">
        <f>IF(MinBaseGround&gt;ROUND(((1-Ground_Commercial)*'UPS Ground Base'!G152),2),ROUND(MinBaseGround*(1+GroundFuelSurcharge),2),ROUND(((1-Ground_Commercial)*'UPS Ground Base'!G152)*(1+GroundFuelSurcharge),2))</f>
        <v>130.11</v>
      </c>
      <c r="H157" s="300">
        <f>IF(MinBaseGround&gt;ROUND(((1-Ground_Commercial)*'UPS Ground Base'!H152),2),ROUND(MinBaseGround*(1+GroundFuelSurcharge),2),ROUND(((1-Ground_Commercial)*'UPS Ground Base'!H152)*(1+GroundFuelSurcharge),2))</f>
        <v>146.57</v>
      </c>
      <c r="I157" s="300">
        <f>IF(MinBaseGround&gt;ROUND(((1-GroundCandaDiscount)*'UPS Ground Base'!I152),2),ROUND(MinBaseGround*(1+GroundFuelSurcharge),2),ROUND(((1-GroundCandaDiscount)*'UPS Ground Base'!I152)*(1+GroundFuelSurcharge),2))</f>
        <v>512.91</v>
      </c>
      <c r="J157" s="300">
        <f>IF(MinBaseGround&gt;ROUND(((1-GroundCandaDiscount)*'UPS Ground Base'!J152),2),ROUND(MinBaseGround*(1+GroundFuelSurcharge),2),ROUND(((1-GroundCandaDiscount)*'UPS Ground Base'!J152)*(1+GroundFuelSurcharge),2))</f>
        <v>677.48</v>
      </c>
      <c r="K157" s="300">
        <f>IF(MinBaseGround&gt;ROUND(((1-GroundCandaDiscount)*'UPS Ground Base'!K152),2),ROUND(MinBaseGround*(1+GroundFuelSurcharge),2),ROUND(((1-GroundCandaDiscount)*'UPS Ground Base'!K152)*(1+GroundFuelSurcharge),2))</f>
        <v>539.96</v>
      </c>
      <c r="L157" s="300">
        <f>IF(MinBaseGround&gt;ROUND(((1-GroundCandaDiscount)*'UPS Ground Base'!L152),2),ROUND(MinBaseGround*(1+GroundFuelSurcharge),2),ROUND(((1-GroundCandaDiscount)*'UPS Ground Base'!L152)*(1+GroundFuelSurcharge),2))</f>
        <v>243.79</v>
      </c>
      <c r="M157" s="300">
        <f>IF(MinBaseGround&gt;ROUND(((1-GroundCandaDiscount)*'UPS Ground Base'!M152),2),ROUND(MinBaseGround*(1+GroundFuelSurcharge),2),ROUND(((1-GroundCandaDiscount)*'UPS Ground Base'!M152)*(1+GroundFuelSurcharge),2))</f>
        <v>248.17</v>
      </c>
      <c r="N157" s="300">
        <f>IF(MinBaseGround&gt;ROUND(((1-GroundCandaDiscount)*'UPS Ground Base'!N152),2),ROUND(MinBaseGround*(1+GroundFuelSurcharge),2),ROUND(((1-GroundCandaDiscount)*'UPS Ground Base'!N152)*(1+GroundFuelSurcharge),2))</f>
        <v>270.74</v>
      </c>
      <c r="O157" s="300">
        <f>IF(MinBaseGround&gt;ROUND(((1-GroundCandaDiscount)*'UPS Ground Base'!O152),2),ROUND(MinBaseGround*(1+GroundFuelSurcharge),2),ROUND(((1-GroundCandaDiscount)*'UPS Ground Base'!O152)*(1+GroundFuelSurcharge),2))</f>
        <v>303.58</v>
      </c>
      <c r="P157" s="300">
        <f>IF(MinBaseGround&gt;ROUND(((1-GroundCandaDiscount)*'UPS Ground Base'!P152),2),ROUND(MinBaseGround*(1+GroundFuelSurcharge),2),ROUND(((1-GroundCandaDiscount)*'UPS Ground Base'!P152)*(1+GroundFuelSurcharge),2))</f>
        <v>306.88</v>
      </c>
      <c r="Q157" s="300">
        <f>IF(MinBaseGround&gt;ROUND(((1-GroundCandaDiscount)*'UPS Ground Base'!Q152),2),ROUND(MinBaseGround*(1+GroundFuelSurcharge),2),ROUND(((1-GroundCandaDiscount)*'UPS Ground Base'!Q152)*(1+GroundFuelSurcharge),2))</f>
        <v>309.93</v>
      </c>
      <c r="R157" s="300">
        <f>IF(MinBaseGround&gt;ROUND(((1-GroundCandaDiscount)*'UPS Ground Base'!R152),2),ROUND(MinBaseGround*(1+GroundFuelSurcharge),2),ROUND(((1-GroundCandaDiscount)*'UPS Ground Base'!R152)*(1+GroundFuelSurcharge),2))</f>
        <v>311.01</v>
      </c>
      <c r="S157" s="300">
        <f>IF(MinBaseGround&gt;ROUND(((1-GroundCandaDiscount)*'UPS Ground Base'!S152),2),ROUND(MinBaseGround*(1+GroundFuelSurcharge),2),ROUND(((1-GroundCandaDiscount)*'UPS Ground Base'!S152)*(1+GroundFuelSurcharge),2))</f>
        <v>314.62</v>
      </c>
      <c r="T157" s="300">
        <f>IF(MinBaseGround&gt;ROUND(((1-GroundCandaDiscount)*'UPS Ground Base'!T152),2),ROUND(MinBaseGround*(1+GroundFuelSurcharge),2),ROUND(((1-GroundCandaDiscount)*'UPS Ground Base'!T152)*(1+GroundFuelSurcharge),2))</f>
        <v>323.23</v>
      </c>
      <c r="U157" s="300">
        <f>IF(MinBaseGround&gt;ROUND(((1-GroundCandaDiscount)*'UPS Ground Base'!U152),2),ROUND(MinBaseGround*(1+GroundFuelSurcharge),2),ROUND(((1-GroundCandaDiscount)*'UPS Ground Base'!U152)*(1+GroundFuelSurcharge),2))</f>
        <v>328.99</v>
      </c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3:G3"/>
  </mergeCells>
  <conditionalFormatting sqref="A8:U157">
    <cfRule type="expression" dxfId="1" priority="1">
      <formula>MOD(ROW(),2)=0</formula>
    </cfRule>
  </conditionalFormatting>
  <printOptions/>
  <pageMargins bottom="0.57" footer="0.0" header="0.0" left="0.75" right="0.75" top="0.51"/>
  <pageSetup scale="92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330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6.0"/>
    <col customWidth="1" min="2" max="2" width="6.75"/>
    <col customWidth="1" min="3" max="3" width="6.88"/>
    <col customWidth="1" min="4" max="6" width="6.38"/>
    <col customWidth="1" min="7" max="7" width="7.88"/>
    <col customWidth="1" min="8" max="8" width="6.38"/>
    <col customWidth="1" min="9" max="21" width="7.25"/>
    <col customWidth="1" min="22" max="22" width="3.63"/>
    <col customWidth="1" min="23" max="23" width="24.63"/>
    <col customWidth="1" min="24" max="26" width="8.63"/>
  </cols>
  <sheetData>
    <row r="1" ht="12.75" customHeight="1">
      <c r="B1" s="71" t="s">
        <v>10</v>
      </c>
      <c r="I1" s="286" t="s">
        <v>145</v>
      </c>
      <c r="J1" s="287"/>
      <c r="K1" s="287"/>
      <c r="L1" s="287"/>
      <c r="M1" s="287"/>
      <c r="N1" s="287"/>
      <c r="O1" s="287"/>
      <c r="P1" s="134"/>
    </row>
    <row r="2" ht="12.75" customHeight="1">
      <c r="B2" s="288"/>
      <c r="C2" s="289"/>
      <c r="D2" s="289"/>
      <c r="E2" s="289"/>
      <c r="F2" s="290"/>
      <c r="G2" s="291"/>
      <c r="I2" s="286" t="s">
        <v>151</v>
      </c>
      <c r="J2" s="287"/>
      <c r="K2" s="287"/>
      <c r="L2" s="292"/>
      <c r="M2" s="292"/>
      <c r="N2" s="287"/>
      <c r="O2" s="287"/>
      <c r="P2" s="134"/>
    </row>
    <row r="3" ht="12.75" customHeight="1">
      <c r="B3" s="293"/>
      <c r="I3" s="302" t="s">
        <v>152</v>
      </c>
      <c r="J3" s="302"/>
      <c r="K3" s="302"/>
      <c r="L3" s="302"/>
      <c r="M3" s="302"/>
      <c r="N3" s="302"/>
      <c r="O3" s="302"/>
      <c r="P3" s="134"/>
    </row>
    <row r="4" ht="12.75" customHeight="1">
      <c r="B4" s="294" t="s">
        <v>147</v>
      </c>
      <c r="F4" s="290"/>
    </row>
    <row r="5" ht="12.75" customHeight="1">
      <c r="B5" s="295" t="s">
        <v>148</v>
      </c>
      <c r="F5" s="290"/>
    </row>
    <row r="6" ht="12.75" customHeight="1">
      <c r="A6" s="296" t="s">
        <v>4</v>
      </c>
      <c r="B6" s="297" t="s">
        <v>0</v>
      </c>
      <c r="C6" s="297" t="s">
        <v>0</v>
      </c>
      <c r="D6" s="297" t="s">
        <v>0</v>
      </c>
      <c r="E6" s="297" t="s">
        <v>0</v>
      </c>
      <c r="F6" s="297" t="s">
        <v>0</v>
      </c>
      <c r="G6" s="297" t="s">
        <v>0</v>
      </c>
      <c r="H6" s="297" t="s">
        <v>0</v>
      </c>
      <c r="I6" s="297" t="s">
        <v>8</v>
      </c>
      <c r="J6" s="297" t="s">
        <v>8</v>
      </c>
      <c r="K6" s="297" t="s">
        <v>8</v>
      </c>
      <c r="L6" s="297" t="s">
        <v>8</v>
      </c>
      <c r="M6" s="297" t="s">
        <v>8</v>
      </c>
      <c r="N6" s="297" t="s">
        <v>8</v>
      </c>
      <c r="O6" s="297" t="s">
        <v>9</v>
      </c>
      <c r="P6" s="297" t="s">
        <v>9</v>
      </c>
      <c r="Q6" s="297" t="s">
        <v>9</v>
      </c>
      <c r="R6" s="297" t="s">
        <v>9</v>
      </c>
      <c r="S6" s="297" t="s">
        <v>9</v>
      </c>
      <c r="T6" s="297" t="s">
        <v>9</v>
      </c>
      <c r="U6" s="297" t="s">
        <v>9</v>
      </c>
    </row>
    <row r="7" ht="12.75" customHeight="1">
      <c r="A7" s="296" t="s">
        <v>149</v>
      </c>
      <c r="B7" s="298">
        <v>2.0</v>
      </c>
      <c r="C7" s="298">
        <v>3.0</v>
      </c>
      <c r="D7" s="298">
        <v>4.0</v>
      </c>
      <c r="E7" s="298">
        <v>5.0</v>
      </c>
      <c r="F7" s="298">
        <v>6.0</v>
      </c>
      <c r="G7" s="298">
        <v>7.0</v>
      </c>
      <c r="H7" s="298">
        <v>8.0</v>
      </c>
      <c r="I7" s="298">
        <v>51.0</v>
      </c>
      <c r="J7" s="298">
        <v>52.0</v>
      </c>
      <c r="K7" s="298">
        <v>53.0</v>
      </c>
      <c r="L7" s="298">
        <v>54.0</v>
      </c>
      <c r="M7" s="298">
        <v>55.0</v>
      </c>
      <c r="N7" s="298">
        <v>56.0</v>
      </c>
      <c r="O7" s="298">
        <v>32.0</v>
      </c>
      <c r="P7" s="298">
        <v>33.0</v>
      </c>
      <c r="Q7" s="298">
        <v>34.0</v>
      </c>
      <c r="R7" s="297" t="s">
        <v>11</v>
      </c>
      <c r="S7" s="297" t="s">
        <v>12</v>
      </c>
      <c r="T7" s="297" t="s">
        <v>13</v>
      </c>
      <c r="U7" s="297" t="s">
        <v>14</v>
      </c>
      <c r="V7" s="4"/>
      <c r="W7" s="4"/>
      <c r="X7" s="4"/>
      <c r="Y7" s="4"/>
      <c r="Z7" s="4"/>
    </row>
    <row r="8" ht="12.75" customHeight="1">
      <c r="A8" s="299" t="s">
        <v>150</v>
      </c>
      <c r="B8" s="300">
        <f>IF(MinBaseGround&gt;ROUND(((1-GroundLT10)*'UPS Ground Base'!B3),2),ROUND(MinBaseGround*(1+GroundFuelSurcharge),2),ROUND(((1-GroundLT10)*'UPS Ground Base'!B3)*(1+GroundFuelSurcharge),2))+(GroundResidentialFee*(1+GroundFuelSurcharge))</f>
        <v>15.776875</v>
      </c>
      <c r="C8" s="300">
        <f>IF(MinBaseGround&gt;ROUND(((1-GroundLT10)*'UPS Ground Base'!C3),2),ROUND(MinBaseGround*(1+GroundFuelSurcharge),2),ROUND(((1-GroundLT10)*'UPS Ground Base'!C3)*(1+GroundFuelSurcharge),2))+(GroundResidentialFee*(1+GroundFuelSurcharge))</f>
        <v>16.176875</v>
      </c>
      <c r="D8" s="300">
        <f>IF(MinBaseGround&gt;ROUND(((1-GroundLT10)*'UPS Ground Base'!D3),2),ROUND(MinBaseGround*(1+GroundFuelSurcharge),2),ROUND(((1-GroundLT10)*'UPS Ground Base'!D3)*(1+GroundFuelSurcharge),2))+(GroundResidentialFee*(1+GroundFuelSurcharge))</f>
        <v>17.086875</v>
      </c>
      <c r="E8" s="300">
        <f>IF(MinBaseGround&gt;ROUND(((1-GroundLT10)*'UPS Ground Base'!E3),2),ROUND(MinBaseGround*(1+GroundFuelSurcharge),2),ROUND(((1-GroundLT10)*'UPS Ground Base'!E3)*(1+GroundFuelSurcharge),2))+(GroundResidentialFee*(1+GroundFuelSurcharge))</f>
        <v>17.586875</v>
      </c>
      <c r="F8" s="300">
        <f>IF(MinBaseGround&gt;ROUND(((1-GroundLT10)*'UPS Ground Base'!F3),2),ROUND(MinBaseGround*(1+GroundFuelSurcharge),2),ROUND(((1-GroundLT10)*'UPS Ground Base'!F3)*(1+GroundFuelSurcharge),2))+(GroundResidentialFee*(1+GroundFuelSurcharge))</f>
        <v>17.966875</v>
      </c>
      <c r="G8" s="300">
        <f>IF(MinBaseGround&gt;ROUND(((1-GroundLT10)*'UPS Ground Base'!G3),2),ROUND(MinBaseGround*(1+GroundFuelSurcharge),2),ROUND(((1-GroundLT10)*'UPS Ground Base'!G3)*(1+GroundFuelSurcharge),2))+(GroundResidentialFee*(1+GroundFuelSurcharge))</f>
        <v>18.106875</v>
      </c>
      <c r="H8" s="300">
        <f>IF(MinBaseGround&gt;ROUND(((1-GroundLT10)*'UPS Ground Base'!H3),2),ROUND(MinBaseGround*(1+GroundFuelSurcharge),2),ROUND(((1-GroundLT10)*'UPS Ground Base'!H3)*(1+GroundFuelSurcharge),2))+(GroundResidentialFee*(1+GroundFuelSurcharge))</f>
        <v>18.316875</v>
      </c>
      <c r="I8" s="300">
        <f>IF(MinBaseGround&gt;ROUND(((1-GroundCandaDiscount)*'UPS Ground Base'!I3),2),ROUND(MinBaseGround*(1+GroundFuelSurcharge),2),ROUND(((1-GroundCandaDiscount)*'UPS Ground Base'!I3)*(1+GroundFuelSurcharge),2))+(GroundResidentialFee*(1+GroundFuelSurcharge))</f>
        <v>29.146875</v>
      </c>
      <c r="J8" s="300">
        <f>IF(MinBaseGround&gt;ROUND(((1-GroundCandaDiscount)*'UPS Ground Base'!J3),2),ROUND(MinBaseGround*(1+GroundFuelSurcharge),2),ROUND(((1-GroundCandaDiscount)*'UPS Ground Base'!J3)*(1+GroundFuelSurcharge),2))+(GroundResidentialFee*(1+GroundFuelSurcharge))</f>
        <v>29.196875</v>
      </c>
      <c r="K8" s="300">
        <f>IF(MinBaseGround&gt;ROUND(((1-GroundCandaDiscount)*'UPS Ground Base'!K3),2),ROUND(MinBaseGround*(1+GroundFuelSurcharge),2),ROUND(((1-GroundCandaDiscount)*'UPS Ground Base'!K3)*(1+GroundFuelSurcharge),2))+(GroundResidentialFee*(1+GroundFuelSurcharge))</f>
        <v>29.206875</v>
      </c>
      <c r="L8" s="300">
        <f>IF(MinBaseGround&gt;ROUND(((1-GroundCandaDiscount)*'UPS Ground Base'!L3),2),ROUND(MinBaseGround*(1+GroundFuelSurcharge),2),ROUND(((1-GroundCandaDiscount)*'UPS Ground Base'!L3)*(1+GroundFuelSurcharge),2))+(GroundResidentialFee*(1+GroundFuelSurcharge))</f>
        <v>42.676875</v>
      </c>
      <c r="M8" s="300">
        <f>IF(MinBaseGround&gt;ROUND(((1-GroundCandaDiscount)*'UPS Ground Base'!M3),2),ROUND(MinBaseGround*(1+GroundFuelSurcharge),2),ROUND(((1-GroundCandaDiscount)*'UPS Ground Base'!M3)*(1+GroundFuelSurcharge),2))+(GroundResidentialFee*(1+GroundFuelSurcharge))</f>
        <v>42.906875</v>
      </c>
      <c r="N8" s="300">
        <f>IF(MinBaseGround&gt;ROUND(((1-GroundCandaDiscount)*'UPS Ground Base'!N3),2),ROUND(MinBaseGround*(1+GroundFuelSurcharge),2),ROUND(((1-GroundCandaDiscount)*'UPS Ground Base'!N3)*(1+GroundFuelSurcharge),2))+(GroundResidentialFee*(1+GroundFuelSurcharge))</f>
        <v>42.956875</v>
      </c>
      <c r="O8" s="300">
        <f>IF(MinBaseGround&gt;ROUND(((1-GroundCandaDiscount)*'UPS Ground Base'!O3),2),ROUND(MinBaseGround*(1+GroundFuelSurcharge),2),ROUND(((1-GroundCandaDiscount)*'UPS Ground Base'!O3)*(1+GroundFuelSurcharge),2))+(GroundResidentialFee*(1+GroundFuelSurcharge))</f>
        <v>63.806875</v>
      </c>
      <c r="P8" s="300">
        <f>IF(MinBaseGround&gt;ROUND(((1-GroundCandaDiscount)*'UPS Ground Base'!P3),2),ROUND(MinBaseGround*(1+GroundFuelSurcharge),2),ROUND(((1-GroundCandaDiscount)*'UPS Ground Base'!P3)*(1+GroundFuelSurcharge),2))+(GroundResidentialFee*(1+GroundFuelSurcharge))</f>
        <v>64.246875</v>
      </c>
      <c r="Q8" s="300">
        <f>IF(MinBaseGround&gt;ROUND(((1-GroundCandaDiscount)*'UPS Ground Base'!Q3),2),ROUND(MinBaseGround*(1+GroundFuelSurcharge),2),ROUND(((1-GroundCandaDiscount)*'UPS Ground Base'!Q3)*(1+GroundFuelSurcharge),2))+(GroundResidentialFee*(1+GroundFuelSurcharge))</f>
        <v>65.596875</v>
      </c>
      <c r="R8" s="300">
        <f>IF(MinBaseGround&gt;ROUND(((1-GroundCandaDiscount)*'UPS Ground Base'!R3),2),ROUND(MinBaseGround*(1+GroundFuelSurcharge),2),ROUND(((1-GroundCandaDiscount)*'UPS Ground Base'!R3)*(1+GroundFuelSurcharge),2))+(GroundResidentialFee*(1+GroundFuelSurcharge))</f>
        <v>66.116875</v>
      </c>
      <c r="S8" s="300">
        <f>IF(MinBaseGround&gt;ROUND(((1-GroundCandaDiscount)*'UPS Ground Base'!S3),2),ROUND(MinBaseGround*(1+GroundFuelSurcharge),2),ROUND(((1-GroundCandaDiscount)*'UPS Ground Base'!S3)*(1+GroundFuelSurcharge),2))+(GroundResidentialFee*(1+GroundFuelSurcharge))</f>
        <v>66.616875</v>
      </c>
      <c r="T8" s="300">
        <f>IF(MinBaseGround&gt;ROUND(((1-GroundCandaDiscount)*'UPS Ground Base'!T3),2),ROUND(MinBaseGround*(1+GroundFuelSurcharge),2),ROUND(((1-GroundCandaDiscount)*'UPS Ground Base'!T3)*(1+GroundFuelSurcharge),2))+(GroundResidentialFee*(1+GroundFuelSurcharge))</f>
        <v>66.876875</v>
      </c>
      <c r="U8" s="300">
        <f>IF(MinBaseGround&gt;ROUND(((1-GroundCandaDiscount)*'UPS Ground Base'!U3),2),ROUND(MinBaseGround*(1+GroundFuelSurcharge),2),ROUND(((1-GroundCandaDiscount)*'UPS Ground Base'!U3)*(1+GroundFuelSurcharge),2))+(GroundResidentialFee*(1+GroundFuelSurcharge))</f>
        <v>67.006875</v>
      </c>
      <c r="V8" s="8"/>
      <c r="W8" s="4"/>
      <c r="X8" s="8"/>
      <c r="Y8" s="8"/>
      <c r="Z8" s="8"/>
    </row>
    <row r="9" ht="12.75" customHeight="1">
      <c r="A9" s="299">
        <v>2.0</v>
      </c>
      <c r="B9" s="300">
        <f>IF(MinBaseGround&gt;ROUND(((1-GroundLT10)*'UPS Ground Base'!B4),2),ROUND(MinBaseGround*(1+GroundFuelSurcharge),2),ROUND(((1-GroundLT10)*'UPS Ground Base'!B4)*(1+GroundFuelSurcharge),2))+(GroundResidentialFee*(1+GroundFuelSurcharge))</f>
        <v>16.546875</v>
      </c>
      <c r="C9" s="300">
        <f>IF(MinBaseGround&gt;ROUND(((1-GroundLT10)*'UPS Ground Base'!C4),2),ROUND(MinBaseGround*(1+GroundFuelSurcharge),2),ROUND(((1-GroundLT10)*'UPS Ground Base'!C4)*(1+GroundFuelSurcharge),2))+(GroundResidentialFee*(1+GroundFuelSurcharge))</f>
        <v>17.616875</v>
      </c>
      <c r="D9" s="300">
        <f>IF(MinBaseGround&gt;ROUND(((1-GroundLT10)*'UPS Ground Base'!D4),2),ROUND(MinBaseGround*(1+GroundFuelSurcharge),2),ROUND(((1-GroundLT10)*'UPS Ground Base'!D4)*(1+GroundFuelSurcharge),2))+(GroundResidentialFee*(1+GroundFuelSurcharge))</f>
        <v>18.676875</v>
      </c>
      <c r="E9" s="300">
        <f>IF(MinBaseGround&gt;ROUND(((1-GroundLT10)*'UPS Ground Base'!E4),2),ROUND(MinBaseGround*(1+GroundFuelSurcharge),2),ROUND(((1-GroundLT10)*'UPS Ground Base'!E4)*(1+GroundFuelSurcharge),2))+(GroundResidentialFee*(1+GroundFuelSurcharge))</f>
        <v>18.946875</v>
      </c>
      <c r="F9" s="300">
        <f>IF(MinBaseGround&gt;ROUND(((1-GroundLT10)*'UPS Ground Base'!F4),2),ROUND(MinBaseGround*(1+GroundFuelSurcharge),2),ROUND(((1-GroundLT10)*'UPS Ground Base'!F4)*(1+GroundFuelSurcharge),2))+(GroundResidentialFee*(1+GroundFuelSurcharge))</f>
        <v>19.506875</v>
      </c>
      <c r="G9" s="300">
        <f>IF(MinBaseGround&gt;ROUND(((1-GroundLT10)*'UPS Ground Base'!G4),2),ROUND(MinBaseGround*(1+GroundFuelSurcharge),2),ROUND(((1-GroundLT10)*'UPS Ground Base'!G4)*(1+GroundFuelSurcharge),2))+(GroundResidentialFee*(1+GroundFuelSurcharge))</f>
        <v>20.006875</v>
      </c>
      <c r="H9" s="300">
        <f>IF(MinBaseGround&gt;ROUND(((1-GroundLT10)*'UPS Ground Base'!H4),2),ROUND(MinBaseGround*(1+GroundFuelSurcharge),2),ROUND(((1-GroundLT10)*'UPS Ground Base'!H4)*(1+GroundFuelSurcharge),2))+(GroundResidentialFee*(1+GroundFuelSurcharge))</f>
        <v>20.246875</v>
      </c>
      <c r="I9" s="300">
        <f>IF(MinBaseGround&gt;ROUND(((1-GroundCandaDiscount)*'UPS Ground Base'!I4),2),ROUND(MinBaseGround*(1+GroundFuelSurcharge),2),ROUND(((1-GroundCandaDiscount)*'UPS Ground Base'!I4)*(1+GroundFuelSurcharge),2))+(GroundResidentialFee*(1+GroundFuelSurcharge))</f>
        <v>31.016875</v>
      </c>
      <c r="J9" s="300">
        <f>IF(MinBaseGround&gt;ROUND(((1-GroundCandaDiscount)*'UPS Ground Base'!J4),2),ROUND(MinBaseGround*(1+GroundFuelSurcharge),2),ROUND(((1-GroundCandaDiscount)*'UPS Ground Base'!J4)*(1+GroundFuelSurcharge),2))+(GroundResidentialFee*(1+GroundFuelSurcharge))</f>
        <v>31.066875</v>
      </c>
      <c r="K9" s="300">
        <f>IF(MinBaseGround&gt;ROUND(((1-GroundCandaDiscount)*'UPS Ground Base'!K4),2),ROUND(MinBaseGround*(1+GroundFuelSurcharge),2),ROUND(((1-GroundCandaDiscount)*'UPS Ground Base'!K4)*(1+GroundFuelSurcharge),2))+(GroundResidentialFee*(1+GroundFuelSurcharge))</f>
        <v>31.096875</v>
      </c>
      <c r="L9" s="300">
        <f>IF(MinBaseGround&gt;ROUND(((1-GroundCandaDiscount)*'UPS Ground Base'!L4),2),ROUND(MinBaseGround*(1+GroundFuelSurcharge),2),ROUND(((1-GroundCandaDiscount)*'UPS Ground Base'!L4)*(1+GroundFuelSurcharge),2))+(GroundResidentialFee*(1+GroundFuelSurcharge))</f>
        <v>44.576875</v>
      </c>
      <c r="M9" s="300">
        <f>IF(MinBaseGround&gt;ROUND(((1-GroundCandaDiscount)*'UPS Ground Base'!M4),2),ROUND(MinBaseGround*(1+GroundFuelSurcharge),2),ROUND(((1-GroundCandaDiscount)*'UPS Ground Base'!M4)*(1+GroundFuelSurcharge),2))+(GroundResidentialFee*(1+GroundFuelSurcharge))</f>
        <v>44.826875</v>
      </c>
      <c r="N9" s="300">
        <f>IF(MinBaseGround&gt;ROUND(((1-GroundCandaDiscount)*'UPS Ground Base'!N4),2),ROUND(MinBaseGround*(1+GroundFuelSurcharge),2),ROUND(((1-GroundCandaDiscount)*'UPS Ground Base'!N4)*(1+GroundFuelSurcharge),2))+(GroundResidentialFee*(1+GroundFuelSurcharge))</f>
        <v>44.866875</v>
      </c>
      <c r="O9" s="300">
        <f>IF(MinBaseGround&gt;ROUND(((1-GroundCandaDiscount)*'UPS Ground Base'!O4),2),ROUND(MinBaseGround*(1+GroundFuelSurcharge),2),ROUND(((1-GroundCandaDiscount)*'UPS Ground Base'!O4)*(1+GroundFuelSurcharge),2))+(GroundResidentialFee*(1+GroundFuelSurcharge))</f>
        <v>67.656875</v>
      </c>
      <c r="P9" s="300">
        <f>IF(MinBaseGround&gt;ROUND(((1-GroundCandaDiscount)*'UPS Ground Base'!P4),2),ROUND(MinBaseGround*(1+GroundFuelSurcharge),2),ROUND(((1-GroundCandaDiscount)*'UPS Ground Base'!P4)*(1+GroundFuelSurcharge),2))+(GroundResidentialFee*(1+GroundFuelSurcharge))</f>
        <v>68.786875</v>
      </c>
      <c r="Q9" s="300">
        <f>IF(MinBaseGround&gt;ROUND(((1-GroundCandaDiscount)*'UPS Ground Base'!Q4),2),ROUND(MinBaseGround*(1+GroundFuelSurcharge),2),ROUND(((1-GroundCandaDiscount)*'UPS Ground Base'!Q4)*(1+GroundFuelSurcharge),2))+(GroundResidentialFee*(1+GroundFuelSurcharge))</f>
        <v>69.306875</v>
      </c>
      <c r="R9" s="300">
        <f>IF(MinBaseGround&gt;ROUND(((1-GroundCandaDiscount)*'UPS Ground Base'!R4),2),ROUND(MinBaseGround*(1+GroundFuelSurcharge),2),ROUND(((1-GroundCandaDiscount)*'UPS Ground Base'!R4)*(1+GroundFuelSurcharge),2))+(GroundResidentialFee*(1+GroundFuelSurcharge))</f>
        <v>70.256875</v>
      </c>
      <c r="S9" s="300">
        <f>IF(MinBaseGround&gt;ROUND(((1-GroundCandaDiscount)*'UPS Ground Base'!S4),2),ROUND(MinBaseGround*(1+GroundFuelSurcharge),2),ROUND(((1-GroundCandaDiscount)*'UPS Ground Base'!S4)*(1+GroundFuelSurcharge),2))+(GroundResidentialFee*(1+GroundFuelSurcharge))</f>
        <v>70.366875</v>
      </c>
      <c r="T9" s="300">
        <f>IF(MinBaseGround&gt;ROUND(((1-GroundCandaDiscount)*'UPS Ground Base'!T4),2),ROUND(MinBaseGround*(1+GroundFuelSurcharge),2),ROUND(((1-GroundCandaDiscount)*'UPS Ground Base'!T4)*(1+GroundFuelSurcharge),2))+(GroundResidentialFee*(1+GroundFuelSurcharge))</f>
        <v>70.796875</v>
      </c>
      <c r="U9" s="300">
        <f>IF(MinBaseGround&gt;ROUND(((1-GroundCandaDiscount)*'UPS Ground Base'!U4),2),ROUND(MinBaseGround*(1+GroundFuelSurcharge),2),ROUND(((1-GroundCandaDiscount)*'UPS Ground Base'!U4)*(1+GroundFuelSurcharge),2))+(GroundResidentialFee*(1+GroundFuelSurcharge))</f>
        <v>70.896875</v>
      </c>
      <c r="V9" s="12"/>
      <c r="W9" s="4"/>
      <c r="X9" s="301"/>
      <c r="Y9" s="12"/>
      <c r="Z9" s="12"/>
    </row>
    <row r="10" ht="12.75" customHeight="1">
      <c r="A10" s="299">
        <v>3.0</v>
      </c>
      <c r="B10" s="300">
        <f>IF(MinBaseGround&gt;ROUND(((1-GroundLT10)*'UPS Ground Base'!B5),2),ROUND(MinBaseGround*(1+GroundFuelSurcharge),2),ROUND(((1-GroundLT10)*'UPS Ground Base'!B5)*(1+GroundFuelSurcharge),2))+(GroundResidentialFee*(1+GroundFuelSurcharge))</f>
        <v>16.966875</v>
      </c>
      <c r="C10" s="300">
        <f>IF(MinBaseGround&gt;ROUND(((1-GroundLT10)*'UPS Ground Base'!C5),2),ROUND(MinBaseGround*(1+GroundFuelSurcharge),2),ROUND(((1-GroundLT10)*'UPS Ground Base'!C5)*(1+GroundFuelSurcharge),2))+(GroundResidentialFee*(1+GroundFuelSurcharge))</f>
        <v>18.226875</v>
      </c>
      <c r="D10" s="300">
        <f>IF(MinBaseGround&gt;ROUND(((1-GroundLT10)*'UPS Ground Base'!D5),2),ROUND(MinBaseGround*(1+GroundFuelSurcharge),2),ROUND(((1-GroundLT10)*'UPS Ground Base'!D5)*(1+GroundFuelSurcharge),2))+(GroundResidentialFee*(1+GroundFuelSurcharge))</f>
        <v>19.226875</v>
      </c>
      <c r="E10" s="300">
        <f>IF(MinBaseGround&gt;ROUND(((1-GroundLT10)*'UPS Ground Base'!E5),2),ROUND(MinBaseGround*(1+GroundFuelSurcharge),2),ROUND(((1-GroundLT10)*'UPS Ground Base'!E5)*(1+GroundFuelSurcharge),2))+(GroundResidentialFee*(1+GroundFuelSurcharge))</f>
        <v>19.896875</v>
      </c>
      <c r="F10" s="300">
        <f>IF(MinBaseGround&gt;ROUND(((1-GroundLT10)*'UPS Ground Base'!F5),2),ROUND(MinBaseGround*(1+GroundFuelSurcharge),2),ROUND(((1-GroundLT10)*'UPS Ground Base'!F5)*(1+GroundFuelSurcharge),2))+(GroundResidentialFee*(1+GroundFuelSurcharge))</f>
        <v>20.456875</v>
      </c>
      <c r="G10" s="300">
        <f>IF(MinBaseGround&gt;ROUND(((1-GroundLT10)*'UPS Ground Base'!G5),2),ROUND(MinBaseGround*(1+GroundFuelSurcharge),2),ROUND(((1-GroundLT10)*'UPS Ground Base'!G5)*(1+GroundFuelSurcharge),2))+(GroundResidentialFee*(1+GroundFuelSurcharge))</f>
        <v>20.936875</v>
      </c>
      <c r="H10" s="300">
        <f>IF(MinBaseGround&gt;ROUND(((1-GroundLT10)*'UPS Ground Base'!H5),2),ROUND(MinBaseGround*(1+GroundFuelSurcharge),2),ROUND(((1-GroundLT10)*'UPS Ground Base'!H5)*(1+GroundFuelSurcharge),2))+(GroundResidentialFee*(1+GroundFuelSurcharge))</f>
        <v>21.666875</v>
      </c>
      <c r="I10" s="300">
        <f>IF(MinBaseGround&gt;ROUND(((1-GroundCandaDiscount)*'UPS Ground Base'!I5),2),ROUND(MinBaseGround*(1+GroundFuelSurcharge),2),ROUND(((1-GroundCandaDiscount)*'UPS Ground Base'!I5)*(1+GroundFuelSurcharge),2))+(GroundResidentialFee*(1+GroundFuelSurcharge))</f>
        <v>31.806875</v>
      </c>
      <c r="J10" s="300">
        <f>IF(MinBaseGround&gt;ROUND(((1-GroundCandaDiscount)*'UPS Ground Base'!J5),2),ROUND(MinBaseGround*(1+GroundFuelSurcharge),2),ROUND(((1-GroundCandaDiscount)*'UPS Ground Base'!J5)*(1+GroundFuelSurcharge),2))+(GroundResidentialFee*(1+GroundFuelSurcharge))</f>
        <v>31.846875</v>
      </c>
      <c r="K10" s="300">
        <f>IF(MinBaseGround&gt;ROUND(((1-GroundCandaDiscount)*'UPS Ground Base'!K5),2),ROUND(MinBaseGround*(1+GroundFuelSurcharge),2),ROUND(((1-GroundCandaDiscount)*'UPS Ground Base'!K5)*(1+GroundFuelSurcharge),2))+(GroundResidentialFee*(1+GroundFuelSurcharge))</f>
        <v>31.956875</v>
      </c>
      <c r="L10" s="300">
        <f>IF(MinBaseGround&gt;ROUND(((1-GroundCandaDiscount)*'UPS Ground Base'!L5),2),ROUND(MinBaseGround*(1+GroundFuelSurcharge),2),ROUND(((1-GroundCandaDiscount)*'UPS Ground Base'!L5)*(1+GroundFuelSurcharge),2))+(GroundResidentialFee*(1+GroundFuelSurcharge))</f>
        <v>46.426875</v>
      </c>
      <c r="M10" s="300">
        <f>IF(MinBaseGround&gt;ROUND(((1-GroundCandaDiscount)*'UPS Ground Base'!M5),2),ROUND(MinBaseGround*(1+GroundFuelSurcharge),2),ROUND(((1-GroundCandaDiscount)*'UPS Ground Base'!M5)*(1+GroundFuelSurcharge),2))+(GroundResidentialFee*(1+GroundFuelSurcharge))</f>
        <v>46.696875</v>
      </c>
      <c r="N10" s="300">
        <f>IF(MinBaseGround&gt;ROUND(((1-GroundCandaDiscount)*'UPS Ground Base'!N5),2),ROUND(MinBaseGround*(1+GroundFuelSurcharge),2),ROUND(((1-GroundCandaDiscount)*'UPS Ground Base'!N5)*(1+GroundFuelSurcharge),2))+(GroundResidentialFee*(1+GroundFuelSurcharge))</f>
        <v>46.756875</v>
      </c>
      <c r="O10" s="300">
        <f>IF(MinBaseGround&gt;ROUND(((1-GroundCandaDiscount)*'UPS Ground Base'!O5),2),ROUND(MinBaseGround*(1+GroundFuelSurcharge),2),ROUND(((1-GroundCandaDiscount)*'UPS Ground Base'!O5)*(1+GroundFuelSurcharge),2))+(GroundResidentialFee*(1+GroundFuelSurcharge))</f>
        <v>72.066875</v>
      </c>
      <c r="P10" s="300">
        <f>IF(MinBaseGround&gt;ROUND(((1-GroundCandaDiscount)*'UPS Ground Base'!P5),2),ROUND(MinBaseGround*(1+GroundFuelSurcharge),2),ROUND(((1-GroundCandaDiscount)*'UPS Ground Base'!P5)*(1+GroundFuelSurcharge),2))+(GroundResidentialFee*(1+GroundFuelSurcharge))</f>
        <v>73.736875</v>
      </c>
      <c r="Q10" s="300">
        <f>IF(MinBaseGround&gt;ROUND(((1-GroundCandaDiscount)*'UPS Ground Base'!Q5),2),ROUND(MinBaseGround*(1+GroundFuelSurcharge),2),ROUND(((1-GroundCandaDiscount)*'UPS Ground Base'!Q5)*(1+GroundFuelSurcharge),2))+(GroundResidentialFee*(1+GroundFuelSurcharge))</f>
        <v>74.086875</v>
      </c>
      <c r="R10" s="300">
        <f>IF(MinBaseGround&gt;ROUND(((1-GroundCandaDiscount)*'UPS Ground Base'!R5),2),ROUND(MinBaseGround*(1+GroundFuelSurcharge),2),ROUND(((1-GroundCandaDiscount)*'UPS Ground Base'!R5)*(1+GroundFuelSurcharge),2))+(GroundResidentialFee*(1+GroundFuelSurcharge))</f>
        <v>74.506875</v>
      </c>
      <c r="S10" s="300">
        <f>IF(MinBaseGround&gt;ROUND(((1-GroundCandaDiscount)*'UPS Ground Base'!S5),2),ROUND(MinBaseGround*(1+GroundFuelSurcharge),2),ROUND(((1-GroundCandaDiscount)*'UPS Ground Base'!S5)*(1+GroundFuelSurcharge),2))+(GroundResidentialFee*(1+GroundFuelSurcharge))</f>
        <v>74.616875</v>
      </c>
      <c r="T10" s="300">
        <f>IF(MinBaseGround&gt;ROUND(((1-GroundCandaDiscount)*'UPS Ground Base'!T5),2),ROUND(MinBaseGround*(1+GroundFuelSurcharge),2),ROUND(((1-GroundCandaDiscount)*'UPS Ground Base'!T5)*(1+GroundFuelSurcharge),2))+(GroundResidentialFee*(1+GroundFuelSurcharge))</f>
        <v>75.666875</v>
      </c>
      <c r="U10" s="300">
        <f>IF(MinBaseGround&gt;ROUND(((1-GroundCandaDiscount)*'UPS Ground Base'!U5),2),ROUND(MinBaseGround*(1+GroundFuelSurcharge),2),ROUND(((1-GroundCandaDiscount)*'UPS Ground Base'!U5)*(1+GroundFuelSurcharge),2))+(GroundResidentialFee*(1+GroundFuelSurcharge))</f>
        <v>75.736875</v>
      </c>
      <c r="V10" s="12"/>
      <c r="W10" s="12"/>
      <c r="X10" s="12"/>
      <c r="Y10" s="12"/>
      <c r="Z10" s="12"/>
    </row>
    <row r="11" ht="12.75" customHeight="1">
      <c r="A11" s="299">
        <v>4.0</v>
      </c>
      <c r="B11" s="300">
        <f>IF(MinBaseGround&gt;ROUND(((1-GroundLT10)*'UPS Ground Base'!B6),2),ROUND(MinBaseGround*(1+GroundFuelSurcharge),2),ROUND(((1-GroundLT10)*'UPS Ground Base'!B6)*(1+GroundFuelSurcharge),2))+(GroundResidentialFee*(1+GroundFuelSurcharge))</f>
        <v>17.286875</v>
      </c>
      <c r="C11" s="300">
        <f>IF(MinBaseGround&gt;ROUND(((1-GroundLT10)*'UPS Ground Base'!C6),2),ROUND(MinBaseGround*(1+GroundFuelSurcharge),2),ROUND(((1-GroundLT10)*'UPS Ground Base'!C6)*(1+GroundFuelSurcharge),2))+(GroundResidentialFee*(1+GroundFuelSurcharge))</f>
        <v>18.306875</v>
      </c>
      <c r="D11" s="300">
        <f>IF(MinBaseGround&gt;ROUND(((1-GroundLT10)*'UPS Ground Base'!D6),2),ROUND(MinBaseGround*(1+GroundFuelSurcharge),2),ROUND(((1-GroundLT10)*'UPS Ground Base'!D6)*(1+GroundFuelSurcharge),2))+(GroundResidentialFee*(1+GroundFuelSurcharge))</f>
        <v>19.766875</v>
      </c>
      <c r="E11" s="300">
        <f>IF(MinBaseGround&gt;ROUND(((1-GroundLT10)*'UPS Ground Base'!E6),2),ROUND(MinBaseGround*(1+GroundFuelSurcharge),2),ROUND(((1-GroundLT10)*'UPS Ground Base'!E6)*(1+GroundFuelSurcharge),2))+(GroundResidentialFee*(1+GroundFuelSurcharge))</f>
        <v>20.646875</v>
      </c>
      <c r="F11" s="300">
        <f>IF(MinBaseGround&gt;ROUND(((1-GroundLT10)*'UPS Ground Base'!F6),2),ROUND(MinBaseGround*(1+GroundFuelSurcharge),2),ROUND(((1-GroundLT10)*'UPS Ground Base'!F6)*(1+GroundFuelSurcharge),2))+(GroundResidentialFee*(1+GroundFuelSurcharge))</f>
        <v>21.056875</v>
      </c>
      <c r="G11" s="300">
        <f>IF(MinBaseGround&gt;ROUND(((1-GroundLT10)*'UPS Ground Base'!G6),2),ROUND(MinBaseGround*(1+GroundFuelSurcharge),2),ROUND(((1-GroundLT10)*'UPS Ground Base'!G6)*(1+GroundFuelSurcharge),2))+(GroundResidentialFee*(1+GroundFuelSurcharge))</f>
        <v>22.036875</v>
      </c>
      <c r="H11" s="300">
        <f>IF(MinBaseGround&gt;ROUND(((1-GroundLT10)*'UPS Ground Base'!H6),2),ROUND(MinBaseGround*(1+GroundFuelSurcharge),2),ROUND(((1-GroundLT10)*'UPS Ground Base'!H6)*(1+GroundFuelSurcharge),2))+(GroundResidentialFee*(1+GroundFuelSurcharge))</f>
        <v>22.786875</v>
      </c>
      <c r="I11" s="300">
        <f>IF(MinBaseGround&gt;ROUND(((1-GroundCandaDiscount)*'UPS Ground Base'!I6),2),ROUND(MinBaseGround*(1+GroundFuelSurcharge),2),ROUND(((1-GroundCandaDiscount)*'UPS Ground Base'!I6)*(1+GroundFuelSurcharge),2))+(GroundResidentialFee*(1+GroundFuelSurcharge))</f>
        <v>33.616875</v>
      </c>
      <c r="J11" s="300">
        <f>IF(MinBaseGround&gt;ROUND(((1-GroundCandaDiscount)*'UPS Ground Base'!J6),2),ROUND(MinBaseGround*(1+GroundFuelSurcharge),2),ROUND(((1-GroundCandaDiscount)*'UPS Ground Base'!J6)*(1+GroundFuelSurcharge),2))+(GroundResidentialFee*(1+GroundFuelSurcharge))</f>
        <v>33.686875</v>
      </c>
      <c r="K11" s="300">
        <f>IF(MinBaseGround&gt;ROUND(((1-GroundCandaDiscount)*'UPS Ground Base'!K6),2),ROUND(MinBaseGround*(1+GroundFuelSurcharge),2),ROUND(((1-GroundCandaDiscount)*'UPS Ground Base'!K6)*(1+GroundFuelSurcharge),2))+(GroundResidentialFee*(1+GroundFuelSurcharge))</f>
        <v>33.706875</v>
      </c>
      <c r="L11" s="300">
        <f>IF(MinBaseGround&gt;ROUND(((1-GroundCandaDiscount)*'UPS Ground Base'!L6),2),ROUND(MinBaseGround*(1+GroundFuelSurcharge),2),ROUND(((1-GroundCandaDiscount)*'UPS Ground Base'!L6)*(1+GroundFuelSurcharge),2))+(GroundResidentialFee*(1+GroundFuelSurcharge))</f>
        <v>48.616875</v>
      </c>
      <c r="M11" s="300">
        <f>IF(MinBaseGround&gt;ROUND(((1-GroundCandaDiscount)*'UPS Ground Base'!M6),2),ROUND(MinBaseGround*(1+GroundFuelSurcharge),2),ROUND(((1-GroundCandaDiscount)*'UPS Ground Base'!M6)*(1+GroundFuelSurcharge),2))+(GroundResidentialFee*(1+GroundFuelSurcharge))</f>
        <v>48.886875</v>
      </c>
      <c r="N11" s="300">
        <f>IF(MinBaseGround&gt;ROUND(((1-GroundCandaDiscount)*'UPS Ground Base'!N6),2),ROUND(MinBaseGround*(1+GroundFuelSurcharge),2),ROUND(((1-GroundCandaDiscount)*'UPS Ground Base'!N6)*(1+GroundFuelSurcharge),2))+(GroundResidentialFee*(1+GroundFuelSurcharge))</f>
        <v>48.946875</v>
      </c>
      <c r="O11" s="300">
        <f>IF(MinBaseGround&gt;ROUND(((1-GroundCandaDiscount)*'UPS Ground Base'!O6),2),ROUND(MinBaseGround*(1+GroundFuelSurcharge),2),ROUND(((1-GroundCandaDiscount)*'UPS Ground Base'!O6)*(1+GroundFuelSurcharge),2))+(GroundResidentialFee*(1+GroundFuelSurcharge))</f>
        <v>75.586875</v>
      </c>
      <c r="P11" s="300">
        <f>IF(MinBaseGround&gt;ROUND(((1-GroundCandaDiscount)*'UPS Ground Base'!P6),2),ROUND(MinBaseGround*(1+GroundFuelSurcharge),2),ROUND(((1-GroundCandaDiscount)*'UPS Ground Base'!P6)*(1+GroundFuelSurcharge),2))+(GroundResidentialFee*(1+GroundFuelSurcharge))</f>
        <v>75.916875</v>
      </c>
      <c r="Q11" s="300">
        <f>IF(MinBaseGround&gt;ROUND(((1-GroundCandaDiscount)*'UPS Ground Base'!Q6),2),ROUND(MinBaseGround*(1+GroundFuelSurcharge),2),ROUND(((1-GroundCandaDiscount)*'UPS Ground Base'!Q6)*(1+GroundFuelSurcharge),2))+(GroundResidentialFee*(1+GroundFuelSurcharge))</f>
        <v>76.366875</v>
      </c>
      <c r="R11" s="300">
        <f>IF(MinBaseGround&gt;ROUND(((1-GroundCandaDiscount)*'UPS Ground Base'!R6),2),ROUND(MinBaseGround*(1+GroundFuelSurcharge),2),ROUND(((1-GroundCandaDiscount)*'UPS Ground Base'!R6)*(1+GroundFuelSurcharge),2))+(GroundResidentialFee*(1+GroundFuelSurcharge))</f>
        <v>76.786875</v>
      </c>
      <c r="S11" s="300">
        <f>IF(MinBaseGround&gt;ROUND(((1-GroundCandaDiscount)*'UPS Ground Base'!S6),2),ROUND(MinBaseGround*(1+GroundFuelSurcharge),2),ROUND(((1-GroundCandaDiscount)*'UPS Ground Base'!S6)*(1+GroundFuelSurcharge),2))+(GroundResidentialFee*(1+GroundFuelSurcharge))</f>
        <v>77.106875</v>
      </c>
      <c r="T11" s="300">
        <f>IF(MinBaseGround&gt;ROUND(((1-GroundCandaDiscount)*'UPS Ground Base'!T6),2),ROUND(MinBaseGround*(1+GroundFuelSurcharge),2),ROUND(((1-GroundCandaDiscount)*'UPS Ground Base'!T6)*(1+GroundFuelSurcharge),2))+(GroundResidentialFee*(1+GroundFuelSurcharge))</f>
        <v>79.226875</v>
      </c>
      <c r="U11" s="300">
        <f>IF(MinBaseGround&gt;ROUND(((1-GroundCandaDiscount)*'UPS Ground Base'!U6),2),ROUND(MinBaseGround*(1+GroundFuelSurcharge),2),ROUND(((1-GroundCandaDiscount)*'UPS Ground Base'!U6)*(1+GroundFuelSurcharge),2))+(GroundResidentialFee*(1+GroundFuelSurcharge))</f>
        <v>79.416875</v>
      </c>
      <c r="V11" s="12"/>
      <c r="W11" s="12"/>
      <c r="X11" s="12"/>
      <c r="Y11" s="12"/>
      <c r="Z11" s="12"/>
    </row>
    <row r="12" ht="12.75" customHeight="1">
      <c r="A12" s="299">
        <v>5.0</v>
      </c>
      <c r="B12" s="300">
        <f>IF(MinBaseGround&gt;ROUND(((1-GroundLT10)*'UPS Ground Base'!B7),2),ROUND(MinBaseGround*(1+GroundFuelSurcharge),2),ROUND(((1-GroundLT10)*'UPS Ground Base'!B7)*(1+GroundFuelSurcharge),2))+(GroundResidentialFee*(1+GroundFuelSurcharge))</f>
        <v>17.586875</v>
      </c>
      <c r="C12" s="300">
        <f>IF(MinBaseGround&gt;ROUND(((1-GroundLT10)*'UPS Ground Base'!C7),2),ROUND(MinBaseGround*(1+GroundFuelSurcharge),2),ROUND(((1-GroundLT10)*'UPS Ground Base'!C7)*(1+GroundFuelSurcharge),2))+(GroundResidentialFee*(1+GroundFuelSurcharge))</f>
        <v>18.866875</v>
      </c>
      <c r="D12" s="300">
        <f>IF(MinBaseGround&gt;ROUND(((1-GroundLT10)*'UPS Ground Base'!D7),2),ROUND(MinBaseGround*(1+GroundFuelSurcharge),2),ROUND(((1-GroundLT10)*'UPS Ground Base'!D7)*(1+GroundFuelSurcharge),2))+(GroundResidentialFee*(1+GroundFuelSurcharge))</f>
        <v>20.106875</v>
      </c>
      <c r="E12" s="300">
        <f>IF(MinBaseGround&gt;ROUND(((1-GroundLT10)*'UPS Ground Base'!E7),2),ROUND(MinBaseGround*(1+GroundFuelSurcharge),2),ROUND(((1-GroundLT10)*'UPS Ground Base'!E7)*(1+GroundFuelSurcharge),2))+(GroundResidentialFee*(1+GroundFuelSurcharge))</f>
        <v>21.306875</v>
      </c>
      <c r="F12" s="300">
        <f>IF(MinBaseGround&gt;ROUND(((1-GroundLT10)*'UPS Ground Base'!F7),2),ROUND(MinBaseGround*(1+GroundFuelSurcharge),2),ROUND(((1-GroundLT10)*'UPS Ground Base'!F7)*(1+GroundFuelSurcharge),2))+(GroundResidentialFee*(1+GroundFuelSurcharge))</f>
        <v>21.916875</v>
      </c>
      <c r="G12" s="300">
        <f>IF(MinBaseGround&gt;ROUND(((1-GroundLT10)*'UPS Ground Base'!G7),2),ROUND(MinBaseGround*(1+GroundFuelSurcharge),2),ROUND(((1-GroundLT10)*'UPS Ground Base'!G7)*(1+GroundFuelSurcharge),2))+(GroundResidentialFee*(1+GroundFuelSurcharge))</f>
        <v>22.776875</v>
      </c>
      <c r="H12" s="300">
        <f>IF(MinBaseGround&gt;ROUND(((1-GroundLT10)*'UPS Ground Base'!H7),2),ROUND(MinBaseGround*(1+GroundFuelSurcharge),2),ROUND(((1-GroundLT10)*'UPS Ground Base'!H7)*(1+GroundFuelSurcharge),2))+(GroundResidentialFee*(1+GroundFuelSurcharge))</f>
        <v>23.776875</v>
      </c>
      <c r="I12" s="300">
        <f>IF(MinBaseGround&gt;ROUND(((1-GroundCandaDiscount)*'UPS Ground Base'!I7),2),ROUND(MinBaseGround*(1+GroundFuelSurcharge),2),ROUND(((1-GroundCandaDiscount)*'UPS Ground Base'!I7)*(1+GroundFuelSurcharge),2))+(GroundResidentialFee*(1+GroundFuelSurcharge))</f>
        <v>35.296875</v>
      </c>
      <c r="J12" s="300">
        <f>IF(MinBaseGround&gt;ROUND(((1-GroundCandaDiscount)*'UPS Ground Base'!J7),2),ROUND(MinBaseGround*(1+GroundFuelSurcharge),2),ROUND(((1-GroundCandaDiscount)*'UPS Ground Base'!J7)*(1+GroundFuelSurcharge),2))+(GroundResidentialFee*(1+GroundFuelSurcharge))</f>
        <v>35.346875</v>
      </c>
      <c r="K12" s="300">
        <f>IF(MinBaseGround&gt;ROUND(((1-GroundCandaDiscount)*'UPS Ground Base'!K7),2),ROUND(MinBaseGround*(1+GroundFuelSurcharge),2),ROUND(((1-GroundCandaDiscount)*'UPS Ground Base'!K7)*(1+GroundFuelSurcharge),2))+(GroundResidentialFee*(1+GroundFuelSurcharge))</f>
        <v>35.376875</v>
      </c>
      <c r="L12" s="300">
        <f>IF(MinBaseGround&gt;ROUND(((1-GroundCandaDiscount)*'UPS Ground Base'!L7),2),ROUND(MinBaseGround*(1+GroundFuelSurcharge),2),ROUND(((1-GroundCandaDiscount)*'UPS Ground Base'!L7)*(1+GroundFuelSurcharge),2))+(GroundResidentialFee*(1+GroundFuelSurcharge))</f>
        <v>49.226875</v>
      </c>
      <c r="M12" s="300">
        <f>IF(MinBaseGround&gt;ROUND(((1-GroundCandaDiscount)*'UPS Ground Base'!M7),2),ROUND(MinBaseGround*(1+GroundFuelSurcharge),2),ROUND(((1-GroundCandaDiscount)*'UPS Ground Base'!M7)*(1+GroundFuelSurcharge),2))+(GroundResidentialFee*(1+GroundFuelSurcharge))</f>
        <v>49.446875</v>
      </c>
      <c r="N12" s="300">
        <f>IF(MinBaseGround&gt;ROUND(((1-GroundCandaDiscount)*'UPS Ground Base'!N7),2),ROUND(MinBaseGround*(1+GroundFuelSurcharge),2),ROUND(((1-GroundCandaDiscount)*'UPS Ground Base'!N7)*(1+GroundFuelSurcharge),2))+(GroundResidentialFee*(1+GroundFuelSurcharge))</f>
        <v>49.566875</v>
      </c>
      <c r="O12" s="300">
        <f>IF(MinBaseGround&gt;ROUND(((1-GroundCandaDiscount)*'UPS Ground Base'!O7),2),ROUND(MinBaseGround*(1+GroundFuelSurcharge),2),ROUND(((1-GroundCandaDiscount)*'UPS Ground Base'!O7)*(1+GroundFuelSurcharge),2))+(GroundResidentialFee*(1+GroundFuelSurcharge))</f>
        <v>75.926875</v>
      </c>
      <c r="P12" s="300">
        <f>IF(MinBaseGround&gt;ROUND(((1-GroundCandaDiscount)*'UPS Ground Base'!P7),2),ROUND(MinBaseGround*(1+GroundFuelSurcharge),2),ROUND(((1-GroundCandaDiscount)*'UPS Ground Base'!P7)*(1+GroundFuelSurcharge),2))+(GroundResidentialFee*(1+GroundFuelSurcharge))</f>
        <v>77.516875</v>
      </c>
      <c r="Q12" s="300">
        <f>IF(MinBaseGround&gt;ROUND(((1-GroundCandaDiscount)*'UPS Ground Base'!Q7),2),ROUND(MinBaseGround*(1+GroundFuelSurcharge),2),ROUND(((1-GroundCandaDiscount)*'UPS Ground Base'!Q7)*(1+GroundFuelSurcharge),2))+(GroundResidentialFee*(1+GroundFuelSurcharge))</f>
        <v>77.986875</v>
      </c>
      <c r="R12" s="300">
        <f>IF(MinBaseGround&gt;ROUND(((1-GroundCandaDiscount)*'UPS Ground Base'!R7),2),ROUND(MinBaseGround*(1+GroundFuelSurcharge),2),ROUND(((1-GroundCandaDiscount)*'UPS Ground Base'!R7)*(1+GroundFuelSurcharge),2))+(GroundResidentialFee*(1+GroundFuelSurcharge))</f>
        <v>79.236875</v>
      </c>
      <c r="S12" s="300">
        <f>IF(MinBaseGround&gt;ROUND(((1-GroundCandaDiscount)*'UPS Ground Base'!S7),2),ROUND(MinBaseGround*(1+GroundFuelSurcharge),2),ROUND(((1-GroundCandaDiscount)*'UPS Ground Base'!S7)*(1+GroundFuelSurcharge),2))+(GroundResidentialFee*(1+GroundFuelSurcharge))</f>
        <v>80.246875</v>
      </c>
      <c r="T12" s="300">
        <f>IF(MinBaseGround&gt;ROUND(((1-GroundCandaDiscount)*'UPS Ground Base'!T7),2),ROUND(MinBaseGround*(1+GroundFuelSurcharge),2),ROUND(((1-GroundCandaDiscount)*'UPS Ground Base'!T7)*(1+GroundFuelSurcharge),2))+(GroundResidentialFee*(1+GroundFuelSurcharge))</f>
        <v>81.816875</v>
      </c>
      <c r="U12" s="300">
        <f>IF(MinBaseGround&gt;ROUND(((1-GroundCandaDiscount)*'UPS Ground Base'!U7),2),ROUND(MinBaseGround*(1+GroundFuelSurcharge),2),ROUND(((1-GroundCandaDiscount)*'UPS Ground Base'!U7)*(1+GroundFuelSurcharge),2))+(GroundResidentialFee*(1+GroundFuelSurcharge))</f>
        <v>81.956875</v>
      </c>
      <c r="V12" s="12"/>
      <c r="W12" s="12"/>
      <c r="X12" s="12"/>
      <c r="Y12" s="12"/>
      <c r="Z12" s="12"/>
    </row>
    <row r="13" ht="12.75" customHeight="1">
      <c r="A13" s="299">
        <v>6.0</v>
      </c>
      <c r="B13" s="300">
        <f>IF(MinBaseGround&gt;ROUND(((1-GroundLT10)*'UPS Ground Base'!B8),2),ROUND(MinBaseGround*(1+GroundFuelSurcharge),2),ROUND(((1-GroundLT10)*'UPS Ground Base'!B8)*(1+GroundFuelSurcharge),2))+(GroundResidentialFee*(1+GroundFuelSurcharge))</f>
        <v>17.686875</v>
      </c>
      <c r="C13" s="300">
        <f>IF(MinBaseGround&gt;ROUND(((1-GroundLT10)*'UPS Ground Base'!C8),2),ROUND(MinBaseGround*(1+GroundFuelSurcharge),2),ROUND(((1-GroundLT10)*'UPS Ground Base'!C8)*(1+GroundFuelSurcharge),2))+(GroundResidentialFee*(1+GroundFuelSurcharge))</f>
        <v>18.916875</v>
      </c>
      <c r="D13" s="300">
        <f>IF(MinBaseGround&gt;ROUND(((1-GroundLT10)*'UPS Ground Base'!D8),2),ROUND(MinBaseGround*(1+GroundFuelSurcharge),2),ROUND(((1-GroundLT10)*'UPS Ground Base'!D8)*(1+GroundFuelSurcharge),2))+(GroundResidentialFee*(1+GroundFuelSurcharge))</f>
        <v>20.236875</v>
      </c>
      <c r="E13" s="300">
        <f>IF(MinBaseGround&gt;ROUND(((1-GroundLT10)*'UPS Ground Base'!E8),2),ROUND(MinBaseGround*(1+GroundFuelSurcharge),2),ROUND(((1-GroundLT10)*'UPS Ground Base'!E8)*(1+GroundFuelSurcharge),2))+(GroundResidentialFee*(1+GroundFuelSurcharge))</f>
        <v>21.366875</v>
      </c>
      <c r="F13" s="300">
        <f>IF(MinBaseGround&gt;ROUND(((1-GroundLT10)*'UPS Ground Base'!F8),2),ROUND(MinBaseGround*(1+GroundFuelSurcharge),2),ROUND(((1-GroundLT10)*'UPS Ground Base'!F8)*(1+GroundFuelSurcharge),2))+(GroundResidentialFee*(1+GroundFuelSurcharge))</f>
        <v>21.926875</v>
      </c>
      <c r="G13" s="300">
        <f>IF(MinBaseGround&gt;ROUND(((1-GroundLT10)*'UPS Ground Base'!G8),2),ROUND(MinBaseGround*(1+GroundFuelSurcharge),2),ROUND(((1-GroundLT10)*'UPS Ground Base'!G8)*(1+GroundFuelSurcharge),2))+(GroundResidentialFee*(1+GroundFuelSurcharge))</f>
        <v>22.786875</v>
      </c>
      <c r="H13" s="300">
        <f>IF(MinBaseGround&gt;ROUND(((1-GroundLT10)*'UPS Ground Base'!H8),2),ROUND(MinBaseGround*(1+GroundFuelSurcharge),2),ROUND(((1-GroundLT10)*'UPS Ground Base'!H8)*(1+GroundFuelSurcharge),2))+(GroundResidentialFee*(1+GroundFuelSurcharge))</f>
        <v>23.786875</v>
      </c>
      <c r="I13" s="300">
        <f>IF(MinBaseGround&gt;ROUND(((1-GroundCandaDiscount)*'UPS Ground Base'!I8),2),ROUND(MinBaseGround*(1+GroundFuelSurcharge),2),ROUND(((1-GroundCandaDiscount)*'UPS Ground Base'!I8)*(1+GroundFuelSurcharge),2))+(GroundResidentialFee*(1+GroundFuelSurcharge))</f>
        <v>36.776875</v>
      </c>
      <c r="J13" s="300">
        <f>IF(MinBaseGround&gt;ROUND(((1-GroundCandaDiscount)*'UPS Ground Base'!J8),2),ROUND(MinBaseGround*(1+GroundFuelSurcharge),2),ROUND(((1-GroundCandaDiscount)*'UPS Ground Base'!J8)*(1+GroundFuelSurcharge),2))+(GroundResidentialFee*(1+GroundFuelSurcharge))</f>
        <v>36.996875</v>
      </c>
      <c r="K13" s="300">
        <f>IF(MinBaseGround&gt;ROUND(((1-GroundCandaDiscount)*'UPS Ground Base'!K8),2),ROUND(MinBaseGround*(1+GroundFuelSurcharge),2),ROUND(((1-GroundCandaDiscount)*'UPS Ground Base'!K8)*(1+GroundFuelSurcharge),2))+(GroundResidentialFee*(1+GroundFuelSurcharge))</f>
        <v>37.086875</v>
      </c>
      <c r="L13" s="300">
        <f>IF(MinBaseGround&gt;ROUND(((1-GroundCandaDiscount)*'UPS Ground Base'!L8),2),ROUND(MinBaseGround*(1+GroundFuelSurcharge),2),ROUND(((1-GroundCandaDiscount)*'UPS Ground Base'!L8)*(1+GroundFuelSurcharge),2))+(GroundResidentialFee*(1+GroundFuelSurcharge))</f>
        <v>51.256875</v>
      </c>
      <c r="M13" s="300">
        <f>IF(MinBaseGround&gt;ROUND(((1-GroundCandaDiscount)*'UPS Ground Base'!M8),2),ROUND(MinBaseGround*(1+GroundFuelSurcharge),2),ROUND(((1-GroundCandaDiscount)*'UPS Ground Base'!M8)*(1+GroundFuelSurcharge),2))+(GroundResidentialFee*(1+GroundFuelSurcharge))</f>
        <v>51.896875</v>
      </c>
      <c r="N13" s="300">
        <f>IF(MinBaseGround&gt;ROUND(((1-GroundCandaDiscount)*'UPS Ground Base'!N8),2),ROUND(MinBaseGround*(1+GroundFuelSurcharge),2),ROUND(((1-GroundCandaDiscount)*'UPS Ground Base'!N8)*(1+GroundFuelSurcharge),2))+(GroundResidentialFee*(1+GroundFuelSurcharge))</f>
        <v>51.956875</v>
      </c>
      <c r="O13" s="300">
        <f>IF(MinBaseGround&gt;ROUND(((1-GroundCandaDiscount)*'UPS Ground Base'!O8),2),ROUND(MinBaseGround*(1+GroundFuelSurcharge),2),ROUND(((1-GroundCandaDiscount)*'UPS Ground Base'!O8)*(1+GroundFuelSurcharge),2))+(GroundResidentialFee*(1+GroundFuelSurcharge))</f>
        <v>80.256875</v>
      </c>
      <c r="P13" s="300">
        <f>IF(MinBaseGround&gt;ROUND(((1-GroundCandaDiscount)*'UPS Ground Base'!P8),2),ROUND(MinBaseGround*(1+GroundFuelSurcharge),2),ROUND(((1-GroundCandaDiscount)*'UPS Ground Base'!P8)*(1+GroundFuelSurcharge),2))+(GroundResidentialFee*(1+GroundFuelSurcharge))</f>
        <v>80.466875</v>
      </c>
      <c r="Q13" s="300">
        <f>IF(MinBaseGround&gt;ROUND(((1-GroundCandaDiscount)*'UPS Ground Base'!Q8),2),ROUND(MinBaseGround*(1+GroundFuelSurcharge),2),ROUND(((1-GroundCandaDiscount)*'UPS Ground Base'!Q8)*(1+GroundFuelSurcharge),2))+(GroundResidentialFee*(1+GroundFuelSurcharge))</f>
        <v>80.876875</v>
      </c>
      <c r="R13" s="300">
        <f>IF(MinBaseGround&gt;ROUND(((1-GroundCandaDiscount)*'UPS Ground Base'!R8),2),ROUND(MinBaseGround*(1+GroundFuelSurcharge),2),ROUND(((1-GroundCandaDiscount)*'UPS Ground Base'!R8)*(1+GroundFuelSurcharge),2))+(GroundResidentialFee*(1+GroundFuelSurcharge))</f>
        <v>82.256875</v>
      </c>
      <c r="S13" s="300">
        <f>IF(MinBaseGround&gt;ROUND(((1-GroundCandaDiscount)*'UPS Ground Base'!S8),2),ROUND(MinBaseGround*(1+GroundFuelSurcharge),2),ROUND(((1-GroundCandaDiscount)*'UPS Ground Base'!S8)*(1+GroundFuelSurcharge),2))+(GroundResidentialFee*(1+GroundFuelSurcharge))</f>
        <v>84.846875</v>
      </c>
      <c r="T13" s="300">
        <f>IF(MinBaseGround&gt;ROUND(((1-GroundCandaDiscount)*'UPS Ground Base'!T8),2),ROUND(MinBaseGround*(1+GroundFuelSurcharge),2),ROUND(((1-GroundCandaDiscount)*'UPS Ground Base'!T8)*(1+GroundFuelSurcharge),2))+(GroundResidentialFee*(1+GroundFuelSurcharge))</f>
        <v>84.856875</v>
      </c>
      <c r="U13" s="300">
        <f>IF(MinBaseGround&gt;ROUND(((1-GroundCandaDiscount)*'UPS Ground Base'!U8),2),ROUND(MinBaseGround*(1+GroundFuelSurcharge),2),ROUND(((1-GroundCandaDiscount)*'UPS Ground Base'!U8)*(1+GroundFuelSurcharge),2))+(GroundResidentialFee*(1+GroundFuelSurcharge))</f>
        <v>84.876875</v>
      </c>
      <c r="V13" s="12"/>
      <c r="W13" s="12"/>
      <c r="X13" s="12"/>
      <c r="Y13" s="12"/>
      <c r="Z13" s="12"/>
    </row>
    <row r="14" ht="12.75" customHeight="1">
      <c r="A14" s="299">
        <v>7.0</v>
      </c>
      <c r="B14" s="300">
        <f>IF(MinBaseGround&gt;ROUND(((1-GroundLT10)*'UPS Ground Base'!B9),2),ROUND(MinBaseGround*(1+GroundFuelSurcharge),2),ROUND(((1-GroundLT10)*'UPS Ground Base'!B9)*(1+GroundFuelSurcharge),2))+(GroundResidentialFee*(1+GroundFuelSurcharge))</f>
        <v>18.336875</v>
      </c>
      <c r="C14" s="300">
        <f>IF(MinBaseGround&gt;ROUND(((1-GroundLT10)*'UPS Ground Base'!C9),2),ROUND(MinBaseGround*(1+GroundFuelSurcharge),2),ROUND(((1-GroundLT10)*'UPS Ground Base'!C9)*(1+GroundFuelSurcharge),2))+(GroundResidentialFee*(1+GroundFuelSurcharge))</f>
        <v>19.196875</v>
      </c>
      <c r="D14" s="300">
        <f>IF(MinBaseGround&gt;ROUND(((1-GroundLT10)*'UPS Ground Base'!D9),2),ROUND(MinBaseGround*(1+GroundFuelSurcharge),2),ROUND(((1-GroundLT10)*'UPS Ground Base'!D9)*(1+GroundFuelSurcharge),2))+(GroundResidentialFee*(1+GroundFuelSurcharge))</f>
        <v>20.616875</v>
      </c>
      <c r="E14" s="300">
        <f>IF(MinBaseGround&gt;ROUND(((1-GroundLT10)*'UPS Ground Base'!E9),2),ROUND(MinBaseGround*(1+GroundFuelSurcharge),2),ROUND(((1-GroundLT10)*'UPS Ground Base'!E9)*(1+GroundFuelSurcharge),2))+(GroundResidentialFee*(1+GroundFuelSurcharge))</f>
        <v>21.856875</v>
      </c>
      <c r="F14" s="300">
        <f>IF(MinBaseGround&gt;ROUND(((1-GroundLT10)*'UPS Ground Base'!F9),2),ROUND(MinBaseGround*(1+GroundFuelSurcharge),2),ROUND(((1-GroundLT10)*'UPS Ground Base'!F9)*(1+GroundFuelSurcharge),2))+(GroundResidentialFee*(1+GroundFuelSurcharge))</f>
        <v>22.216875</v>
      </c>
      <c r="G14" s="300">
        <f>IF(MinBaseGround&gt;ROUND(((1-GroundLT10)*'UPS Ground Base'!G9),2),ROUND(MinBaseGround*(1+GroundFuelSurcharge),2),ROUND(((1-GroundLT10)*'UPS Ground Base'!G9)*(1+GroundFuelSurcharge),2))+(GroundResidentialFee*(1+GroundFuelSurcharge))</f>
        <v>23.236875</v>
      </c>
      <c r="H14" s="300">
        <f>IF(MinBaseGround&gt;ROUND(((1-GroundLT10)*'UPS Ground Base'!H9),2),ROUND(MinBaseGround*(1+GroundFuelSurcharge),2),ROUND(((1-GroundLT10)*'UPS Ground Base'!H9)*(1+GroundFuelSurcharge),2))+(GroundResidentialFee*(1+GroundFuelSurcharge))</f>
        <v>24.446875</v>
      </c>
      <c r="I14" s="300">
        <f>IF(MinBaseGround&gt;ROUND(((1-GroundCandaDiscount)*'UPS Ground Base'!I9),2),ROUND(MinBaseGround*(1+GroundFuelSurcharge),2),ROUND(((1-GroundCandaDiscount)*'UPS Ground Base'!I9)*(1+GroundFuelSurcharge),2))+(GroundResidentialFee*(1+GroundFuelSurcharge))</f>
        <v>38.196875</v>
      </c>
      <c r="J14" s="300">
        <f>IF(MinBaseGround&gt;ROUND(((1-GroundCandaDiscount)*'UPS Ground Base'!J9),2),ROUND(MinBaseGround*(1+GroundFuelSurcharge),2),ROUND(((1-GroundCandaDiscount)*'UPS Ground Base'!J9)*(1+GroundFuelSurcharge),2))+(GroundResidentialFee*(1+GroundFuelSurcharge))</f>
        <v>38.416875</v>
      </c>
      <c r="K14" s="300">
        <f>IF(MinBaseGround&gt;ROUND(((1-GroundCandaDiscount)*'UPS Ground Base'!K9),2),ROUND(MinBaseGround*(1+GroundFuelSurcharge),2),ROUND(((1-GroundCandaDiscount)*'UPS Ground Base'!K9)*(1+GroundFuelSurcharge),2))+(GroundResidentialFee*(1+GroundFuelSurcharge))</f>
        <v>38.506875</v>
      </c>
      <c r="L14" s="300">
        <f>IF(MinBaseGround&gt;ROUND(((1-GroundCandaDiscount)*'UPS Ground Base'!L9),2),ROUND(MinBaseGround*(1+GroundFuelSurcharge),2),ROUND(((1-GroundCandaDiscount)*'UPS Ground Base'!L9)*(1+GroundFuelSurcharge),2))+(GroundResidentialFee*(1+GroundFuelSurcharge))</f>
        <v>51.976875</v>
      </c>
      <c r="M14" s="300">
        <f>IF(MinBaseGround&gt;ROUND(((1-GroundCandaDiscount)*'UPS Ground Base'!M9),2),ROUND(MinBaseGround*(1+GroundFuelSurcharge),2),ROUND(((1-GroundCandaDiscount)*'UPS Ground Base'!M9)*(1+GroundFuelSurcharge),2))+(GroundResidentialFee*(1+GroundFuelSurcharge))</f>
        <v>52.626875</v>
      </c>
      <c r="N14" s="300">
        <f>IF(MinBaseGround&gt;ROUND(((1-GroundCandaDiscount)*'UPS Ground Base'!N9),2),ROUND(MinBaseGround*(1+GroundFuelSurcharge),2),ROUND(((1-GroundCandaDiscount)*'UPS Ground Base'!N9)*(1+GroundFuelSurcharge),2))+(GroundResidentialFee*(1+GroundFuelSurcharge))</f>
        <v>52.676875</v>
      </c>
      <c r="O14" s="300">
        <f>IF(MinBaseGround&gt;ROUND(((1-GroundCandaDiscount)*'UPS Ground Base'!O9),2),ROUND(MinBaseGround*(1+GroundFuelSurcharge),2),ROUND(((1-GroundCandaDiscount)*'UPS Ground Base'!O9)*(1+GroundFuelSurcharge),2))+(GroundResidentialFee*(1+GroundFuelSurcharge))</f>
        <v>81.856875</v>
      </c>
      <c r="P14" s="300">
        <f>IF(MinBaseGround&gt;ROUND(((1-GroundCandaDiscount)*'UPS Ground Base'!P9),2),ROUND(MinBaseGround*(1+GroundFuelSurcharge),2),ROUND(((1-GroundCandaDiscount)*'UPS Ground Base'!P9)*(1+GroundFuelSurcharge),2))+(GroundResidentialFee*(1+GroundFuelSurcharge))</f>
        <v>82.116875</v>
      </c>
      <c r="Q14" s="300">
        <f>IF(MinBaseGround&gt;ROUND(((1-GroundCandaDiscount)*'UPS Ground Base'!Q9),2),ROUND(MinBaseGround*(1+GroundFuelSurcharge),2),ROUND(((1-GroundCandaDiscount)*'UPS Ground Base'!Q9)*(1+GroundFuelSurcharge),2))+(GroundResidentialFee*(1+GroundFuelSurcharge))</f>
        <v>82.606875</v>
      </c>
      <c r="R14" s="300">
        <f>IF(MinBaseGround&gt;ROUND(((1-GroundCandaDiscount)*'UPS Ground Base'!R9),2),ROUND(MinBaseGround*(1+GroundFuelSurcharge),2),ROUND(((1-GroundCandaDiscount)*'UPS Ground Base'!R9)*(1+GroundFuelSurcharge),2))+(GroundResidentialFee*(1+GroundFuelSurcharge))</f>
        <v>83.906875</v>
      </c>
      <c r="S14" s="300">
        <f>IF(MinBaseGround&gt;ROUND(((1-GroundCandaDiscount)*'UPS Ground Base'!S9),2),ROUND(MinBaseGround*(1+GroundFuelSurcharge),2),ROUND(((1-GroundCandaDiscount)*'UPS Ground Base'!S9)*(1+GroundFuelSurcharge),2))+(GroundResidentialFee*(1+GroundFuelSurcharge))</f>
        <v>84.916875</v>
      </c>
      <c r="T14" s="300">
        <f>IF(MinBaseGround&gt;ROUND(((1-GroundCandaDiscount)*'UPS Ground Base'!T9),2),ROUND(MinBaseGround*(1+GroundFuelSurcharge),2),ROUND(((1-GroundCandaDiscount)*'UPS Ground Base'!T9)*(1+GroundFuelSurcharge),2))+(GroundResidentialFee*(1+GroundFuelSurcharge))</f>
        <v>86.916875</v>
      </c>
      <c r="U14" s="300">
        <f>IF(MinBaseGround&gt;ROUND(((1-GroundCandaDiscount)*'UPS Ground Base'!U9),2),ROUND(MinBaseGround*(1+GroundFuelSurcharge),2),ROUND(((1-GroundCandaDiscount)*'UPS Ground Base'!U9)*(1+GroundFuelSurcharge),2))+(GroundResidentialFee*(1+GroundFuelSurcharge))</f>
        <v>87.156875</v>
      </c>
      <c r="V14" s="12"/>
      <c r="W14" s="12"/>
      <c r="X14" s="12"/>
      <c r="Y14" s="12"/>
      <c r="Z14" s="12"/>
    </row>
    <row r="15" ht="12.75" customHeight="1">
      <c r="A15" s="299">
        <v>8.0</v>
      </c>
      <c r="B15" s="300">
        <f>IF(MinBaseGround&gt;ROUND(((1-GroundLT10)*'UPS Ground Base'!B10),2),ROUND(MinBaseGround*(1+GroundFuelSurcharge),2),ROUND(((1-GroundLT10)*'UPS Ground Base'!B10)*(1+GroundFuelSurcharge),2))+(GroundResidentialFee*(1+GroundFuelSurcharge))</f>
        <v>18.686875</v>
      </c>
      <c r="C15" s="300">
        <f>IF(MinBaseGround&gt;ROUND(((1-GroundLT10)*'UPS Ground Base'!C10),2),ROUND(MinBaseGround*(1+GroundFuelSurcharge),2),ROUND(((1-GroundLT10)*'UPS Ground Base'!C10)*(1+GroundFuelSurcharge),2))+(GroundResidentialFee*(1+GroundFuelSurcharge))</f>
        <v>19.676875</v>
      </c>
      <c r="D15" s="300">
        <f>IF(MinBaseGround&gt;ROUND(((1-GroundLT10)*'UPS Ground Base'!D10),2),ROUND(MinBaseGround*(1+GroundFuelSurcharge),2),ROUND(((1-GroundLT10)*'UPS Ground Base'!D10)*(1+GroundFuelSurcharge),2))+(GroundResidentialFee*(1+GroundFuelSurcharge))</f>
        <v>21.116875</v>
      </c>
      <c r="E15" s="300">
        <f>IF(MinBaseGround&gt;ROUND(((1-GroundLT10)*'UPS Ground Base'!E10),2),ROUND(MinBaseGround*(1+GroundFuelSurcharge),2),ROUND(((1-GroundLT10)*'UPS Ground Base'!E10)*(1+GroundFuelSurcharge),2))+(GroundResidentialFee*(1+GroundFuelSurcharge))</f>
        <v>22.306875</v>
      </c>
      <c r="F15" s="300">
        <f>IF(MinBaseGround&gt;ROUND(((1-GroundLT10)*'UPS Ground Base'!F10),2),ROUND(MinBaseGround*(1+GroundFuelSurcharge),2),ROUND(((1-GroundLT10)*'UPS Ground Base'!F10)*(1+GroundFuelSurcharge),2))+(GroundResidentialFee*(1+GroundFuelSurcharge))</f>
        <v>22.866875</v>
      </c>
      <c r="G15" s="300">
        <f>IF(MinBaseGround&gt;ROUND(((1-GroundLT10)*'UPS Ground Base'!G10),2),ROUND(MinBaseGround*(1+GroundFuelSurcharge),2),ROUND(((1-GroundLT10)*'UPS Ground Base'!G10)*(1+GroundFuelSurcharge),2))+(GroundResidentialFee*(1+GroundFuelSurcharge))</f>
        <v>23.926875</v>
      </c>
      <c r="H15" s="300">
        <f>IF(MinBaseGround&gt;ROUND(((1-GroundLT10)*'UPS Ground Base'!H10),2),ROUND(MinBaseGround*(1+GroundFuelSurcharge),2),ROUND(((1-GroundLT10)*'UPS Ground Base'!H10)*(1+GroundFuelSurcharge),2))+(GroundResidentialFee*(1+GroundFuelSurcharge))</f>
        <v>25.246875</v>
      </c>
      <c r="I15" s="300">
        <f>IF(MinBaseGround&gt;ROUND(((1-GroundCandaDiscount)*'UPS Ground Base'!I10),2),ROUND(MinBaseGround*(1+GroundFuelSurcharge),2),ROUND(((1-GroundCandaDiscount)*'UPS Ground Base'!I10)*(1+GroundFuelSurcharge),2))+(GroundResidentialFee*(1+GroundFuelSurcharge))</f>
        <v>39.666875</v>
      </c>
      <c r="J15" s="300">
        <f>IF(MinBaseGround&gt;ROUND(((1-GroundCandaDiscount)*'UPS Ground Base'!J10),2),ROUND(MinBaseGround*(1+GroundFuelSurcharge),2),ROUND(((1-GroundCandaDiscount)*'UPS Ground Base'!J10)*(1+GroundFuelSurcharge),2))+(GroundResidentialFee*(1+GroundFuelSurcharge))</f>
        <v>39.886875</v>
      </c>
      <c r="K15" s="300">
        <f>IF(MinBaseGround&gt;ROUND(((1-GroundCandaDiscount)*'UPS Ground Base'!K10),2),ROUND(MinBaseGround*(1+GroundFuelSurcharge),2),ROUND(((1-GroundCandaDiscount)*'UPS Ground Base'!K10)*(1+GroundFuelSurcharge),2))+(GroundResidentialFee*(1+GroundFuelSurcharge))</f>
        <v>39.996875</v>
      </c>
      <c r="L15" s="300">
        <f>IF(MinBaseGround&gt;ROUND(((1-GroundCandaDiscount)*'UPS Ground Base'!L10),2),ROUND(MinBaseGround*(1+GroundFuelSurcharge),2),ROUND(((1-GroundCandaDiscount)*'UPS Ground Base'!L10)*(1+GroundFuelSurcharge),2))+(GroundResidentialFee*(1+GroundFuelSurcharge))</f>
        <v>53.626875</v>
      </c>
      <c r="M15" s="300">
        <f>IF(MinBaseGround&gt;ROUND(((1-GroundCandaDiscount)*'UPS Ground Base'!M10),2),ROUND(MinBaseGround*(1+GroundFuelSurcharge),2),ROUND(((1-GroundCandaDiscount)*'UPS Ground Base'!M10)*(1+GroundFuelSurcharge),2))+(GroundResidentialFee*(1+GroundFuelSurcharge))</f>
        <v>54.286875</v>
      </c>
      <c r="N15" s="300">
        <f>IF(MinBaseGround&gt;ROUND(((1-GroundCandaDiscount)*'UPS Ground Base'!N10),2),ROUND(MinBaseGround*(1+GroundFuelSurcharge),2),ROUND(((1-GroundCandaDiscount)*'UPS Ground Base'!N10)*(1+GroundFuelSurcharge),2))+(GroundResidentialFee*(1+GroundFuelSurcharge))</f>
        <v>54.366875</v>
      </c>
      <c r="O15" s="300">
        <f>IF(MinBaseGround&gt;ROUND(((1-GroundCandaDiscount)*'UPS Ground Base'!O10),2),ROUND(MinBaseGround*(1+GroundFuelSurcharge),2),ROUND(((1-GroundCandaDiscount)*'UPS Ground Base'!O10)*(1+GroundFuelSurcharge),2))+(GroundResidentialFee*(1+GroundFuelSurcharge))</f>
        <v>82.056875</v>
      </c>
      <c r="P15" s="300">
        <f>IF(MinBaseGround&gt;ROUND(((1-GroundCandaDiscount)*'UPS Ground Base'!P10),2),ROUND(MinBaseGround*(1+GroundFuelSurcharge),2),ROUND(((1-GroundCandaDiscount)*'UPS Ground Base'!P10)*(1+GroundFuelSurcharge),2))+(GroundResidentialFee*(1+GroundFuelSurcharge))</f>
        <v>83.676875</v>
      </c>
      <c r="Q15" s="300">
        <f>IF(MinBaseGround&gt;ROUND(((1-GroundCandaDiscount)*'UPS Ground Base'!Q10),2),ROUND(MinBaseGround*(1+GroundFuelSurcharge),2),ROUND(((1-GroundCandaDiscount)*'UPS Ground Base'!Q10)*(1+GroundFuelSurcharge),2))+(GroundResidentialFee*(1+GroundFuelSurcharge))</f>
        <v>83.946875</v>
      </c>
      <c r="R15" s="300">
        <f>IF(MinBaseGround&gt;ROUND(((1-GroundCandaDiscount)*'UPS Ground Base'!R10),2),ROUND(MinBaseGround*(1+GroundFuelSurcharge),2),ROUND(((1-GroundCandaDiscount)*'UPS Ground Base'!R10)*(1+GroundFuelSurcharge),2))+(GroundResidentialFee*(1+GroundFuelSurcharge))</f>
        <v>85.466875</v>
      </c>
      <c r="S15" s="300">
        <f>IF(MinBaseGround&gt;ROUND(((1-GroundCandaDiscount)*'UPS Ground Base'!S10),2),ROUND(MinBaseGround*(1+GroundFuelSurcharge),2),ROUND(((1-GroundCandaDiscount)*'UPS Ground Base'!S10)*(1+GroundFuelSurcharge),2))+(GroundResidentialFee*(1+GroundFuelSurcharge))</f>
        <v>86.586875</v>
      </c>
      <c r="T15" s="300">
        <f>IF(MinBaseGround&gt;ROUND(((1-GroundCandaDiscount)*'UPS Ground Base'!T10),2),ROUND(MinBaseGround*(1+GroundFuelSurcharge),2),ROUND(((1-GroundCandaDiscount)*'UPS Ground Base'!T10)*(1+GroundFuelSurcharge),2))+(GroundResidentialFee*(1+GroundFuelSurcharge))</f>
        <v>91.496875</v>
      </c>
      <c r="U15" s="300">
        <f>IF(MinBaseGround&gt;ROUND(((1-GroundCandaDiscount)*'UPS Ground Base'!U10),2),ROUND(MinBaseGround*(1+GroundFuelSurcharge),2),ROUND(((1-GroundCandaDiscount)*'UPS Ground Base'!U10)*(1+GroundFuelSurcharge),2))+(GroundResidentialFee*(1+GroundFuelSurcharge))</f>
        <v>91.856875</v>
      </c>
      <c r="V15" s="12"/>
      <c r="W15" s="12"/>
      <c r="X15" s="12"/>
      <c r="Y15" s="12"/>
      <c r="Z15" s="12"/>
    </row>
    <row r="16" ht="12.75" customHeight="1">
      <c r="A16" s="299">
        <v>9.0</v>
      </c>
      <c r="B16" s="300">
        <f>IF(MinBaseGround&gt;ROUND(((1-GroundLT10)*'UPS Ground Base'!B11),2),ROUND(MinBaseGround*(1+GroundFuelSurcharge),2),ROUND(((1-GroundLT10)*'UPS Ground Base'!B11)*(1+GroundFuelSurcharge),2))+(GroundResidentialFee*(1+GroundFuelSurcharge))</f>
        <v>18.886875</v>
      </c>
      <c r="C16" s="300">
        <f>IF(MinBaseGround&gt;ROUND(((1-GroundLT10)*'UPS Ground Base'!C11),2),ROUND(MinBaseGround*(1+GroundFuelSurcharge),2),ROUND(((1-GroundLT10)*'UPS Ground Base'!C11)*(1+GroundFuelSurcharge),2))+(GroundResidentialFee*(1+GroundFuelSurcharge))</f>
        <v>19.876875</v>
      </c>
      <c r="D16" s="300">
        <f>IF(MinBaseGround&gt;ROUND(((1-GroundLT10)*'UPS Ground Base'!D11),2),ROUND(MinBaseGround*(1+GroundFuelSurcharge),2),ROUND(((1-GroundLT10)*'UPS Ground Base'!D11)*(1+GroundFuelSurcharge),2))+(GroundResidentialFee*(1+GroundFuelSurcharge))</f>
        <v>21.176875</v>
      </c>
      <c r="E16" s="300">
        <f>IF(MinBaseGround&gt;ROUND(((1-GroundLT10)*'UPS Ground Base'!E11),2),ROUND(MinBaseGround*(1+GroundFuelSurcharge),2),ROUND(((1-GroundLT10)*'UPS Ground Base'!E11)*(1+GroundFuelSurcharge),2))+(GroundResidentialFee*(1+GroundFuelSurcharge))</f>
        <v>22.446875</v>
      </c>
      <c r="F16" s="300">
        <f>IF(MinBaseGround&gt;ROUND(((1-GroundLT10)*'UPS Ground Base'!F11),2),ROUND(MinBaseGround*(1+GroundFuelSurcharge),2),ROUND(((1-GroundLT10)*'UPS Ground Base'!F11)*(1+GroundFuelSurcharge),2))+(GroundResidentialFee*(1+GroundFuelSurcharge))</f>
        <v>23.226875</v>
      </c>
      <c r="G16" s="300">
        <f>IF(MinBaseGround&gt;ROUND(((1-GroundLT10)*'UPS Ground Base'!G11),2),ROUND(MinBaseGround*(1+GroundFuelSurcharge),2),ROUND(((1-GroundLT10)*'UPS Ground Base'!G11)*(1+GroundFuelSurcharge),2))+(GroundResidentialFee*(1+GroundFuelSurcharge))</f>
        <v>24.666875</v>
      </c>
      <c r="H16" s="300">
        <f>IF(MinBaseGround&gt;ROUND(((1-GroundLT10)*'UPS Ground Base'!H11),2),ROUND(MinBaseGround*(1+GroundFuelSurcharge),2),ROUND(((1-GroundLT10)*'UPS Ground Base'!H11)*(1+GroundFuelSurcharge),2))+(GroundResidentialFee*(1+GroundFuelSurcharge))</f>
        <v>26.266875</v>
      </c>
      <c r="I16" s="300">
        <f>IF(MinBaseGround&gt;ROUND(((1-GroundCandaDiscount)*'UPS Ground Base'!I11),2),ROUND(MinBaseGround*(1+GroundFuelSurcharge),2),ROUND(((1-GroundCandaDiscount)*'UPS Ground Base'!I11)*(1+GroundFuelSurcharge),2))+(GroundResidentialFee*(1+GroundFuelSurcharge))</f>
        <v>41.046875</v>
      </c>
      <c r="J16" s="300">
        <f>IF(MinBaseGround&gt;ROUND(((1-GroundCandaDiscount)*'UPS Ground Base'!J11),2),ROUND(MinBaseGround*(1+GroundFuelSurcharge),2),ROUND(((1-GroundCandaDiscount)*'UPS Ground Base'!J11)*(1+GroundFuelSurcharge),2))+(GroundResidentialFee*(1+GroundFuelSurcharge))</f>
        <v>41.286875</v>
      </c>
      <c r="K16" s="300">
        <f>IF(MinBaseGround&gt;ROUND(((1-GroundCandaDiscount)*'UPS Ground Base'!K11),2),ROUND(MinBaseGround*(1+GroundFuelSurcharge),2),ROUND(((1-GroundCandaDiscount)*'UPS Ground Base'!K11)*(1+GroundFuelSurcharge),2))+(GroundResidentialFee*(1+GroundFuelSurcharge))</f>
        <v>41.396875</v>
      </c>
      <c r="L16" s="300">
        <f>IF(MinBaseGround&gt;ROUND(((1-GroundCandaDiscount)*'UPS Ground Base'!L11),2),ROUND(MinBaseGround*(1+GroundFuelSurcharge),2),ROUND(((1-GroundCandaDiscount)*'UPS Ground Base'!L11)*(1+GroundFuelSurcharge),2))+(GroundResidentialFee*(1+GroundFuelSurcharge))</f>
        <v>54.256875</v>
      </c>
      <c r="M16" s="300">
        <f>IF(MinBaseGround&gt;ROUND(((1-GroundCandaDiscount)*'UPS Ground Base'!M11),2),ROUND(MinBaseGround*(1+GroundFuelSurcharge),2),ROUND(((1-GroundCandaDiscount)*'UPS Ground Base'!M11)*(1+GroundFuelSurcharge),2))+(GroundResidentialFee*(1+GroundFuelSurcharge))</f>
        <v>54.926875</v>
      </c>
      <c r="N16" s="300">
        <f>IF(MinBaseGround&gt;ROUND(((1-GroundCandaDiscount)*'UPS Ground Base'!N11),2),ROUND(MinBaseGround*(1+GroundFuelSurcharge),2),ROUND(((1-GroundCandaDiscount)*'UPS Ground Base'!N11)*(1+GroundFuelSurcharge),2))+(GroundResidentialFee*(1+GroundFuelSurcharge))</f>
        <v>54.986875</v>
      </c>
      <c r="O16" s="300">
        <f>IF(MinBaseGround&gt;ROUND(((1-GroundCandaDiscount)*'UPS Ground Base'!O11),2),ROUND(MinBaseGround*(1+GroundFuelSurcharge),2),ROUND(((1-GroundCandaDiscount)*'UPS Ground Base'!O11)*(1+GroundFuelSurcharge),2))+(GroundResidentialFee*(1+GroundFuelSurcharge))</f>
        <v>84.816875</v>
      </c>
      <c r="P16" s="300">
        <f>IF(MinBaseGround&gt;ROUND(((1-GroundCandaDiscount)*'UPS Ground Base'!P11),2),ROUND(MinBaseGround*(1+GroundFuelSurcharge),2),ROUND(((1-GroundCandaDiscount)*'UPS Ground Base'!P11)*(1+GroundFuelSurcharge),2))+(GroundResidentialFee*(1+GroundFuelSurcharge))</f>
        <v>86.596875</v>
      </c>
      <c r="Q16" s="300">
        <f>IF(MinBaseGround&gt;ROUND(((1-GroundCandaDiscount)*'UPS Ground Base'!Q11),2),ROUND(MinBaseGround*(1+GroundFuelSurcharge),2),ROUND(((1-GroundCandaDiscount)*'UPS Ground Base'!Q11)*(1+GroundFuelSurcharge),2))+(GroundResidentialFee*(1+GroundFuelSurcharge))</f>
        <v>86.686875</v>
      </c>
      <c r="R16" s="300">
        <f>IF(MinBaseGround&gt;ROUND(((1-GroundCandaDiscount)*'UPS Ground Base'!R11),2),ROUND(MinBaseGround*(1+GroundFuelSurcharge),2),ROUND(((1-GroundCandaDiscount)*'UPS Ground Base'!R11)*(1+GroundFuelSurcharge),2))+(GroundResidentialFee*(1+GroundFuelSurcharge))</f>
        <v>87.176875</v>
      </c>
      <c r="S16" s="300">
        <f>IF(MinBaseGround&gt;ROUND(((1-GroundCandaDiscount)*'UPS Ground Base'!S11),2),ROUND(MinBaseGround*(1+GroundFuelSurcharge),2),ROUND(((1-GroundCandaDiscount)*'UPS Ground Base'!S11)*(1+GroundFuelSurcharge),2))+(GroundResidentialFee*(1+GroundFuelSurcharge))</f>
        <v>89.276875</v>
      </c>
      <c r="T16" s="300">
        <f>IF(MinBaseGround&gt;ROUND(((1-GroundCandaDiscount)*'UPS Ground Base'!T11),2),ROUND(MinBaseGround*(1+GroundFuelSurcharge),2),ROUND(((1-GroundCandaDiscount)*'UPS Ground Base'!T11)*(1+GroundFuelSurcharge),2))+(GroundResidentialFee*(1+GroundFuelSurcharge))</f>
        <v>92.676875</v>
      </c>
      <c r="U16" s="300">
        <f>IF(MinBaseGround&gt;ROUND(((1-GroundCandaDiscount)*'UPS Ground Base'!U11),2),ROUND(MinBaseGround*(1+GroundFuelSurcharge),2),ROUND(((1-GroundCandaDiscount)*'UPS Ground Base'!U11)*(1+GroundFuelSurcharge),2))+(GroundResidentialFee*(1+GroundFuelSurcharge))</f>
        <v>94.996875</v>
      </c>
      <c r="V16" s="12"/>
      <c r="W16" s="12"/>
      <c r="X16" s="12"/>
      <c r="Y16" s="12"/>
      <c r="Z16" s="12"/>
    </row>
    <row r="17" ht="12.75" customHeight="1">
      <c r="A17" s="299">
        <v>10.0</v>
      </c>
      <c r="B17" s="300">
        <f>IF(MinBaseGround&gt;ROUND(((1-GroundLT10)*'UPS Ground Base'!B12),2),ROUND(MinBaseGround*(1+GroundFuelSurcharge),2),ROUND(((1-GroundLT10)*'UPS Ground Base'!B12)*(1+GroundFuelSurcharge),2))+(GroundResidentialFee*(1+GroundFuelSurcharge))</f>
        <v>19.056875</v>
      </c>
      <c r="C17" s="300">
        <f>IF(MinBaseGround&gt;ROUND(((1-GroundLT10)*'UPS Ground Base'!C12),2),ROUND(MinBaseGround*(1+GroundFuelSurcharge),2),ROUND(((1-GroundLT10)*'UPS Ground Base'!C12)*(1+GroundFuelSurcharge),2))+(GroundResidentialFee*(1+GroundFuelSurcharge))</f>
        <v>20.016875</v>
      </c>
      <c r="D17" s="300">
        <f>IF(MinBaseGround&gt;ROUND(((1-GroundLT10)*'UPS Ground Base'!D12),2),ROUND(MinBaseGround*(1+GroundFuelSurcharge),2),ROUND(((1-GroundLT10)*'UPS Ground Base'!D12)*(1+GroundFuelSurcharge),2))+(GroundResidentialFee*(1+GroundFuelSurcharge))</f>
        <v>21.336875</v>
      </c>
      <c r="E17" s="300">
        <f>IF(MinBaseGround&gt;ROUND(((1-GroundLT10)*'UPS Ground Base'!E12),2),ROUND(MinBaseGround*(1+GroundFuelSurcharge),2),ROUND(((1-GroundLT10)*'UPS Ground Base'!E12)*(1+GroundFuelSurcharge),2))+(GroundResidentialFee*(1+GroundFuelSurcharge))</f>
        <v>22.836875</v>
      </c>
      <c r="F17" s="300">
        <f>IF(MinBaseGround&gt;ROUND(((1-GroundLT10)*'UPS Ground Base'!F12),2),ROUND(MinBaseGround*(1+GroundFuelSurcharge),2),ROUND(((1-GroundLT10)*'UPS Ground Base'!F12)*(1+GroundFuelSurcharge),2))+(GroundResidentialFee*(1+GroundFuelSurcharge))</f>
        <v>23.426875</v>
      </c>
      <c r="G17" s="300">
        <f>IF(MinBaseGround&gt;ROUND(((1-GroundLT10)*'UPS Ground Base'!G12),2),ROUND(MinBaseGround*(1+GroundFuelSurcharge),2),ROUND(((1-GroundLT10)*'UPS Ground Base'!G12)*(1+GroundFuelSurcharge),2))+(GroundResidentialFee*(1+GroundFuelSurcharge))</f>
        <v>25.546875</v>
      </c>
      <c r="H17" s="300">
        <f>IF(MinBaseGround&gt;ROUND(((1-GroundLT10)*'UPS Ground Base'!H12),2),ROUND(MinBaseGround*(1+GroundFuelSurcharge),2),ROUND(((1-GroundLT10)*'UPS Ground Base'!H12)*(1+GroundFuelSurcharge),2))+(GroundResidentialFee*(1+GroundFuelSurcharge))</f>
        <v>27.596875</v>
      </c>
      <c r="I17" s="300">
        <f>IF(MinBaseGround&gt;ROUND(((1-GroundCandaDiscount)*'UPS Ground Base'!I12),2),ROUND(MinBaseGround*(1+GroundFuelSurcharge),2),ROUND(((1-GroundCandaDiscount)*'UPS Ground Base'!I12)*(1+GroundFuelSurcharge),2))+(GroundResidentialFee*(1+GroundFuelSurcharge))</f>
        <v>42.506875</v>
      </c>
      <c r="J17" s="300">
        <f>IF(MinBaseGround&gt;ROUND(((1-GroundCandaDiscount)*'UPS Ground Base'!J12),2),ROUND(MinBaseGround*(1+GroundFuelSurcharge),2),ROUND(((1-GroundCandaDiscount)*'UPS Ground Base'!J12)*(1+GroundFuelSurcharge),2))+(GroundResidentialFee*(1+GroundFuelSurcharge))</f>
        <v>42.756875</v>
      </c>
      <c r="K17" s="300">
        <f>IF(MinBaseGround&gt;ROUND(((1-GroundCandaDiscount)*'UPS Ground Base'!K12),2),ROUND(MinBaseGround*(1+GroundFuelSurcharge),2),ROUND(((1-GroundCandaDiscount)*'UPS Ground Base'!K12)*(1+GroundFuelSurcharge),2))+(GroundResidentialFee*(1+GroundFuelSurcharge))</f>
        <v>42.876875</v>
      </c>
      <c r="L17" s="300">
        <f>IF(MinBaseGround&gt;ROUND(((1-GroundCandaDiscount)*'UPS Ground Base'!L12),2),ROUND(MinBaseGround*(1+GroundFuelSurcharge),2),ROUND(((1-GroundCandaDiscount)*'UPS Ground Base'!L12)*(1+GroundFuelSurcharge),2))+(GroundResidentialFee*(1+GroundFuelSurcharge))</f>
        <v>55.816875</v>
      </c>
      <c r="M17" s="300">
        <f>IF(MinBaseGround&gt;ROUND(((1-GroundCandaDiscount)*'UPS Ground Base'!M12),2),ROUND(MinBaseGround*(1+GroundFuelSurcharge),2),ROUND(((1-GroundCandaDiscount)*'UPS Ground Base'!M12)*(1+GroundFuelSurcharge),2))+(GroundResidentialFee*(1+GroundFuelSurcharge))</f>
        <v>56.516875</v>
      </c>
      <c r="N17" s="300">
        <f>IF(MinBaseGround&gt;ROUND(((1-GroundCandaDiscount)*'UPS Ground Base'!N12),2),ROUND(MinBaseGround*(1+GroundFuelSurcharge),2),ROUND(((1-GroundCandaDiscount)*'UPS Ground Base'!N12)*(1+GroundFuelSurcharge),2))+(GroundResidentialFee*(1+GroundFuelSurcharge))</f>
        <v>56.586875</v>
      </c>
      <c r="O17" s="300">
        <f>IF(MinBaseGround&gt;ROUND(((1-GroundCandaDiscount)*'UPS Ground Base'!O12),2),ROUND(MinBaseGround*(1+GroundFuelSurcharge),2),ROUND(((1-GroundCandaDiscount)*'UPS Ground Base'!O12)*(1+GroundFuelSurcharge),2))+(GroundResidentialFee*(1+GroundFuelSurcharge))</f>
        <v>86.916875</v>
      </c>
      <c r="P17" s="300">
        <f>IF(MinBaseGround&gt;ROUND(((1-GroundCandaDiscount)*'UPS Ground Base'!P12),2),ROUND(MinBaseGround*(1+GroundFuelSurcharge),2),ROUND(((1-GroundCandaDiscount)*'UPS Ground Base'!P12)*(1+GroundFuelSurcharge),2))+(GroundResidentialFee*(1+GroundFuelSurcharge))</f>
        <v>88.636875</v>
      </c>
      <c r="Q17" s="300">
        <f>IF(MinBaseGround&gt;ROUND(((1-GroundCandaDiscount)*'UPS Ground Base'!Q12),2),ROUND(MinBaseGround*(1+GroundFuelSurcharge),2),ROUND(((1-GroundCandaDiscount)*'UPS Ground Base'!Q12)*(1+GroundFuelSurcharge),2))+(GroundResidentialFee*(1+GroundFuelSurcharge))</f>
        <v>88.766875</v>
      </c>
      <c r="R17" s="300">
        <f>IF(MinBaseGround&gt;ROUND(((1-GroundCandaDiscount)*'UPS Ground Base'!R12),2),ROUND(MinBaseGround*(1+GroundFuelSurcharge),2),ROUND(((1-GroundCandaDiscount)*'UPS Ground Base'!R12)*(1+GroundFuelSurcharge),2))+(GroundResidentialFee*(1+GroundFuelSurcharge))</f>
        <v>89.266875</v>
      </c>
      <c r="S17" s="300">
        <f>IF(MinBaseGround&gt;ROUND(((1-GroundCandaDiscount)*'UPS Ground Base'!S12),2),ROUND(MinBaseGround*(1+GroundFuelSurcharge),2),ROUND(((1-GroundCandaDiscount)*'UPS Ground Base'!S12)*(1+GroundFuelSurcharge),2))+(GroundResidentialFee*(1+GroundFuelSurcharge))</f>
        <v>91.296875</v>
      </c>
      <c r="T17" s="300">
        <f>IF(MinBaseGround&gt;ROUND(((1-GroundCandaDiscount)*'UPS Ground Base'!T12),2),ROUND(MinBaseGround*(1+GroundFuelSurcharge),2),ROUND(((1-GroundCandaDiscount)*'UPS Ground Base'!T12)*(1+GroundFuelSurcharge),2))+(GroundResidentialFee*(1+GroundFuelSurcharge))</f>
        <v>94.636875</v>
      </c>
      <c r="U17" s="300">
        <f>IF(MinBaseGround&gt;ROUND(((1-GroundCandaDiscount)*'UPS Ground Base'!U12),2),ROUND(MinBaseGround*(1+GroundFuelSurcharge),2),ROUND(((1-GroundCandaDiscount)*'UPS Ground Base'!U12)*(1+GroundFuelSurcharge),2))+(GroundResidentialFee*(1+GroundFuelSurcharge))</f>
        <v>96.996875</v>
      </c>
      <c r="V17" s="12"/>
      <c r="W17" s="12"/>
      <c r="X17" s="12"/>
      <c r="Y17" s="12"/>
      <c r="Z17" s="12"/>
    </row>
    <row r="18" ht="12.75" customHeight="1">
      <c r="A18" s="299">
        <v>11.0</v>
      </c>
      <c r="B18" s="300">
        <f>IF(MinBaseGround&gt;ROUND(((1-GroundMT10)*'UPS Ground Base'!B13),2),ROUND(MinBaseGround*(1+GroundFuelSurcharge),2),ROUND(((1-GroundMT10)*'UPS Ground Base'!B13)*(1+GroundFuelSurcharge),2))+(GroundResidentialFee*(1+GroundFuelSurcharge))</f>
        <v>19.626875</v>
      </c>
      <c r="C18" s="300">
        <f>IF(MinBaseGround&gt;ROUND(((1-GroundMT10)*'UPS Ground Base'!C13),2),ROUND(MinBaseGround*(1+GroundFuelSurcharge),2),ROUND(((1-GroundMT10)*'UPS Ground Base'!C13)*(1+GroundFuelSurcharge),2))+(GroundResidentialFee*(1+GroundFuelSurcharge))</f>
        <v>20.176875</v>
      </c>
      <c r="D18" s="300">
        <f>IF(MinBaseGround&gt;ROUND(((1-GroundMT10)*'UPS Ground Base'!D13),2),ROUND(MinBaseGround*(1+GroundFuelSurcharge),2),ROUND(((1-GroundMT10)*'UPS Ground Base'!D13)*(1+GroundFuelSurcharge),2))+(GroundResidentialFee*(1+GroundFuelSurcharge))</f>
        <v>21.536875</v>
      </c>
      <c r="E18" s="300">
        <f>IF(MinBaseGround&gt;ROUND(((1-GroundMT10)*'UPS Ground Base'!E13),2),ROUND(MinBaseGround*(1+GroundFuelSurcharge),2),ROUND(((1-GroundMT10)*'UPS Ground Base'!E13)*(1+GroundFuelSurcharge),2))+(GroundResidentialFee*(1+GroundFuelSurcharge))</f>
        <v>22.886875</v>
      </c>
      <c r="F18" s="300">
        <f>IF(MinBaseGround&gt;ROUND(((1-GroundMT10)*'UPS Ground Base'!F13),2),ROUND(MinBaseGround*(1+GroundFuelSurcharge),2),ROUND(((1-GroundMT10)*'UPS Ground Base'!F13)*(1+GroundFuelSurcharge),2))+(GroundResidentialFee*(1+GroundFuelSurcharge))</f>
        <v>23.856875</v>
      </c>
      <c r="G18" s="300">
        <f>IF(MinBaseGround&gt;ROUND(((1-GroundMT10)*'UPS Ground Base'!G13),2),ROUND(MinBaseGround*(1+GroundFuelSurcharge),2),ROUND(((1-GroundMT10)*'UPS Ground Base'!G13)*(1+GroundFuelSurcharge),2))+(GroundResidentialFee*(1+GroundFuelSurcharge))</f>
        <v>27.006875</v>
      </c>
      <c r="H18" s="300">
        <f>IF(MinBaseGround&gt;ROUND(((1-GroundMT10)*'UPS Ground Base'!H13),2),ROUND(MinBaseGround*(1+GroundFuelSurcharge),2),ROUND(((1-GroundMT10)*'UPS Ground Base'!H13)*(1+GroundFuelSurcharge),2))+(GroundResidentialFee*(1+GroundFuelSurcharge))</f>
        <v>28.826875</v>
      </c>
      <c r="I18" s="300">
        <f>IF(MinBaseGround&gt;ROUND(((1-GroundCandaDiscount)*'UPS Ground Base'!I13),2),ROUND(MinBaseGround*(1+GroundFuelSurcharge),2),ROUND(((1-GroundCandaDiscount)*'UPS Ground Base'!I13)*(1+GroundFuelSurcharge),2))+(GroundResidentialFee*(1+GroundFuelSurcharge))</f>
        <v>44.716875</v>
      </c>
      <c r="J18" s="300">
        <f>IF(MinBaseGround&gt;ROUND(((1-GroundCandaDiscount)*'UPS Ground Base'!J13),2),ROUND(MinBaseGround*(1+GroundFuelSurcharge),2),ROUND(((1-GroundCandaDiscount)*'UPS Ground Base'!J13)*(1+GroundFuelSurcharge),2))+(GroundResidentialFee*(1+GroundFuelSurcharge))</f>
        <v>45.136875</v>
      </c>
      <c r="K18" s="300">
        <f>IF(MinBaseGround&gt;ROUND(((1-GroundCandaDiscount)*'UPS Ground Base'!K13),2),ROUND(MinBaseGround*(1+GroundFuelSurcharge),2),ROUND(((1-GroundCandaDiscount)*'UPS Ground Base'!K13)*(1+GroundFuelSurcharge),2))+(GroundResidentialFee*(1+GroundFuelSurcharge))</f>
        <v>45.826875</v>
      </c>
      <c r="L18" s="300">
        <f>IF(MinBaseGround&gt;ROUND(((1-GroundCandaDiscount)*'UPS Ground Base'!L13),2),ROUND(MinBaseGround*(1+GroundFuelSurcharge),2),ROUND(((1-GroundCandaDiscount)*'UPS Ground Base'!L13)*(1+GroundFuelSurcharge),2))+(GroundResidentialFee*(1+GroundFuelSurcharge))</f>
        <v>59.856875</v>
      </c>
      <c r="M18" s="300">
        <f>IF(MinBaseGround&gt;ROUND(((1-GroundCandaDiscount)*'UPS Ground Base'!M13),2),ROUND(MinBaseGround*(1+GroundFuelSurcharge),2),ROUND(((1-GroundCandaDiscount)*'UPS Ground Base'!M13)*(1+GroundFuelSurcharge),2))+(GroundResidentialFee*(1+GroundFuelSurcharge))</f>
        <v>60.736875</v>
      </c>
      <c r="N18" s="300">
        <f>IF(MinBaseGround&gt;ROUND(((1-GroundCandaDiscount)*'UPS Ground Base'!N13),2),ROUND(MinBaseGround*(1+GroundFuelSurcharge),2),ROUND(((1-GroundCandaDiscount)*'UPS Ground Base'!N13)*(1+GroundFuelSurcharge),2))+(GroundResidentialFee*(1+GroundFuelSurcharge))</f>
        <v>60.796875</v>
      </c>
      <c r="O18" s="300">
        <f>IF(MinBaseGround&gt;ROUND(((1-GroundCandaDiscount)*'UPS Ground Base'!O13),2),ROUND(MinBaseGround*(1+GroundFuelSurcharge),2),ROUND(((1-GroundCandaDiscount)*'UPS Ground Base'!O13)*(1+GroundFuelSurcharge),2))+(GroundResidentialFee*(1+GroundFuelSurcharge))</f>
        <v>90.726875</v>
      </c>
      <c r="P18" s="300">
        <f>IF(MinBaseGround&gt;ROUND(((1-GroundCandaDiscount)*'UPS Ground Base'!P13),2),ROUND(MinBaseGround*(1+GroundFuelSurcharge),2),ROUND(((1-GroundCandaDiscount)*'UPS Ground Base'!P13)*(1+GroundFuelSurcharge),2))+(GroundResidentialFee*(1+GroundFuelSurcharge))</f>
        <v>90.896875</v>
      </c>
      <c r="Q18" s="300">
        <f>IF(MinBaseGround&gt;ROUND(((1-GroundCandaDiscount)*'UPS Ground Base'!Q13),2),ROUND(MinBaseGround*(1+GroundFuelSurcharge),2),ROUND(((1-GroundCandaDiscount)*'UPS Ground Base'!Q13)*(1+GroundFuelSurcharge),2))+(GroundResidentialFee*(1+GroundFuelSurcharge))</f>
        <v>91.136875</v>
      </c>
      <c r="R18" s="300">
        <f>IF(MinBaseGround&gt;ROUND(((1-GroundCandaDiscount)*'UPS Ground Base'!R13),2),ROUND(MinBaseGround*(1+GroundFuelSurcharge),2),ROUND(((1-GroundCandaDiscount)*'UPS Ground Base'!R13)*(1+GroundFuelSurcharge),2))+(GroundResidentialFee*(1+GroundFuelSurcharge))</f>
        <v>92.876875</v>
      </c>
      <c r="S18" s="300">
        <f>IF(MinBaseGround&gt;ROUND(((1-GroundCandaDiscount)*'UPS Ground Base'!S13),2),ROUND(MinBaseGround*(1+GroundFuelSurcharge),2),ROUND(((1-GroundCandaDiscount)*'UPS Ground Base'!S13)*(1+GroundFuelSurcharge),2))+(GroundResidentialFee*(1+GroundFuelSurcharge))</f>
        <v>95.306875</v>
      </c>
      <c r="T18" s="300">
        <f>IF(MinBaseGround&gt;ROUND(((1-GroundCandaDiscount)*'UPS Ground Base'!T13),2),ROUND(MinBaseGround*(1+GroundFuelSurcharge),2),ROUND(((1-GroundCandaDiscount)*'UPS Ground Base'!T13)*(1+GroundFuelSurcharge),2))+(GroundResidentialFee*(1+GroundFuelSurcharge))</f>
        <v>98.776875</v>
      </c>
      <c r="U18" s="300">
        <f>IF(MinBaseGround&gt;ROUND(((1-GroundCandaDiscount)*'UPS Ground Base'!U13),2),ROUND(MinBaseGround*(1+GroundFuelSurcharge),2),ROUND(((1-GroundCandaDiscount)*'UPS Ground Base'!U13)*(1+GroundFuelSurcharge),2))+(GroundResidentialFee*(1+GroundFuelSurcharge))</f>
        <v>101.086875</v>
      </c>
      <c r="V18" s="12"/>
      <c r="W18" s="12"/>
      <c r="X18" s="12"/>
      <c r="Y18" s="12"/>
      <c r="Z18" s="12"/>
    </row>
    <row r="19" ht="12.75" customHeight="1">
      <c r="A19" s="299">
        <v>12.0</v>
      </c>
      <c r="B19" s="300">
        <f>IF(MinBaseGround&gt;ROUND(((1-GroundMT10)*'UPS Ground Base'!B14),2),ROUND(MinBaseGround*(1+GroundFuelSurcharge),2),ROUND(((1-GroundMT10)*'UPS Ground Base'!B14)*(1+GroundFuelSurcharge),2))+(GroundResidentialFee*(1+GroundFuelSurcharge))</f>
        <v>19.856875</v>
      </c>
      <c r="C19" s="300">
        <f>IF(MinBaseGround&gt;ROUND(((1-GroundMT10)*'UPS Ground Base'!C14),2),ROUND(MinBaseGround*(1+GroundFuelSurcharge),2),ROUND(((1-GroundMT10)*'UPS Ground Base'!C14)*(1+GroundFuelSurcharge),2))+(GroundResidentialFee*(1+GroundFuelSurcharge))</f>
        <v>20.786875</v>
      </c>
      <c r="D19" s="300">
        <f>IF(MinBaseGround&gt;ROUND(((1-GroundMT10)*'UPS Ground Base'!D14),2),ROUND(MinBaseGround*(1+GroundFuelSurcharge),2),ROUND(((1-GroundMT10)*'UPS Ground Base'!D14)*(1+GroundFuelSurcharge),2))+(GroundResidentialFee*(1+GroundFuelSurcharge))</f>
        <v>21.686875</v>
      </c>
      <c r="E19" s="300">
        <f>IF(MinBaseGround&gt;ROUND(((1-GroundMT10)*'UPS Ground Base'!E14),2),ROUND(MinBaseGround*(1+GroundFuelSurcharge),2),ROUND(((1-GroundMT10)*'UPS Ground Base'!E14)*(1+GroundFuelSurcharge),2))+(GroundResidentialFee*(1+GroundFuelSurcharge))</f>
        <v>23.076875</v>
      </c>
      <c r="F19" s="300">
        <f>IF(MinBaseGround&gt;ROUND(((1-GroundMT10)*'UPS Ground Base'!F14),2),ROUND(MinBaseGround*(1+GroundFuelSurcharge),2),ROUND(((1-GroundMT10)*'UPS Ground Base'!F14)*(1+GroundFuelSurcharge),2))+(GroundResidentialFee*(1+GroundFuelSurcharge))</f>
        <v>24.486875</v>
      </c>
      <c r="G19" s="300">
        <f>IF(MinBaseGround&gt;ROUND(((1-GroundMT10)*'UPS Ground Base'!G14),2),ROUND(MinBaseGround*(1+GroundFuelSurcharge),2),ROUND(((1-GroundMT10)*'UPS Ground Base'!G14)*(1+GroundFuelSurcharge),2))+(GroundResidentialFee*(1+GroundFuelSurcharge))</f>
        <v>27.846875</v>
      </c>
      <c r="H19" s="300">
        <f>IF(MinBaseGround&gt;ROUND(((1-GroundMT10)*'UPS Ground Base'!H14),2),ROUND(MinBaseGround*(1+GroundFuelSurcharge),2),ROUND(((1-GroundMT10)*'UPS Ground Base'!H14)*(1+GroundFuelSurcharge),2))+(GroundResidentialFee*(1+GroundFuelSurcharge))</f>
        <v>29.886875</v>
      </c>
      <c r="I19" s="300">
        <f>IF(MinBaseGround&gt;ROUND(((1-GroundCandaDiscount)*'UPS Ground Base'!I14),2),ROUND(MinBaseGround*(1+GroundFuelSurcharge),2),ROUND(((1-GroundCandaDiscount)*'UPS Ground Base'!I14)*(1+GroundFuelSurcharge),2))+(GroundResidentialFee*(1+GroundFuelSurcharge))</f>
        <v>46.006875</v>
      </c>
      <c r="J19" s="300">
        <f>IF(MinBaseGround&gt;ROUND(((1-GroundCandaDiscount)*'UPS Ground Base'!J14),2),ROUND(MinBaseGround*(1+GroundFuelSurcharge),2),ROUND(((1-GroundCandaDiscount)*'UPS Ground Base'!J14)*(1+GroundFuelSurcharge),2))+(GroundResidentialFee*(1+GroundFuelSurcharge))</f>
        <v>46.476875</v>
      </c>
      <c r="K19" s="300">
        <f>IF(MinBaseGround&gt;ROUND(((1-GroundCandaDiscount)*'UPS Ground Base'!K14),2),ROUND(MinBaseGround*(1+GroundFuelSurcharge),2),ROUND(((1-GroundCandaDiscount)*'UPS Ground Base'!K14)*(1+GroundFuelSurcharge),2))+(GroundResidentialFee*(1+GroundFuelSurcharge))</f>
        <v>47.186875</v>
      </c>
      <c r="L19" s="300">
        <f>IF(MinBaseGround&gt;ROUND(((1-GroundCandaDiscount)*'UPS Ground Base'!L14),2),ROUND(MinBaseGround*(1+GroundFuelSurcharge),2),ROUND(((1-GroundCandaDiscount)*'UPS Ground Base'!L14)*(1+GroundFuelSurcharge),2))+(GroundResidentialFee*(1+GroundFuelSurcharge))</f>
        <v>61.346875</v>
      </c>
      <c r="M19" s="300">
        <f>IF(MinBaseGround&gt;ROUND(((1-GroundCandaDiscount)*'UPS Ground Base'!M14),2),ROUND(MinBaseGround*(1+GroundFuelSurcharge),2),ROUND(((1-GroundCandaDiscount)*'UPS Ground Base'!M14)*(1+GroundFuelSurcharge),2))+(GroundResidentialFee*(1+GroundFuelSurcharge))</f>
        <v>62.216875</v>
      </c>
      <c r="N19" s="300">
        <f>IF(MinBaseGround&gt;ROUND(((1-GroundCandaDiscount)*'UPS Ground Base'!N14),2),ROUND(MinBaseGround*(1+GroundFuelSurcharge),2),ROUND(((1-GroundCandaDiscount)*'UPS Ground Base'!N14)*(1+GroundFuelSurcharge),2))+(GroundResidentialFee*(1+GroundFuelSurcharge))</f>
        <v>62.306875</v>
      </c>
      <c r="O19" s="300">
        <f>IF(MinBaseGround&gt;ROUND(((1-GroundCandaDiscount)*'UPS Ground Base'!O14),2),ROUND(MinBaseGround*(1+GroundFuelSurcharge),2),ROUND(((1-GroundCandaDiscount)*'UPS Ground Base'!O14)*(1+GroundFuelSurcharge),2))+(GroundResidentialFee*(1+GroundFuelSurcharge))</f>
        <v>91.566875</v>
      </c>
      <c r="P19" s="300">
        <f>IF(MinBaseGround&gt;ROUND(((1-GroundCandaDiscount)*'UPS Ground Base'!P14),2),ROUND(MinBaseGround*(1+GroundFuelSurcharge),2),ROUND(((1-GroundCandaDiscount)*'UPS Ground Base'!P14)*(1+GroundFuelSurcharge),2))+(GroundResidentialFee*(1+GroundFuelSurcharge))</f>
        <v>93.416875</v>
      </c>
      <c r="Q19" s="300">
        <f>IF(MinBaseGround&gt;ROUND(((1-GroundCandaDiscount)*'UPS Ground Base'!Q14),2),ROUND(MinBaseGround*(1+GroundFuelSurcharge),2),ROUND(((1-GroundCandaDiscount)*'UPS Ground Base'!Q14)*(1+GroundFuelSurcharge),2))+(GroundResidentialFee*(1+GroundFuelSurcharge))</f>
        <v>93.566875</v>
      </c>
      <c r="R19" s="300">
        <f>IF(MinBaseGround&gt;ROUND(((1-GroundCandaDiscount)*'UPS Ground Base'!R14),2),ROUND(MinBaseGround*(1+GroundFuelSurcharge),2),ROUND(((1-GroundCandaDiscount)*'UPS Ground Base'!R14)*(1+GroundFuelSurcharge),2))+(GroundResidentialFee*(1+GroundFuelSurcharge))</f>
        <v>93.996875</v>
      </c>
      <c r="S19" s="300">
        <f>IF(MinBaseGround&gt;ROUND(((1-GroundCandaDiscount)*'UPS Ground Base'!S14),2),ROUND(MinBaseGround*(1+GroundFuelSurcharge),2),ROUND(((1-GroundCandaDiscount)*'UPS Ground Base'!S14)*(1+GroundFuelSurcharge),2))+(GroundResidentialFee*(1+GroundFuelSurcharge))</f>
        <v>95.996875</v>
      </c>
      <c r="T19" s="300">
        <f>IF(MinBaseGround&gt;ROUND(((1-GroundCandaDiscount)*'UPS Ground Base'!T14),2),ROUND(MinBaseGround*(1+GroundFuelSurcharge),2),ROUND(((1-GroundCandaDiscount)*'UPS Ground Base'!T14)*(1+GroundFuelSurcharge),2))+(GroundResidentialFee*(1+GroundFuelSurcharge))</f>
        <v>99.206875</v>
      </c>
      <c r="U19" s="300">
        <f>IF(MinBaseGround&gt;ROUND(((1-GroundCandaDiscount)*'UPS Ground Base'!U14),2),ROUND(MinBaseGround*(1+GroundFuelSurcharge),2),ROUND(((1-GroundCandaDiscount)*'UPS Ground Base'!U14)*(1+GroundFuelSurcharge),2))+(GroundResidentialFee*(1+GroundFuelSurcharge))</f>
        <v>101.616875</v>
      </c>
      <c r="V19" s="12"/>
      <c r="W19" s="12"/>
      <c r="X19" s="12"/>
      <c r="Y19" s="12"/>
      <c r="Z19" s="12"/>
    </row>
    <row r="20" ht="12.75" customHeight="1">
      <c r="A20" s="299">
        <v>13.0</v>
      </c>
      <c r="B20" s="300">
        <f>IF(MinBaseGround&gt;ROUND(((1-GroundMT10)*'UPS Ground Base'!B15),2),ROUND(MinBaseGround*(1+GroundFuelSurcharge),2),ROUND(((1-GroundMT10)*'UPS Ground Base'!B15)*(1+GroundFuelSurcharge),2))+(GroundResidentialFee*(1+GroundFuelSurcharge))</f>
        <v>19.906875</v>
      </c>
      <c r="C20" s="300">
        <f>IF(MinBaseGround&gt;ROUND(((1-GroundMT10)*'UPS Ground Base'!C15),2),ROUND(MinBaseGround*(1+GroundFuelSurcharge),2),ROUND(((1-GroundMT10)*'UPS Ground Base'!C15)*(1+GroundFuelSurcharge),2))+(GroundResidentialFee*(1+GroundFuelSurcharge))</f>
        <v>20.846875</v>
      </c>
      <c r="D20" s="300">
        <f>IF(MinBaseGround&gt;ROUND(((1-GroundMT10)*'UPS Ground Base'!D15),2),ROUND(MinBaseGround*(1+GroundFuelSurcharge),2),ROUND(((1-GroundMT10)*'UPS Ground Base'!D15)*(1+GroundFuelSurcharge),2))+(GroundResidentialFee*(1+GroundFuelSurcharge))</f>
        <v>21.866875</v>
      </c>
      <c r="E20" s="300">
        <f>IF(MinBaseGround&gt;ROUND(((1-GroundMT10)*'UPS Ground Base'!E15),2),ROUND(MinBaseGround*(1+GroundFuelSurcharge),2),ROUND(((1-GroundMT10)*'UPS Ground Base'!E15)*(1+GroundFuelSurcharge),2))+(GroundResidentialFee*(1+GroundFuelSurcharge))</f>
        <v>23.406875</v>
      </c>
      <c r="F20" s="300">
        <f>IF(MinBaseGround&gt;ROUND(((1-GroundMT10)*'UPS Ground Base'!F15),2),ROUND(MinBaseGround*(1+GroundFuelSurcharge),2),ROUND(((1-GroundMT10)*'UPS Ground Base'!F15)*(1+GroundFuelSurcharge),2))+(GroundResidentialFee*(1+GroundFuelSurcharge))</f>
        <v>25.056875</v>
      </c>
      <c r="G20" s="300">
        <f>IF(MinBaseGround&gt;ROUND(((1-GroundMT10)*'UPS Ground Base'!G15),2),ROUND(MinBaseGround*(1+GroundFuelSurcharge),2),ROUND(((1-GroundMT10)*'UPS Ground Base'!G15)*(1+GroundFuelSurcharge),2))+(GroundResidentialFee*(1+GroundFuelSurcharge))</f>
        <v>29.256875</v>
      </c>
      <c r="H20" s="300">
        <f>IF(MinBaseGround&gt;ROUND(((1-GroundMT10)*'UPS Ground Base'!H15),2),ROUND(MinBaseGround*(1+GroundFuelSurcharge),2),ROUND(((1-GroundMT10)*'UPS Ground Base'!H15)*(1+GroundFuelSurcharge),2))+(GroundResidentialFee*(1+GroundFuelSurcharge))</f>
        <v>31.046875</v>
      </c>
      <c r="I20" s="300">
        <f>IF(MinBaseGround&gt;ROUND(((1-GroundCandaDiscount)*'UPS Ground Base'!I15),2),ROUND(MinBaseGround*(1+GroundFuelSurcharge),2),ROUND(((1-GroundCandaDiscount)*'UPS Ground Base'!I15)*(1+GroundFuelSurcharge),2))+(GroundResidentialFee*(1+GroundFuelSurcharge))</f>
        <v>47.596875</v>
      </c>
      <c r="J20" s="300">
        <f>IF(MinBaseGround&gt;ROUND(((1-GroundCandaDiscount)*'UPS Ground Base'!J15),2),ROUND(MinBaseGround*(1+GroundFuelSurcharge),2),ROUND(((1-GroundCandaDiscount)*'UPS Ground Base'!J15)*(1+GroundFuelSurcharge),2))+(GroundResidentialFee*(1+GroundFuelSurcharge))</f>
        <v>48.096875</v>
      </c>
      <c r="K20" s="300">
        <f>IF(MinBaseGround&gt;ROUND(((1-GroundCandaDiscount)*'UPS Ground Base'!K15),2),ROUND(MinBaseGround*(1+GroundFuelSurcharge),2),ROUND(((1-GroundCandaDiscount)*'UPS Ground Base'!K15)*(1+GroundFuelSurcharge),2))+(GroundResidentialFee*(1+GroundFuelSurcharge))</f>
        <v>48.826875</v>
      </c>
      <c r="L20" s="300">
        <f>IF(MinBaseGround&gt;ROUND(((1-GroundCandaDiscount)*'UPS Ground Base'!L15),2),ROUND(MinBaseGround*(1+GroundFuelSurcharge),2),ROUND(((1-GroundCandaDiscount)*'UPS Ground Base'!L15)*(1+GroundFuelSurcharge),2))+(GroundResidentialFee*(1+GroundFuelSurcharge))</f>
        <v>62.716875</v>
      </c>
      <c r="M20" s="300">
        <f>IF(MinBaseGround&gt;ROUND(((1-GroundCandaDiscount)*'UPS Ground Base'!M15),2),ROUND(MinBaseGround*(1+GroundFuelSurcharge),2),ROUND(((1-GroundCandaDiscount)*'UPS Ground Base'!M15)*(1+GroundFuelSurcharge),2))+(GroundResidentialFee*(1+GroundFuelSurcharge))</f>
        <v>64.016875</v>
      </c>
      <c r="N20" s="300">
        <f>IF(MinBaseGround&gt;ROUND(((1-GroundCandaDiscount)*'UPS Ground Base'!N15),2),ROUND(MinBaseGround*(1+GroundFuelSurcharge),2),ROUND(((1-GroundCandaDiscount)*'UPS Ground Base'!N15)*(1+GroundFuelSurcharge),2))+(GroundResidentialFee*(1+GroundFuelSurcharge))</f>
        <v>64.116875</v>
      </c>
      <c r="O20" s="300">
        <f>IF(MinBaseGround&gt;ROUND(((1-GroundCandaDiscount)*'UPS Ground Base'!O15),2),ROUND(MinBaseGround*(1+GroundFuelSurcharge),2),ROUND(((1-GroundCandaDiscount)*'UPS Ground Base'!O15)*(1+GroundFuelSurcharge),2))+(GroundResidentialFee*(1+GroundFuelSurcharge))</f>
        <v>93.856875</v>
      </c>
      <c r="P20" s="300">
        <f>IF(MinBaseGround&gt;ROUND(((1-GroundCandaDiscount)*'UPS Ground Base'!P15),2),ROUND(MinBaseGround*(1+GroundFuelSurcharge),2),ROUND(((1-GroundCandaDiscount)*'UPS Ground Base'!P15)*(1+GroundFuelSurcharge),2))+(GroundResidentialFee*(1+GroundFuelSurcharge))</f>
        <v>95.706875</v>
      </c>
      <c r="Q20" s="300">
        <f>IF(MinBaseGround&gt;ROUND(((1-GroundCandaDiscount)*'UPS Ground Base'!Q15),2),ROUND(MinBaseGround*(1+GroundFuelSurcharge),2),ROUND(((1-GroundCandaDiscount)*'UPS Ground Base'!Q15)*(1+GroundFuelSurcharge),2))+(GroundResidentialFee*(1+GroundFuelSurcharge))</f>
        <v>95.926875</v>
      </c>
      <c r="R20" s="300">
        <f>IF(MinBaseGround&gt;ROUND(((1-GroundCandaDiscount)*'UPS Ground Base'!R15),2),ROUND(MinBaseGround*(1+GroundFuelSurcharge),2),ROUND(((1-GroundCandaDiscount)*'UPS Ground Base'!R15)*(1+GroundFuelSurcharge),2))+(GroundResidentialFee*(1+GroundFuelSurcharge))</f>
        <v>96.366875</v>
      </c>
      <c r="S20" s="300">
        <f>IF(MinBaseGround&gt;ROUND(((1-GroundCandaDiscount)*'UPS Ground Base'!S15),2),ROUND(MinBaseGround*(1+GroundFuelSurcharge),2),ROUND(((1-GroundCandaDiscount)*'UPS Ground Base'!S15)*(1+GroundFuelSurcharge),2))+(GroundResidentialFee*(1+GroundFuelSurcharge))</f>
        <v>98.346875</v>
      </c>
      <c r="T20" s="300">
        <f>IF(MinBaseGround&gt;ROUND(((1-GroundCandaDiscount)*'UPS Ground Base'!T15),2),ROUND(MinBaseGround*(1+GroundFuelSurcharge),2),ROUND(((1-GroundCandaDiscount)*'UPS Ground Base'!T15)*(1+GroundFuelSurcharge),2))+(GroundResidentialFee*(1+GroundFuelSurcharge))</f>
        <v>101.526875</v>
      </c>
      <c r="U20" s="300">
        <f>IF(MinBaseGround&gt;ROUND(((1-GroundCandaDiscount)*'UPS Ground Base'!U15),2),ROUND(MinBaseGround*(1+GroundFuelSurcharge),2),ROUND(((1-GroundCandaDiscount)*'UPS Ground Base'!U15)*(1+GroundFuelSurcharge),2))+(GroundResidentialFee*(1+GroundFuelSurcharge))</f>
        <v>103.966875</v>
      </c>
      <c r="V20" s="12"/>
      <c r="W20" s="12"/>
      <c r="X20" s="12"/>
      <c r="Y20" s="12"/>
      <c r="Z20" s="12"/>
    </row>
    <row r="21" ht="12.75" customHeight="1">
      <c r="A21" s="299">
        <v>14.0</v>
      </c>
      <c r="B21" s="300">
        <f>IF(MinBaseGround&gt;ROUND(((1-GroundMT10)*'UPS Ground Base'!B16),2),ROUND(MinBaseGround*(1+GroundFuelSurcharge),2),ROUND(((1-GroundMT10)*'UPS Ground Base'!B16)*(1+GroundFuelSurcharge),2))+(GroundResidentialFee*(1+GroundFuelSurcharge))</f>
        <v>20.416875</v>
      </c>
      <c r="C21" s="300">
        <f>IF(MinBaseGround&gt;ROUND(((1-GroundMT10)*'UPS Ground Base'!C16),2),ROUND(MinBaseGround*(1+GroundFuelSurcharge),2),ROUND(((1-GroundMT10)*'UPS Ground Base'!C16)*(1+GroundFuelSurcharge),2))+(GroundResidentialFee*(1+GroundFuelSurcharge))</f>
        <v>21.246875</v>
      </c>
      <c r="D21" s="300">
        <f>IF(MinBaseGround&gt;ROUND(((1-GroundMT10)*'UPS Ground Base'!D16),2),ROUND(MinBaseGround*(1+GroundFuelSurcharge),2),ROUND(((1-GroundMT10)*'UPS Ground Base'!D16)*(1+GroundFuelSurcharge),2))+(GroundResidentialFee*(1+GroundFuelSurcharge))</f>
        <v>22.026875</v>
      </c>
      <c r="E21" s="300">
        <f>IF(MinBaseGround&gt;ROUND(((1-GroundMT10)*'UPS Ground Base'!E16),2),ROUND(MinBaseGround*(1+GroundFuelSurcharge),2),ROUND(((1-GroundMT10)*'UPS Ground Base'!E16)*(1+GroundFuelSurcharge),2))+(GroundResidentialFee*(1+GroundFuelSurcharge))</f>
        <v>23.826875</v>
      </c>
      <c r="F21" s="300">
        <f>IF(MinBaseGround&gt;ROUND(((1-GroundMT10)*'UPS Ground Base'!F16),2),ROUND(MinBaseGround*(1+GroundFuelSurcharge),2),ROUND(((1-GroundMT10)*'UPS Ground Base'!F16)*(1+GroundFuelSurcharge),2))+(GroundResidentialFee*(1+GroundFuelSurcharge))</f>
        <v>26.166875</v>
      </c>
      <c r="G21" s="300">
        <f>IF(MinBaseGround&gt;ROUND(((1-GroundMT10)*'UPS Ground Base'!G16),2),ROUND(MinBaseGround*(1+GroundFuelSurcharge),2),ROUND(((1-GroundMT10)*'UPS Ground Base'!G16)*(1+GroundFuelSurcharge),2))+(GroundResidentialFee*(1+GroundFuelSurcharge))</f>
        <v>30.826875</v>
      </c>
      <c r="H21" s="300">
        <f>IF(MinBaseGround&gt;ROUND(((1-GroundMT10)*'UPS Ground Base'!H16),2),ROUND(MinBaseGround*(1+GroundFuelSurcharge),2),ROUND(((1-GroundMT10)*'UPS Ground Base'!H16)*(1+GroundFuelSurcharge),2))+(GroundResidentialFee*(1+GroundFuelSurcharge))</f>
        <v>33.086875</v>
      </c>
      <c r="I21" s="300">
        <f>IF(MinBaseGround&gt;ROUND(((1-GroundCandaDiscount)*'UPS Ground Base'!I16),2),ROUND(MinBaseGround*(1+GroundFuelSurcharge),2),ROUND(((1-GroundCandaDiscount)*'UPS Ground Base'!I16)*(1+GroundFuelSurcharge),2))+(GroundResidentialFee*(1+GroundFuelSurcharge))</f>
        <v>48.206875</v>
      </c>
      <c r="J21" s="300">
        <f>IF(MinBaseGround&gt;ROUND(((1-GroundCandaDiscount)*'UPS Ground Base'!J16),2),ROUND(MinBaseGround*(1+GroundFuelSurcharge),2),ROUND(((1-GroundCandaDiscount)*'UPS Ground Base'!J16)*(1+GroundFuelSurcharge),2))+(GroundResidentialFee*(1+GroundFuelSurcharge))</f>
        <v>48.706875</v>
      </c>
      <c r="K21" s="300">
        <f>IF(MinBaseGround&gt;ROUND(((1-GroundCandaDiscount)*'UPS Ground Base'!K16),2),ROUND(MinBaseGround*(1+GroundFuelSurcharge),2),ROUND(((1-GroundCandaDiscount)*'UPS Ground Base'!K16)*(1+GroundFuelSurcharge),2))+(GroundResidentialFee*(1+GroundFuelSurcharge))</f>
        <v>49.446875</v>
      </c>
      <c r="L21" s="300">
        <f>IF(MinBaseGround&gt;ROUND(((1-GroundCandaDiscount)*'UPS Ground Base'!L16),2),ROUND(MinBaseGround*(1+GroundFuelSurcharge),2),ROUND(((1-GroundCandaDiscount)*'UPS Ground Base'!L16)*(1+GroundFuelSurcharge),2))+(GroundResidentialFee*(1+GroundFuelSurcharge))</f>
        <v>63.386875</v>
      </c>
      <c r="M21" s="300">
        <f>IF(MinBaseGround&gt;ROUND(((1-GroundCandaDiscount)*'UPS Ground Base'!M16),2),ROUND(MinBaseGround*(1+GroundFuelSurcharge),2),ROUND(((1-GroundCandaDiscount)*'UPS Ground Base'!M16)*(1+GroundFuelSurcharge),2))+(GroundResidentialFee*(1+GroundFuelSurcharge))</f>
        <v>64.676875</v>
      </c>
      <c r="N21" s="300">
        <f>IF(MinBaseGround&gt;ROUND(((1-GroundCandaDiscount)*'UPS Ground Base'!N16),2),ROUND(MinBaseGround*(1+GroundFuelSurcharge),2),ROUND(((1-GroundCandaDiscount)*'UPS Ground Base'!N16)*(1+GroundFuelSurcharge),2))+(GroundResidentialFee*(1+GroundFuelSurcharge))</f>
        <v>64.756875</v>
      </c>
      <c r="O21" s="300">
        <f>IF(MinBaseGround&gt;ROUND(((1-GroundCandaDiscount)*'UPS Ground Base'!O16),2),ROUND(MinBaseGround*(1+GroundFuelSurcharge),2),ROUND(((1-GroundCandaDiscount)*'UPS Ground Base'!O16)*(1+GroundFuelSurcharge),2))+(GroundResidentialFee*(1+GroundFuelSurcharge))</f>
        <v>97.816875</v>
      </c>
      <c r="P21" s="300">
        <f>IF(MinBaseGround&gt;ROUND(((1-GroundCandaDiscount)*'UPS Ground Base'!P16),2),ROUND(MinBaseGround*(1+GroundFuelSurcharge),2),ROUND(((1-GroundCandaDiscount)*'UPS Ground Base'!P16)*(1+GroundFuelSurcharge),2))+(GroundResidentialFee*(1+GroundFuelSurcharge))</f>
        <v>98.056875</v>
      </c>
      <c r="Q21" s="300">
        <f>IF(MinBaseGround&gt;ROUND(((1-GroundCandaDiscount)*'UPS Ground Base'!Q16),2),ROUND(MinBaseGround*(1+GroundFuelSurcharge),2),ROUND(((1-GroundCandaDiscount)*'UPS Ground Base'!Q16)*(1+GroundFuelSurcharge),2))+(GroundResidentialFee*(1+GroundFuelSurcharge))</f>
        <v>98.346875</v>
      </c>
      <c r="R21" s="300">
        <f>IF(MinBaseGround&gt;ROUND(((1-GroundCandaDiscount)*'UPS Ground Base'!R16),2),ROUND(MinBaseGround*(1+GroundFuelSurcharge),2),ROUND(((1-GroundCandaDiscount)*'UPS Ground Base'!R16)*(1+GroundFuelSurcharge),2))+(GroundResidentialFee*(1+GroundFuelSurcharge))</f>
        <v>98.636875</v>
      </c>
      <c r="S21" s="300">
        <f>IF(MinBaseGround&gt;ROUND(((1-GroundCandaDiscount)*'UPS Ground Base'!S16),2),ROUND(MinBaseGround*(1+GroundFuelSurcharge),2),ROUND(((1-GroundCandaDiscount)*'UPS Ground Base'!S16)*(1+GroundFuelSurcharge),2))+(GroundResidentialFee*(1+GroundFuelSurcharge))</f>
        <v>100.546875</v>
      </c>
      <c r="T21" s="300">
        <f>IF(MinBaseGround&gt;ROUND(((1-GroundCandaDiscount)*'UPS Ground Base'!T16),2),ROUND(MinBaseGround*(1+GroundFuelSurcharge),2),ROUND(((1-GroundCandaDiscount)*'UPS Ground Base'!T16)*(1+GroundFuelSurcharge),2))+(GroundResidentialFee*(1+GroundFuelSurcharge))</f>
        <v>105.756875</v>
      </c>
      <c r="U21" s="300">
        <f>IF(MinBaseGround&gt;ROUND(((1-GroundCandaDiscount)*'UPS Ground Base'!U16),2),ROUND(MinBaseGround*(1+GroundFuelSurcharge),2),ROUND(((1-GroundCandaDiscount)*'UPS Ground Base'!U16)*(1+GroundFuelSurcharge),2))+(GroundResidentialFee*(1+GroundFuelSurcharge))</f>
        <v>106.576875</v>
      </c>
      <c r="V21" s="12"/>
      <c r="W21" s="12"/>
      <c r="X21" s="12"/>
      <c r="Y21" s="12"/>
      <c r="Z21" s="12"/>
    </row>
    <row r="22" ht="12.75" customHeight="1">
      <c r="A22" s="299">
        <v>15.0</v>
      </c>
      <c r="B22" s="300">
        <f>IF(MinBaseGround&gt;ROUND(((1-GroundMT10)*'UPS Ground Base'!B17),2),ROUND(MinBaseGround*(1+GroundFuelSurcharge),2),ROUND(((1-GroundMT10)*'UPS Ground Base'!B17)*(1+GroundFuelSurcharge),2))+(GroundResidentialFee*(1+GroundFuelSurcharge))</f>
        <v>20.426875</v>
      </c>
      <c r="C22" s="300">
        <f>IF(MinBaseGround&gt;ROUND(((1-GroundMT10)*'UPS Ground Base'!C17),2),ROUND(MinBaseGround*(1+GroundFuelSurcharge),2),ROUND(((1-GroundMT10)*'UPS Ground Base'!C17)*(1+GroundFuelSurcharge),2))+(GroundResidentialFee*(1+GroundFuelSurcharge))</f>
        <v>21.576875</v>
      </c>
      <c r="D22" s="300">
        <f>IF(MinBaseGround&gt;ROUND(((1-GroundMT10)*'UPS Ground Base'!D17),2),ROUND(MinBaseGround*(1+GroundFuelSurcharge),2),ROUND(((1-GroundMT10)*'UPS Ground Base'!D17)*(1+GroundFuelSurcharge),2))+(GroundResidentialFee*(1+GroundFuelSurcharge))</f>
        <v>22.256875</v>
      </c>
      <c r="E22" s="300">
        <f>IF(MinBaseGround&gt;ROUND(((1-GroundMT10)*'UPS Ground Base'!E17),2),ROUND(MinBaseGround*(1+GroundFuelSurcharge),2),ROUND(((1-GroundMT10)*'UPS Ground Base'!E17)*(1+GroundFuelSurcharge),2))+(GroundResidentialFee*(1+GroundFuelSurcharge))</f>
        <v>24.466875</v>
      </c>
      <c r="F22" s="300">
        <f>IF(MinBaseGround&gt;ROUND(((1-GroundMT10)*'UPS Ground Base'!F17),2),ROUND(MinBaseGround*(1+GroundFuelSurcharge),2),ROUND(((1-GroundMT10)*'UPS Ground Base'!F17)*(1+GroundFuelSurcharge),2))+(GroundResidentialFee*(1+GroundFuelSurcharge))</f>
        <v>27.276875</v>
      </c>
      <c r="G22" s="300">
        <f>IF(MinBaseGround&gt;ROUND(((1-GroundMT10)*'UPS Ground Base'!G17),2),ROUND(MinBaseGround*(1+GroundFuelSurcharge),2),ROUND(((1-GroundMT10)*'UPS Ground Base'!G17)*(1+GroundFuelSurcharge),2))+(GroundResidentialFee*(1+GroundFuelSurcharge))</f>
        <v>31.606875</v>
      </c>
      <c r="H22" s="300">
        <f>IF(MinBaseGround&gt;ROUND(((1-GroundMT10)*'UPS Ground Base'!H17),2),ROUND(MinBaseGround*(1+GroundFuelSurcharge),2),ROUND(((1-GroundMT10)*'UPS Ground Base'!H17)*(1+GroundFuelSurcharge),2))+(GroundResidentialFee*(1+GroundFuelSurcharge))</f>
        <v>34.336875</v>
      </c>
      <c r="I22" s="300">
        <f>IF(MinBaseGround&gt;ROUND(((1-GroundCandaDiscount)*'UPS Ground Base'!I17),2),ROUND(MinBaseGround*(1+GroundFuelSurcharge),2),ROUND(((1-GroundCandaDiscount)*'UPS Ground Base'!I17)*(1+GroundFuelSurcharge),2))+(GroundResidentialFee*(1+GroundFuelSurcharge))</f>
        <v>48.796875</v>
      </c>
      <c r="J22" s="300">
        <f>IF(MinBaseGround&gt;ROUND(((1-GroundCandaDiscount)*'UPS Ground Base'!J17),2),ROUND(MinBaseGround*(1+GroundFuelSurcharge),2),ROUND(((1-GroundCandaDiscount)*'UPS Ground Base'!J17)*(1+GroundFuelSurcharge),2))+(GroundResidentialFee*(1+GroundFuelSurcharge))</f>
        <v>49.306875</v>
      </c>
      <c r="K22" s="300">
        <f>IF(MinBaseGround&gt;ROUND(((1-GroundCandaDiscount)*'UPS Ground Base'!K17),2),ROUND(MinBaseGround*(1+GroundFuelSurcharge),2),ROUND(((1-GroundCandaDiscount)*'UPS Ground Base'!K17)*(1+GroundFuelSurcharge),2))+(GroundResidentialFee*(1+GroundFuelSurcharge))</f>
        <v>50.226875</v>
      </c>
      <c r="L22" s="300">
        <f>IF(MinBaseGround&gt;ROUND(((1-GroundCandaDiscount)*'UPS Ground Base'!L17),2),ROUND(MinBaseGround*(1+GroundFuelSurcharge),2),ROUND(((1-GroundCandaDiscount)*'UPS Ground Base'!L17)*(1+GroundFuelSurcharge),2))+(GroundResidentialFee*(1+GroundFuelSurcharge))</f>
        <v>64.186875</v>
      </c>
      <c r="M22" s="300">
        <f>IF(MinBaseGround&gt;ROUND(((1-GroundCandaDiscount)*'UPS Ground Base'!M17),2),ROUND(MinBaseGround*(1+GroundFuelSurcharge),2),ROUND(((1-GroundCandaDiscount)*'UPS Ground Base'!M17)*(1+GroundFuelSurcharge),2))+(GroundResidentialFee*(1+GroundFuelSurcharge))</f>
        <v>65.266875</v>
      </c>
      <c r="N22" s="300">
        <f>IF(MinBaseGround&gt;ROUND(((1-GroundCandaDiscount)*'UPS Ground Base'!N17),2),ROUND(MinBaseGround*(1+GroundFuelSurcharge),2),ROUND(((1-GroundCandaDiscount)*'UPS Ground Base'!N17)*(1+GroundFuelSurcharge),2))+(GroundResidentialFee*(1+GroundFuelSurcharge))</f>
        <v>65.336875</v>
      </c>
      <c r="O22" s="300">
        <f>IF(MinBaseGround&gt;ROUND(((1-GroundCandaDiscount)*'UPS Ground Base'!O17),2),ROUND(MinBaseGround*(1+GroundFuelSurcharge),2),ROUND(((1-GroundCandaDiscount)*'UPS Ground Base'!O17)*(1+GroundFuelSurcharge),2))+(GroundResidentialFee*(1+GroundFuelSurcharge))</f>
        <v>98.386875</v>
      </c>
      <c r="P22" s="300">
        <f>IF(MinBaseGround&gt;ROUND(((1-GroundCandaDiscount)*'UPS Ground Base'!P17),2),ROUND(MinBaseGround*(1+GroundFuelSurcharge),2),ROUND(((1-GroundCandaDiscount)*'UPS Ground Base'!P17)*(1+GroundFuelSurcharge),2))+(GroundResidentialFee*(1+GroundFuelSurcharge))</f>
        <v>100.526875</v>
      </c>
      <c r="Q22" s="300">
        <f>IF(MinBaseGround&gt;ROUND(((1-GroundCandaDiscount)*'UPS Ground Base'!Q17),2),ROUND(MinBaseGround*(1+GroundFuelSurcharge),2),ROUND(((1-GroundCandaDiscount)*'UPS Ground Base'!Q17)*(1+GroundFuelSurcharge),2))+(GroundResidentialFee*(1+GroundFuelSurcharge))</f>
        <v>100.766875</v>
      </c>
      <c r="R22" s="300">
        <f>IF(MinBaseGround&gt;ROUND(((1-GroundCandaDiscount)*'UPS Ground Base'!R17),2),ROUND(MinBaseGround*(1+GroundFuelSurcharge),2),ROUND(((1-GroundCandaDiscount)*'UPS Ground Base'!R17)*(1+GroundFuelSurcharge),2))+(GroundResidentialFee*(1+GroundFuelSurcharge))</f>
        <v>102.286875</v>
      </c>
      <c r="S22" s="300">
        <f>IF(MinBaseGround&gt;ROUND(((1-GroundCandaDiscount)*'UPS Ground Base'!S17),2),ROUND(MinBaseGround*(1+GroundFuelSurcharge),2),ROUND(((1-GroundCandaDiscount)*'UPS Ground Base'!S17)*(1+GroundFuelSurcharge),2))+(GroundResidentialFee*(1+GroundFuelSurcharge))</f>
        <v>103.456875</v>
      </c>
      <c r="T22" s="300">
        <f>IF(MinBaseGround&gt;ROUND(((1-GroundCandaDiscount)*'UPS Ground Base'!T17),2),ROUND(MinBaseGround*(1+GroundFuelSurcharge),2),ROUND(((1-GroundCandaDiscount)*'UPS Ground Base'!T17)*(1+GroundFuelSurcharge),2))+(GroundResidentialFee*(1+GroundFuelSurcharge))</f>
        <v>106.886875</v>
      </c>
      <c r="U22" s="300">
        <f>IF(MinBaseGround&gt;ROUND(((1-GroundCandaDiscount)*'UPS Ground Base'!U17),2),ROUND(MinBaseGround*(1+GroundFuelSurcharge),2),ROUND(((1-GroundCandaDiscount)*'UPS Ground Base'!U17)*(1+GroundFuelSurcharge),2))+(GroundResidentialFee*(1+GroundFuelSurcharge))</f>
        <v>109.886875</v>
      </c>
      <c r="V22" s="12"/>
      <c r="W22" s="12"/>
      <c r="X22" s="12"/>
      <c r="Y22" s="12"/>
      <c r="Z22" s="12"/>
    </row>
    <row r="23" ht="12.75" customHeight="1">
      <c r="A23" s="299">
        <v>16.0</v>
      </c>
      <c r="B23" s="300">
        <f>IF(MinBaseGround&gt;ROUND(((1-GroundMT10)*'UPS Ground Base'!B18),2),ROUND(MinBaseGround*(1+GroundFuelSurcharge),2),ROUND(((1-GroundMT10)*'UPS Ground Base'!B18)*(1+GroundFuelSurcharge),2))+(GroundResidentialFee*(1+GroundFuelSurcharge))</f>
        <v>20.796875</v>
      </c>
      <c r="C23" s="300">
        <f>IF(MinBaseGround&gt;ROUND(((1-GroundMT10)*'UPS Ground Base'!C18),2),ROUND(MinBaseGround*(1+GroundFuelSurcharge),2),ROUND(((1-GroundMT10)*'UPS Ground Base'!C18)*(1+GroundFuelSurcharge),2))+(GroundResidentialFee*(1+GroundFuelSurcharge))</f>
        <v>22.016875</v>
      </c>
      <c r="D23" s="300">
        <f>IF(MinBaseGround&gt;ROUND(((1-GroundMT10)*'UPS Ground Base'!D18),2),ROUND(MinBaseGround*(1+GroundFuelSurcharge),2),ROUND(((1-GroundMT10)*'UPS Ground Base'!D18)*(1+GroundFuelSurcharge),2))+(GroundResidentialFee*(1+GroundFuelSurcharge))</f>
        <v>22.546875</v>
      </c>
      <c r="E23" s="300">
        <f>IF(MinBaseGround&gt;ROUND(((1-GroundMT10)*'UPS Ground Base'!E18),2),ROUND(MinBaseGround*(1+GroundFuelSurcharge),2),ROUND(((1-GroundMT10)*'UPS Ground Base'!E18)*(1+GroundFuelSurcharge),2))+(GroundResidentialFee*(1+GroundFuelSurcharge))</f>
        <v>24.786875</v>
      </c>
      <c r="F23" s="300">
        <f>IF(MinBaseGround&gt;ROUND(((1-GroundMT10)*'UPS Ground Base'!F18),2),ROUND(MinBaseGround*(1+GroundFuelSurcharge),2),ROUND(((1-GroundMT10)*'UPS Ground Base'!F18)*(1+GroundFuelSurcharge),2))+(GroundResidentialFee*(1+GroundFuelSurcharge))</f>
        <v>27.966875</v>
      </c>
      <c r="G23" s="300">
        <f>IF(MinBaseGround&gt;ROUND(((1-GroundMT10)*'UPS Ground Base'!G18),2),ROUND(MinBaseGround*(1+GroundFuelSurcharge),2),ROUND(((1-GroundMT10)*'UPS Ground Base'!G18)*(1+GroundFuelSurcharge),2))+(GroundResidentialFee*(1+GroundFuelSurcharge))</f>
        <v>32.936875</v>
      </c>
      <c r="H23" s="300">
        <f>IF(MinBaseGround&gt;ROUND(((1-GroundMT10)*'UPS Ground Base'!H18),2),ROUND(MinBaseGround*(1+GroundFuelSurcharge),2),ROUND(((1-GroundMT10)*'UPS Ground Base'!H18)*(1+GroundFuelSurcharge),2))+(GroundResidentialFee*(1+GroundFuelSurcharge))</f>
        <v>35.576875</v>
      </c>
      <c r="I23" s="300">
        <f>IF(MinBaseGround&gt;ROUND(((1-GroundCandaDiscount)*'UPS Ground Base'!I18),2),ROUND(MinBaseGround*(1+GroundFuelSurcharge),2),ROUND(((1-GroundCandaDiscount)*'UPS Ground Base'!I18)*(1+GroundFuelSurcharge),2))+(GroundResidentialFee*(1+GroundFuelSurcharge))</f>
        <v>50.226875</v>
      </c>
      <c r="J23" s="300">
        <f>IF(MinBaseGround&gt;ROUND(((1-GroundCandaDiscount)*'UPS Ground Base'!J18),2),ROUND(MinBaseGround*(1+GroundFuelSurcharge),2),ROUND(((1-GroundCandaDiscount)*'UPS Ground Base'!J18)*(1+GroundFuelSurcharge),2))+(GroundResidentialFee*(1+GroundFuelSurcharge))</f>
        <v>50.746875</v>
      </c>
      <c r="K23" s="300">
        <f>IF(MinBaseGround&gt;ROUND(((1-GroundCandaDiscount)*'UPS Ground Base'!K18),2),ROUND(MinBaseGround*(1+GroundFuelSurcharge),2),ROUND(((1-GroundCandaDiscount)*'UPS Ground Base'!K18)*(1+GroundFuelSurcharge),2))+(GroundResidentialFee*(1+GroundFuelSurcharge))</f>
        <v>50.856875</v>
      </c>
      <c r="L23" s="300">
        <f>IF(MinBaseGround&gt;ROUND(((1-GroundCandaDiscount)*'UPS Ground Base'!L18),2),ROUND(MinBaseGround*(1+GroundFuelSurcharge),2),ROUND(((1-GroundCandaDiscount)*'UPS Ground Base'!L18)*(1+GroundFuelSurcharge),2))+(GroundResidentialFee*(1+GroundFuelSurcharge))</f>
        <v>66.186875</v>
      </c>
      <c r="M23" s="300">
        <f>IF(MinBaseGround&gt;ROUND(((1-GroundCandaDiscount)*'UPS Ground Base'!M18),2),ROUND(MinBaseGround*(1+GroundFuelSurcharge),2),ROUND(((1-GroundCandaDiscount)*'UPS Ground Base'!M18)*(1+GroundFuelSurcharge),2))+(GroundResidentialFee*(1+GroundFuelSurcharge))</f>
        <v>67.146875</v>
      </c>
      <c r="N23" s="300">
        <f>IF(MinBaseGround&gt;ROUND(((1-GroundCandaDiscount)*'UPS Ground Base'!N18),2),ROUND(MinBaseGround*(1+GroundFuelSurcharge),2),ROUND(((1-GroundCandaDiscount)*'UPS Ground Base'!N18)*(1+GroundFuelSurcharge),2))+(GroundResidentialFee*(1+GroundFuelSurcharge))</f>
        <v>67.526875</v>
      </c>
      <c r="O23" s="300">
        <f>IF(MinBaseGround&gt;ROUND(((1-GroundCandaDiscount)*'UPS Ground Base'!O18),2),ROUND(MinBaseGround*(1+GroundFuelSurcharge),2),ROUND(((1-GroundCandaDiscount)*'UPS Ground Base'!O18)*(1+GroundFuelSurcharge),2))+(GroundResidentialFee*(1+GroundFuelSurcharge))</f>
        <v>98.916875</v>
      </c>
      <c r="P23" s="300">
        <f>IF(MinBaseGround&gt;ROUND(((1-GroundCandaDiscount)*'UPS Ground Base'!P18),2),ROUND(MinBaseGround*(1+GroundFuelSurcharge),2),ROUND(((1-GroundCandaDiscount)*'UPS Ground Base'!P18)*(1+GroundFuelSurcharge),2))+(GroundResidentialFee*(1+GroundFuelSurcharge))</f>
        <v>101.166875</v>
      </c>
      <c r="Q23" s="300">
        <f>IF(MinBaseGround&gt;ROUND(((1-GroundCandaDiscount)*'UPS Ground Base'!Q18),2),ROUND(MinBaseGround*(1+GroundFuelSurcharge),2),ROUND(((1-GroundCandaDiscount)*'UPS Ground Base'!Q18)*(1+GroundFuelSurcharge),2))+(GroundResidentialFee*(1+GroundFuelSurcharge))</f>
        <v>101.576875</v>
      </c>
      <c r="R23" s="300">
        <f>IF(MinBaseGround&gt;ROUND(((1-GroundCandaDiscount)*'UPS Ground Base'!R18),2),ROUND(MinBaseGround*(1+GroundFuelSurcharge),2),ROUND(((1-GroundCandaDiscount)*'UPS Ground Base'!R18)*(1+GroundFuelSurcharge),2))+(GroundResidentialFee*(1+GroundFuelSurcharge))</f>
        <v>102.916875</v>
      </c>
      <c r="S23" s="300">
        <f>IF(MinBaseGround&gt;ROUND(((1-GroundCandaDiscount)*'UPS Ground Base'!S18),2),ROUND(MinBaseGround*(1+GroundFuelSurcharge),2),ROUND(((1-GroundCandaDiscount)*'UPS Ground Base'!S18)*(1+GroundFuelSurcharge),2))+(GroundResidentialFee*(1+GroundFuelSurcharge))</f>
        <v>104.536875</v>
      </c>
      <c r="T23" s="300">
        <f>IF(MinBaseGround&gt;ROUND(((1-GroundCandaDiscount)*'UPS Ground Base'!T18),2),ROUND(MinBaseGround*(1+GroundFuelSurcharge),2),ROUND(((1-GroundCandaDiscount)*'UPS Ground Base'!T18)*(1+GroundFuelSurcharge),2))+(GroundResidentialFee*(1+GroundFuelSurcharge))</f>
        <v>110.136875</v>
      </c>
      <c r="U23" s="300">
        <f>IF(MinBaseGround&gt;ROUND(((1-GroundCandaDiscount)*'UPS Ground Base'!U18),2),ROUND(MinBaseGround*(1+GroundFuelSurcharge),2),ROUND(((1-GroundCandaDiscount)*'UPS Ground Base'!U18)*(1+GroundFuelSurcharge),2))+(GroundResidentialFee*(1+GroundFuelSurcharge))</f>
        <v>111.296875</v>
      </c>
      <c r="V23" s="12"/>
      <c r="W23" s="12"/>
      <c r="X23" s="12"/>
      <c r="Y23" s="12"/>
      <c r="Z23" s="12"/>
    </row>
    <row r="24" ht="12.75" customHeight="1">
      <c r="A24" s="299">
        <v>17.0</v>
      </c>
      <c r="B24" s="300">
        <f>IF(MinBaseGround&gt;ROUND(((1-GroundMT10)*'UPS Ground Base'!B19),2),ROUND(MinBaseGround*(1+GroundFuelSurcharge),2),ROUND(((1-GroundMT10)*'UPS Ground Base'!B19)*(1+GroundFuelSurcharge),2))+(GroundResidentialFee*(1+GroundFuelSurcharge))</f>
        <v>20.896875</v>
      </c>
      <c r="C24" s="300">
        <f>IF(MinBaseGround&gt;ROUND(((1-GroundMT10)*'UPS Ground Base'!C19),2),ROUND(MinBaseGround*(1+GroundFuelSurcharge),2),ROUND(((1-GroundMT10)*'UPS Ground Base'!C19)*(1+GroundFuelSurcharge),2))+(GroundResidentialFee*(1+GroundFuelSurcharge))</f>
        <v>22.346875</v>
      </c>
      <c r="D24" s="300">
        <f>IF(MinBaseGround&gt;ROUND(((1-GroundMT10)*'UPS Ground Base'!D19),2),ROUND(MinBaseGround*(1+GroundFuelSurcharge),2),ROUND(((1-GroundMT10)*'UPS Ground Base'!D19)*(1+GroundFuelSurcharge),2))+(GroundResidentialFee*(1+GroundFuelSurcharge))</f>
        <v>22.726875</v>
      </c>
      <c r="E24" s="300">
        <f>IF(MinBaseGround&gt;ROUND(((1-GroundMT10)*'UPS Ground Base'!E19),2),ROUND(MinBaseGround*(1+GroundFuelSurcharge),2),ROUND(((1-GroundMT10)*'UPS Ground Base'!E19)*(1+GroundFuelSurcharge),2))+(GroundResidentialFee*(1+GroundFuelSurcharge))</f>
        <v>25.296875</v>
      </c>
      <c r="F24" s="300">
        <f>IF(MinBaseGround&gt;ROUND(((1-GroundMT10)*'UPS Ground Base'!F19),2),ROUND(MinBaseGround*(1+GroundFuelSurcharge),2),ROUND(((1-GroundMT10)*'UPS Ground Base'!F19)*(1+GroundFuelSurcharge),2))+(GroundResidentialFee*(1+GroundFuelSurcharge))</f>
        <v>28.886875</v>
      </c>
      <c r="G24" s="300">
        <f>IF(MinBaseGround&gt;ROUND(((1-GroundMT10)*'UPS Ground Base'!G19),2),ROUND(MinBaseGround*(1+GroundFuelSurcharge),2),ROUND(((1-GroundMT10)*'UPS Ground Base'!G19)*(1+GroundFuelSurcharge),2))+(GroundResidentialFee*(1+GroundFuelSurcharge))</f>
        <v>34.316875</v>
      </c>
      <c r="H24" s="300">
        <f>IF(MinBaseGround&gt;ROUND(((1-GroundMT10)*'UPS Ground Base'!H19),2),ROUND(MinBaseGround*(1+GroundFuelSurcharge),2),ROUND(((1-GroundMT10)*'UPS Ground Base'!H19)*(1+GroundFuelSurcharge),2))+(GroundResidentialFee*(1+GroundFuelSurcharge))</f>
        <v>35.756875</v>
      </c>
      <c r="I24" s="300">
        <f>IF(MinBaseGround&gt;ROUND(((1-GroundCandaDiscount)*'UPS Ground Base'!I19),2),ROUND(MinBaseGround*(1+GroundFuelSurcharge),2),ROUND(((1-GroundCandaDiscount)*'UPS Ground Base'!I19)*(1+GroundFuelSurcharge),2))+(GroundResidentialFee*(1+GroundFuelSurcharge))</f>
        <v>51.386875</v>
      </c>
      <c r="J24" s="300">
        <f>IF(MinBaseGround&gt;ROUND(((1-GroundCandaDiscount)*'UPS Ground Base'!J19),2),ROUND(MinBaseGround*(1+GroundFuelSurcharge),2),ROUND(((1-GroundCandaDiscount)*'UPS Ground Base'!J19)*(1+GroundFuelSurcharge),2))+(GroundResidentialFee*(1+GroundFuelSurcharge))</f>
        <v>51.926875</v>
      </c>
      <c r="K24" s="300">
        <f>IF(MinBaseGround&gt;ROUND(((1-GroundCandaDiscount)*'UPS Ground Base'!K19),2),ROUND(MinBaseGround*(1+GroundFuelSurcharge),2),ROUND(((1-GroundCandaDiscount)*'UPS Ground Base'!K19)*(1+GroundFuelSurcharge),2))+(GroundResidentialFee*(1+GroundFuelSurcharge))</f>
        <v>51.956875</v>
      </c>
      <c r="L24" s="300">
        <f>IF(MinBaseGround&gt;ROUND(((1-GroundCandaDiscount)*'UPS Ground Base'!L19),2),ROUND(MinBaseGround*(1+GroundFuelSurcharge),2),ROUND(((1-GroundCandaDiscount)*'UPS Ground Base'!L19)*(1+GroundFuelSurcharge),2))+(GroundResidentialFee*(1+GroundFuelSurcharge))</f>
        <v>67.886875</v>
      </c>
      <c r="M24" s="300">
        <f>IF(MinBaseGround&gt;ROUND(((1-GroundCandaDiscount)*'UPS Ground Base'!M19),2),ROUND(MinBaseGround*(1+GroundFuelSurcharge),2),ROUND(((1-GroundCandaDiscount)*'UPS Ground Base'!M19)*(1+GroundFuelSurcharge),2))+(GroundResidentialFee*(1+GroundFuelSurcharge))</f>
        <v>68.866875</v>
      </c>
      <c r="N24" s="300">
        <f>IF(MinBaseGround&gt;ROUND(((1-GroundCandaDiscount)*'UPS Ground Base'!N19),2),ROUND(MinBaseGround*(1+GroundFuelSurcharge),2),ROUND(((1-GroundCandaDiscount)*'UPS Ground Base'!N19)*(1+GroundFuelSurcharge),2))+(GroundResidentialFee*(1+GroundFuelSurcharge))</f>
        <v>69.356875</v>
      </c>
      <c r="O24" s="300">
        <f>IF(MinBaseGround&gt;ROUND(((1-GroundCandaDiscount)*'UPS Ground Base'!O19),2),ROUND(MinBaseGround*(1+GroundFuelSurcharge),2),ROUND(((1-GroundCandaDiscount)*'UPS Ground Base'!O19)*(1+GroundFuelSurcharge),2))+(GroundResidentialFee*(1+GroundFuelSurcharge))</f>
        <v>101.176875</v>
      </c>
      <c r="P24" s="300">
        <f>IF(MinBaseGround&gt;ROUND(((1-GroundCandaDiscount)*'UPS Ground Base'!P19),2),ROUND(MinBaseGround*(1+GroundFuelSurcharge),2),ROUND(((1-GroundCandaDiscount)*'UPS Ground Base'!P19)*(1+GroundFuelSurcharge),2))+(GroundResidentialFee*(1+GroundFuelSurcharge))</f>
        <v>103.606875</v>
      </c>
      <c r="Q24" s="300">
        <f>IF(MinBaseGround&gt;ROUND(((1-GroundCandaDiscount)*'UPS Ground Base'!Q19),2),ROUND(MinBaseGround*(1+GroundFuelSurcharge),2),ROUND(((1-GroundCandaDiscount)*'UPS Ground Base'!Q19)*(1+GroundFuelSurcharge),2))+(GroundResidentialFee*(1+GroundFuelSurcharge))</f>
        <v>103.906875</v>
      </c>
      <c r="R24" s="300">
        <f>IF(MinBaseGround&gt;ROUND(((1-GroundCandaDiscount)*'UPS Ground Base'!R19),2),ROUND(MinBaseGround*(1+GroundFuelSurcharge),2),ROUND(((1-GroundCandaDiscount)*'UPS Ground Base'!R19)*(1+GroundFuelSurcharge),2))+(GroundResidentialFee*(1+GroundFuelSurcharge))</f>
        <v>105.516875</v>
      </c>
      <c r="S24" s="300">
        <f>IF(MinBaseGround&gt;ROUND(((1-GroundCandaDiscount)*'UPS Ground Base'!S19),2),ROUND(MinBaseGround*(1+GroundFuelSurcharge),2),ROUND(((1-GroundCandaDiscount)*'UPS Ground Base'!S19)*(1+GroundFuelSurcharge),2))+(GroundResidentialFee*(1+GroundFuelSurcharge))</f>
        <v>107.596875</v>
      </c>
      <c r="T24" s="300">
        <f>IF(MinBaseGround&gt;ROUND(((1-GroundCandaDiscount)*'UPS Ground Base'!T19),2),ROUND(MinBaseGround*(1+GroundFuelSurcharge),2),ROUND(((1-GroundCandaDiscount)*'UPS Ground Base'!T19)*(1+GroundFuelSurcharge),2))+(GroundResidentialFee*(1+GroundFuelSurcharge))</f>
        <v>112.446875</v>
      </c>
      <c r="U24" s="300">
        <f>IF(MinBaseGround&gt;ROUND(((1-GroundCandaDiscount)*'UPS Ground Base'!U19),2),ROUND(MinBaseGround*(1+GroundFuelSurcharge),2),ROUND(((1-GroundCandaDiscount)*'UPS Ground Base'!U19)*(1+GroundFuelSurcharge),2))+(GroundResidentialFee*(1+GroundFuelSurcharge))</f>
        <v>114.566875</v>
      </c>
      <c r="V24" s="12"/>
      <c r="W24" s="12"/>
      <c r="X24" s="12"/>
      <c r="Y24" s="12"/>
      <c r="Z24" s="12"/>
    </row>
    <row r="25" ht="12.75" customHeight="1">
      <c r="A25" s="299">
        <v>18.0</v>
      </c>
      <c r="B25" s="300">
        <f>IF(MinBaseGround&gt;ROUND(((1-GroundMT10)*'UPS Ground Base'!B20),2),ROUND(MinBaseGround*(1+GroundFuelSurcharge),2),ROUND(((1-GroundMT10)*'UPS Ground Base'!B20)*(1+GroundFuelSurcharge),2))+(GroundResidentialFee*(1+GroundFuelSurcharge))</f>
        <v>21.056875</v>
      </c>
      <c r="C25" s="300">
        <f>IF(MinBaseGround&gt;ROUND(((1-GroundMT10)*'UPS Ground Base'!C20),2),ROUND(MinBaseGround*(1+GroundFuelSurcharge),2),ROUND(((1-GroundMT10)*'UPS Ground Base'!C20)*(1+GroundFuelSurcharge),2))+(GroundResidentialFee*(1+GroundFuelSurcharge))</f>
        <v>22.586875</v>
      </c>
      <c r="D25" s="300">
        <f>IF(MinBaseGround&gt;ROUND(((1-GroundMT10)*'UPS Ground Base'!D20),2),ROUND(MinBaseGround*(1+GroundFuelSurcharge),2),ROUND(((1-GroundMT10)*'UPS Ground Base'!D20)*(1+GroundFuelSurcharge),2))+(GroundResidentialFee*(1+GroundFuelSurcharge))</f>
        <v>22.896875</v>
      </c>
      <c r="E25" s="300">
        <f>IF(MinBaseGround&gt;ROUND(((1-GroundMT10)*'UPS Ground Base'!E20),2),ROUND(MinBaseGround*(1+GroundFuelSurcharge),2),ROUND(((1-GroundMT10)*'UPS Ground Base'!E20)*(1+GroundFuelSurcharge),2))+(GroundResidentialFee*(1+GroundFuelSurcharge))</f>
        <v>26.226875</v>
      </c>
      <c r="F25" s="300">
        <f>IF(MinBaseGround&gt;ROUND(((1-GroundMT10)*'UPS Ground Base'!F20),2),ROUND(MinBaseGround*(1+GroundFuelSurcharge),2),ROUND(((1-GroundMT10)*'UPS Ground Base'!F20)*(1+GroundFuelSurcharge),2))+(GroundResidentialFee*(1+GroundFuelSurcharge))</f>
        <v>30.086875</v>
      </c>
      <c r="G25" s="300">
        <f>IF(MinBaseGround&gt;ROUND(((1-GroundMT10)*'UPS Ground Base'!G20),2),ROUND(MinBaseGround*(1+GroundFuelSurcharge),2),ROUND(((1-GroundMT10)*'UPS Ground Base'!G20)*(1+GroundFuelSurcharge),2))+(GroundResidentialFee*(1+GroundFuelSurcharge))</f>
        <v>35.156875</v>
      </c>
      <c r="H25" s="300">
        <f>IF(MinBaseGround&gt;ROUND(((1-GroundMT10)*'UPS Ground Base'!H20),2),ROUND(MinBaseGround*(1+GroundFuelSurcharge),2),ROUND(((1-GroundMT10)*'UPS Ground Base'!H20)*(1+GroundFuelSurcharge),2))+(GroundResidentialFee*(1+GroundFuelSurcharge))</f>
        <v>38.066875</v>
      </c>
      <c r="I25" s="300">
        <f>IF(MinBaseGround&gt;ROUND(((1-GroundCandaDiscount)*'UPS Ground Base'!I20),2),ROUND(MinBaseGround*(1+GroundFuelSurcharge),2),ROUND(((1-GroundCandaDiscount)*'UPS Ground Base'!I20)*(1+GroundFuelSurcharge),2))+(GroundResidentialFee*(1+GroundFuelSurcharge))</f>
        <v>53.016875</v>
      </c>
      <c r="J25" s="300">
        <f>IF(MinBaseGround&gt;ROUND(((1-GroundCandaDiscount)*'UPS Ground Base'!J20),2),ROUND(MinBaseGround*(1+GroundFuelSurcharge),2),ROUND(((1-GroundCandaDiscount)*'UPS Ground Base'!J20)*(1+GroundFuelSurcharge),2))+(GroundResidentialFee*(1+GroundFuelSurcharge))</f>
        <v>53.566875</v>
      </c>
      <c r="K25" s="300">
        <f>IF(MinBaseGround&gt;ROUND(((1-GroundCandaDiscount)*'UPS Ground Base'!K20),2),ROUND(MinBaseGround*(1+GroundFuelSurcharge),2),ROUND(((1-GroundCandaDiscount)*'UPS Ground Base'!K20)*(1+GroundFuelSurcharge),2))+(GroundResidentialFee*(1+GroundFuelSurcharge))</f>
        <v>53.666875</v>
      </c>
      <c r="L25" s="300">
        <f>IF(MinBaseGround&gt;ROUND(((1-GroundCandaDiscount)*'UPS Ground Base'!L20),2),ROUND(MinBaseGround*(1+GroundFuelSurcharge),2),ROUND(((1-GroundCandaDiscount)*'UPS Ground Base'!L20)*(1+GroundFuelSurcharge),2))+(GroundResidentialFee*(1+GroundFuelSurcharge))</f>
        <v>69.726875</v>
      </c>
      <c r="M25" s="300">
        <f>IF(MinBaseGround&gt;ROUND(((1-GroundCandaDiscount)*'UPS Ground Base'!M20),2),ROUND(MinBaseGround*(1+GroundFuelSurcharge),2),ROUND(((1-GroundCandaDiscount)*'UPS Ground Base'!M20)*(1+GroundFuelSurcharge),2))+(GroundResidentialFee*(1+GroundFuelSurcharge))</f>
        <v>70.756875</v>
      </c>
      <c r="N25" s="300">
        <f>IF(MinBaseGround&gt;ROUND(((1-GroundCandaDiscount)*'UPS Ground Base'!N20),2),ROUND(MinBaseGround*(1+GroundFuelSurcharge),2),ROUND(((1-GroundCandaDiscount)*'UPS Ground Base'!N20)*(1+GroundFuelSurcharge),2))+(GroundResidentialFee*(1+GroundFuelSurcharge))</f>
        <v>71.076875</v>
      </c>
      <c r="O25" s="300">
        <f>IF(MinBaseGround&gt;ROUND(((1-GroundCandaDiscount)*'UPS Ground Base'!O20),2),ROUND(MinBaseGround*(1+GroundFuelSurcharge),2),ROUND(((1-GroundCandaDiscount)*'UPS Ground Base'!O20)*(1+GroundFuelSurcharge),2))+(GroundResidentialFee*(1+GroundFuelSurcharge))</f>
        <v>102.106875</v>
      </c>
      <c r="P25" s="300">
        <f>IF(MinBaseGround&gt;ROUND(((1-GroundCandaDiscount)*'UPS Ground Base'!P20),2),ROUND(MinBaseGround*(1+GroundFuelSurcharge),2),ROUND(((1-GroundCandaDiscount)*'UPS Ground Base'!P20)*(1+GroundFuelSurcharge),2))+(GroundResidentialFee*(1+GroundFuelSurcharge))</f>
        <v>104.946875</v>
      </c>
      <c r="Q25" s="300">
        <f>IF(MinBaseGround&gt;ROUND(((1-GroundCandaDiscount)*'UPS Ground Base'!Q20),2),ROUND(MinBaseGround*(1+GroundFuelSurcharge),2),ROUND(((1-GroundCandaDiscount)*'UPS Ground Base'!Q20)*(1+GroundFuelSurcharge),2))+(GroundResidentialFee*(1+GroundFuelSurcharge))</f>
        <v>105.206875</v>
      </c>
      <c r="R25" s="300">
        <f>IF(MinBaseGround&gt;ROUND(((1-GroundCandaDiscount)*'UPS Ground Base'!R20),2),ROUND(MinBaseGround*(1+GroundFuelSurcharge),2),ROUND(((1-GroundCandaDiscount)*'UPS Ground Base'!R20)*(1+GroundFuelSurcharge),2))+(GroundResidentialFee*(1+GroundFuelSurcharge))</f>
        <v>106.046875</v>
      </c>
      <c r="S25" s="300">
        <f>IF(MinBaseGround&gt;ROUND(((1-GroundCandaDiscount)*'UPS Ground Base'!S20),2),ROUND(MinBaseGround*(1+GroundFuelSurcharge),2),ROUND(((1-GroundCandaDiscount)*'UPS Ground Base'!S20)*(1+GroundFuelSurcharge),2))+(GroundResidentialFee*(1+GroundFuelSurcharge))</f>
        <v>109.216875</v>
      </c>
      <c r="T25" s="300">
        <f>IF(MinBaseGround&gt;ROUND(((1-GroundCandaDiscount)*'UPS Ground Base'!T20),2),ROUND(MinBaseGround*(1+GroundFuelSurcharge),2),ROUND(((1-GroundCandaDiscount)*'UPS Ground Base'!T20)*(1+GroundFuelSurcharge),2))+(GroundResidentialFee*(1+GroundFuelSurcharge))</f>
        <v>113.066875</v>
      </c>
      <c r="U25" s="300">
        <f>IF(MinBaseGround&gt;ROUND(((1-GroundCandaDiscount)*'UPS Ground Base'!U20),2),ROUND(MinBaseGround*(1+GroundFuelSurcharge),2),ROUND(((1-GroundCandaDiscount)*'UPS Ground Base'!U20)*(1+GroundFuelSurcharge),2))+(GroundResidentialFee*(1+GroundFuelSurcharge))</f>
        <v>116.596875</v>
      </c>
      <c r="V25" s="12"/>
      <c r="W25" s="12"/>
      <c r="X25" s="12"/>
      <c r="Y25" s="12"/>
      <c r="Z25" s="12"/>
    </row>
    <row r="26" ht="12.75" customHeight="1">
      <c r="A26" s="299">
        <v>19.0</v>
      </c>
      <c r="B26" s="300">
        <f>IF(MinBaseGround&gt;ROUND(((1-GroundMT10)*'UPS Ground Base'!B21),2),ROUND(MinBaseGround*(1+GroundFuelSurcharge),2),ROUND(((1-GroundMT10)*'UPS Ground Base'!B21)*(1+GroundFuelSurcharge),2))+(GroundResidentialFee*(1+GroundFuelSurcharge))</f>
        <v>21.426875</v>
      </c>
      <c r="C26" s="300">
        <f>IF(MinBaseGround&gt;ROUND(((1-GroundMT10)*'UPS Ground Base'!C21),2),ROUND(MinBaseGround*(1+GroundFuelSurcharge),2),ROUND(((1-GroundMT10)*'UPS Ground Base'!C21)*(1+GroundFuelSurcharge),2))+(GroundResidentialFee*(1+GroundFuelSurcharge))</f>
        <v>23.326875</v>
      </c>
      <c r="D26" s="300">
        <f>IF(MinBaseGround&gt;ROUND(((1-GroundMT10)*'UPS Ground Base'!D21),2),ROUND(MinBaseGround*(1+GroundFuelSurcharge),2),ROUND(((1-GroundMT10)*'UPS Ground Base'!D21)*(1+GroundFuelSurcharge),2))+(GroundResidentialFee*(1+GroundFuelSurcharge))</f>
        <v>23.756875</v>
      </c>
      <c r="E26" s="300">
        <f>IF(MinBaseGround&gt;ROUND(((1-GroundMT10)*'UPS Ground Base'!E21),2),ROUND(MinBaseGround*(1+GroundFuelSurcharge),2),ROUND(((1-GroundMT10)*'UPS Ground Base'!E21)*(1+GroundFuelSurcharge),2))+(GroundResidentialFee*(1+GroundFuelSurcharge))</f>
        <v>27.106875</v>
      </c>
      <c r="F26" s="300">
        <f>IF(MinBaseGround&gt;ROUND(((1-GroundMT10)*'UPS Ground Base'!F21),2),ROUND(MinBaseGround*(1+GroundFuelSurcharge),2),ROUND(((1-GroundMT10)*'UPS Ground Base'!F21)*(1+GroundFuelSurcharge),2))+(GroundResidentialFee*(1+GroundFuelSurcharge))</f>
        <v>30.696875</v>
      </c>
      <c r="G26" s="300">
        <f>IF(MinBaseGround&gt;ROUND(((1-GroundMT10)*'UPS Ground Base'!G21),2),ROUND(MinBaseGround*(1+GroundFuelSurcharge),2),ROUND(((1-GroundMT10)*'UPS Ground Base'!G21)*(1+GroundFuelSurcharge),2))+(GroundResidentialFee*(1+GroundFuelSurcharge))</f>
        <v>35.956875</v>
      </c>
      <c r="H26" s="300">
        <f>IF(MinBaseGround&gt;ROUND(((1-GroundMT10)*'UPS Ground Base'!H21),2),ROUND(MinBaseGround*(1+GroundFuelSurcharge),2),ROUND(((1-GroundMT10)*'UPS Ground Base'!H21)*(1+GroundFuelSurcharge),2))+(GroundResidentialFee*(1+GroundFuelSurcharge))</f>
        <v>39.376875</v>
      </c>
      <c r="I26" s="300">
        <f>IF(MinBaseGround&gt;ROUND(((1-GroundCandaDiscount)*'UPS Ground Base'!I21),2),ROUND(MinBaseGround*(1+GroundFuelSurcharge),2),ROUND(((1-GroundCandaDiscount)*'UPS Ground Base'!I21)*(1+GroundFuelSurcharge),2))+(GroundResidentialFee*(1+GroundFuelSurcharge))</f>
        <v>54.486875</v>
      </c>
      <c r="J26" s="300">
        <f>IF(MinBaseGround&gt;ROUND(((1-GroundCandaDiscount)*'UPS Ground Base'!J21),2),ROUND(MinBaseGround*(1+GroundFuelSurcharge),2),ROUND(((1-GroundCandaDiscount)*'UPS Ground Base'!J21)*(1+GroundFuelSurcharge),2))+(GroundResidentialFee*(1+GroundFuelSurcharge))</f>
        <v>55.056875</v>
      </c>
      <c r="K26" s="300">
        <f>IF(MinBaseGround&gt;ROUND(((1-GroundCandaDiscount)*'UPS Ground Base'!K21),2),ROUND(MinBaseGround*(1+GroundFuelSurcharge),2),ROUND(((1-GroundCandaDiscount)*'UPS Ground Base'!K21)*(1+GroundFuelSurcharge),2))+(GroundResidentialFee*(1+GroundFuelSurcharge))</f>
        <v>55.156875</v>
      </c>
      <c r="L26" s="300">
        <f>IF(MinBaseGround&gt;ROUND(((1-GroundCandaDiscount)*'UPS Ground Base'!L21),2),ROUND(MinBaseGround*(1+GroundFuelSurcharge),2),ROUND(((1-GroundCandaDiscount)*'UPS Ground Base'!L21)*(1+GroundFuelSurcharge),2))+(GroundResidentialFee*(1+GroundFuelSurcharge))</f>
        <v>71.576875</v>
      </c>
      <c r="M26" s="300">
        <f>IF(MinBaseGround&gt;ROUND(((1-GroundCandaDiscount)*'UPS Ground Base'!M21),2),ROUND(MinBaseGround*(1+GroundFuelSurcharge),2),ROUND(((1-GroundCandaDiscount)*'UPS Ground Base'!M21)*(1+GroundFuelSurcharge),2))+(GroundResidentialFee*(1+GroundFuelSurcharge))</f>
        <v>72.616875</v>
      </c>
      <c r="N26" s="300">
        <f>IF(MinBaseGround&gt;ROUND(((1-GroundCandaDiscount)*'UPS Ground Base'!N21),2),ROUND(MinBaseGround*(1+GroundFuelSurcharge),2),ROUND(((1-GroundCandaDiscount)*'UPS Ground Base'!N21)*(1+GroundFuelSurcharge),2))+(GroundResidentialFee*(1+GroundFuelSurcharge))</f>
        <v>73.056875</v>
      </c>
      <c r="O26" s="300">
        <f>IF(MinBaseGround&gt;ROUND(((1-GroundCandaDiscount)*'UPS Ground Base'!O21),2),ROUND(MinBaseGround*(1+GroundFuelSurcharge),2),ROUND(((1-GroundCandaDiscount)*'UPS Ground Base'!O21)*(1+GroundFuelSurcharge),2))+(GroundResidentialFee*(1+GroundFuelSurcharge))</f>
        <v>102.326875</v>
      </c>
      <c r="P26" s="300">
        <f>IF(MinBaseGround&gt;ROUND(((1-GroundCandaDiscount)*'UPS Ground Base'!P21),2),ROUND(MinBaseGround*(1+GroundFuelSurcharge),2),ROUND(((1-GroundCandaDiscount)*'UPS Ground Base'!P21)*(1+GroundFuelSurcharge),2))+(GroundResidentialFee*(1+GroundFuelSurcharge))</f>
        <v>105.266875</v>
      </c>
      <c r="Q26" s="300">
        <f>IF(MinBaseGround&gt;ROUND(((1-GroundCandaDiscount)*'UPS Ground Base'!Q21),2),ROUND(MinBaseGround*(1+GroundFuelSurcharge),2),ROUND(((1-GroundCandaDiscount)*'UPS Ground Base'!Q21)*(1+GroundFuelSurcharge),2))+(GroundResidentialFee*(1+GroundFuelSurcharge))</f>
        <v>105.706875</v>
      </c>
      <c r="R26" s="300">
        <f>IF(MinBaseGround&gt;ROUND(((1-GroundCandaDiscount)*'UPS Ground Base'!R21),2),ROUND(MinBaseGround*(1+GroundFuelSurcharge),2),ROUND(((1-GroundCandaDiscount)*'UPS Ground Base'!R21)*(1+GroundFuelSurcharge),2))+(GroundResidentialFee*(1+GroundFuelSurcharge))</f>
        <v>106.556875</v>
      </c>
      <c r="S26" s="300">
        <f>IF(MinBaseGround&gt;ROUND(((1-GroundCandaDiscount)*'UPS Ground Base'!S21),2),ROUND(MinBaseGround*(1+GroundFuelSurcharge),2),ROUND(((1-GroundCandaDiscount)*'UPS Ground Base'!S21)*(1+GroundFuelSurcharge),2))+(GroundResidentialFee*(1+GroundFuelSurcharge))</f>
        <v>109.486875</v>
      </c>
      <c r="T26" s="300">
        <f>IF(MinBaseGround&gt;ROUND(((1-GroundCandaDiscount)*'UPS Ground Base'!T21),2),ROUND(MinBaseGround*(1+GroundFuelSurcharge),2),ROUND(((1-GroundCandaDiscount)*'UPS Ground Base'!T21)*(1+GroundFuelSurcharge),2))+(GroundResidentialFee*(1+GroundFuelSurcharge))</f>
        <v>113.416875</v>
      </c>
      <c r="U26" s="300">
        <f>IF(MinBaseGround&gt;ROUND(((1-GroundCandaDiscount)*'UPS Ground Base'!U21),2),ROUND(MinBaseGround*(1+GroundFuelSurcharge),2),ROUND(((1-GroundCandaDiscount)*'UPS Ground Base'!U21)*(1+GroundFuelSurcharge),2))+(GroundResidentialFee*(1+GroundFuelSurcharge))</f>
        <v>117.196875</v>
      </c>
      <c r="V26" s="12"/>
      <c r="W26" s="12"/>
      <c r="X26" s="12"/>
      <c r="Y26" s="12"/>
      <c r="Z26" s="12"/>
    </row>
    <row r="27" ht="12.75" customHeight="1">
      <c r="A27" s="299">
        <v>20.0</v>
      </c>
      <c r="B27" s="300">
        <f>IF(MinBaseGround&gt;ROUND(((1-GroundMT10)*'UPS Ground Base'!B22),2),ROUND(MinBaseGround*(1+GroundFuelSurcharge),2),ROUND(((1-GroundMT10)*'UPS Ground Base'!B22)*(1+GroundFuelSurcharge),2))+(GroundResidentialFee*(1+GroundFuelSurcharge))</f>
        <v>21.546875</v>
      </c>
      <c r="C27" s="300">
        <f>IF(MinBaseGround&gt;ROUND(((1-GroundMT10)*'UPS Ground Base'!C22),2),ROUND(MinBaseGround*(1+GroundFuelSurcharge),2),ROUND(((1-GroundMT10)*'UPS Ground Base'!C22)*(1+GroundFuelSurcharge),2))+(GroundResidentialFee*(1+GroundFuelSurcharge))</f>
        <v>23.476875</v>
      </c>
      <c r="D27" s="300">
        <f>IF(MinBaseGround&gt;ROUND(((1-GroundMT10)*'UPS Ground Base'!D22),2),ROUND(MinBaseGround*(1+GroundFuelSurcharge),2),ROUND(((1-GroundMT10)*'UPS Ground Base'!D22)*(1+GroundFuelSurcharge),2))+(GroundResidentialFee*(1+GroundFuelSurcharge))</f>
        <v>23.846875</v>
      </c>
      <c r="E27" s="300">
        <f>IF(MinBaseGround&gt;ROUND(((1-GroundMT10)*'UPS Ground Base'!E22),2),ROUND(MinBaseGround*(1+GroundFuelSurcharge),2),ROUND(((1-GroundMT10)*'UPS Ground Base'!E22)*(1+GroundFuelSurcharge),2))+(GroundResidentialFee*(1+GroundFuelSurcharge))</f>
        <v>27.936875</v>
      </c>
      <c r="F27" s="300">
        <f>IF(MinBaseGround&gt;ROUND(((1-GroundMT10)*'UPS Ground Base'!F22),2),ROUND(MinBaseGround*(1+GroundFuelSurcharge),2),ROUND(((1-GroundMT10)*'UPS Ground Base'!F22)*(1+GroundFuelSurcharge),2))+(GroundResidentialFee*(1+GroundFuelSurcharge))</f>
        <v>31.546875</v>
      </c>
      <c r="G27" s="300">
        <f>IF(MinBaseGround&gt;ROUND(((1-GroundMT10)*'UPS Ground Base'!G22),2),ROUND(MinBaseGround*(1+GroundFuelSurcharge),2),ROUND(((1-GroundMT10)*'UPS Ground Base'!G22)*(1+GroundFuelSurcharge),2))+(GroundResidentialFee*(1+GroundFuelSurcharge))</f>
        <v>37.056875</v>
      </c>
      <c r="H27" s="300">
        <f>IF(MinBaseGround&gt;ROUND(((1-GroundMT10)*'UPS Ground Base'!H22),2),ROUND(MinBaseGround*(1+GroundFuelSurcharge),2),ROUND(((1-GroundMT10)*'UPS Ground Base'!H22)*(1+GroundFuelSurcharge),2))+(GroundResidentialFee*(1+GroundFuelSurcharge))</f>
        <v>40.826875</v>
      </c>
      <c r="I27" s="300">
        <f>IF(MinBaseGround&gt;ROUND(((1-GroundCandaDiscount)*'UPS Ground Base'!I22),2),ROUND(MinBaseGround*(1+GroundFuelSurcharge),2),ROUND(((1-GroundCandaDiscount)*'UPS Ground Base'!I22)*(1+GroundFuelSurcharge),2))+(GroundResidentialFee*(1+GroundFuelSurcharge))</f>
        <v>55.676875</v>
      </c>
      <c r="J27" s="300">
        <f>IF(MinBaseGround&gt;ROUND(((1-GroundCandaDiscount)*'UPS Ground Base'!J22),2),ROUND(MinBaseGround*(1+GroundFuelSurcharge),2),ROUND(((1-GroundCandaDiscount)*'UPS Ground Base'!J22)*(1+GroundFuelSurcharge),2))+(GroundResidentialFee*(1+GroundFuelSurcharge))</f>
        <v>56.266875</v>
      </c>
      <c r="K27" s="300">
        <f>IF(MinBaseGround&gt;ROUND(((1-GroundCandaDiscount)*'UPS Ground Base'!K22),2),ROUND(MinBaseGround*(1+GroundFuelSurcharge),2),ROUND(((1-GroundCandaDiscount)*'UPS Ground Base'!K22)*(1+GroundFuelSurcharge),2))+(GroundResidentialFee*(1+GroundFuelSurcharge))</f>
        <v>56.356875</v>
      </c>
      <c r="L27" s="300">
        <f>IF(MinBaseGround&gt;ROUND(((1-GroundCandaDiscount)*'UPS Ground Base'!L22),2),ROUND(MinBaseGround*(1+GroundFuelSurcharge),2),ROUND(((1-GroundCandaDiscount)*'UPS Ground Base'!L22)*(1+GroundFuelSurcharge),2))+(GroundResidentialFee*(1+GroundFuelSurcharge))</f>
        <v>73.366875</v>
      </c>
      <c r="M27" s="300">
        <f>IF(MinBaseGround&gt;ROUND(((1-GroundCandaDiscount)*'UPS Ground Base'!M22),2),ROUND(MinBaseGround*(1+GroundFuelSurcharge),2),ROUND(((1-GroundCandaDiscount)*'UPS Ground Base'!M22)*(1+GroundFuelSurcharge),2))+(GroundResidentialFee*(1+GroundFuelSurcharge))</f>
        <v>74.436875</v>
      </c>
      <c r="N27" s="300">
        <f>IF(MinBaseGround&gt;ROUND(((1-GroundCandaDiscount)*'UPS Ground Base'!N22),2),ROUND(MinBaseGround*(1+GroundFuelSurcharge),2),ROUND(((1-GroundCandaDiscount)*'UPS Ground Base'!N22)*(1+GroundFuelSurcharge),2))+(GroundResidentialFee*(1+GroundFuelSurcharge))</f>
        <v>74.786875</v>
      </c>
      <c r="O27" s="300">
        <f>IF(MinBaseGround&gt;ROUND(((1-GroundCandaDiscount)*'UPS Ground Base'!O22),2),ROUND(MinBaseGround*(1+GroundFuelSurcharge),2),ROUND(((1-GroundCandaDiscount)*'UPS Ground Base'!O22)*(1+GroundFuelSurcharge),2))+(GroundResidentialFee*(1+GroundFuelSurcharge))</f>
        <v>103.256875</v>
      </c>
      <c r="P27" s="300">
        <f>IF(MinBaseGround&gt;ROUND(((1-GroundCandaDiscount)*'UPS Ground Base'!P22),2),ROUND(MinBaseGround*(1+GroundFuelSurcharge),2),ROUND(((1-GroundCandaDiscount)*'UPS Ground Base'!P22)*(1+GroundFuelSurcharge),2))+(GroundResidentialFee*(1+GroundFuelSurcharge))</f>
        <v>105.466875</v>
      </c>
      <c r="Q27" s="300">
        <f>IF(MinBaseGround&gt;ROUND(((1-GroundCandaDiscount)*'UPS Ground Base'!Q22),2),ROUND(MinBaseGround*(1+GroundFuelSurcharge),2),ROUND(((1-GroundCandaDiscount)*'UPS Ground Base'!Q22)*(1+GroundFuelSurcharge),2))+(GroundResidentialFee*(1+GroundFuelSurcharge))</f>
        <v>105.886875</v>
      </c>
      <c r="R27" s="300">
        <f>IF(MinBaseGround&gt;ROUND(((1-GroundCandaDiscount)*'UPS Ground Base'!R22),2),ROUND(MinBaseGround*(1+GroundFuelSurcharge),2),ROUND(((1-GroundCandaDiscount)*'UPS Ground Base'!R22)*(1+GroundFuelSurcharge),2))+(GroundResidentialFee*(1+GroundFuelSurcharge))</f>
        <v>110.056875</v>
      </c>
      <c r="S27" s="300">
        <f>IF(MinBaseGround&gt;ROUND(((1-GroundCandaDiscount)*'UPS Ground Base'!S22),2),ROUND(MinBaseGround*(1+GroundFuelSurcharge),2),ROUND(((1-GroundCandaDiscount)*'UPS Ground Base'!S22)*(1+GroundFuelSurcharge),2))+(GroundResidentialFee*(1+GroundFuelSurcharge))</f>
        <v>111.316875</v>
      </c>
      <c r="T27" s="300">
        <f>IF(MinBaseGround&gt;ROUND(((1-GroundCandaDiscount)*'UPS Ground Base'!T22),2),ROUND(MinBaseGround*(1+GroundFuelSurcharge),2),ROUND(((1-GroundCandaDiscount)*'UPS Ground Base'!T22)*(1+GroundFuelSurcharge),2))+(GroundResidentialFee*(1+GroundFuelSurcharge))</f>
        <v>115.296875</v>
      </c>
      <c r="U27" s="300">
        <f>IF(MinBaseGround&gt;ROUND(((1-GroundCandaDiscount)*'UPS Ground Base'!U22),2),ROUND(MinBaseGround*(1+GroundFuelSurcharge),2),ROUND(((1-GroundCandaDiscount)*'UPS Ground Base'!U22)*(1+GroundFuelSurcharge),2))+(GroundResidentialFee*(1+GroundFuelSurcharge))</f>
        <v>119.386875</v>
      </c>
      <c r="V27" s="12"/>
      <c r="W27" s="12"/>
      <c r="X27" s="12"/>
      <c r="Y27" s="12"/>
      <c r="Z27" s="12"/>
    </row>
    <row r="28" ht="12.75" customHeight="1">
      <c r="A28" s="299">
        <v>21.0</v>
      </c>
      <c r="B28" s="300">
        <f>IF(MinBaseGround&gt;ROUND(((1-GroundMT10)*'UPS Ground Base'!B23),2),ROUND(MinBaseGround*(1+GroundFuelSurcharge),2),ROUND(((1-GroundMT10)*'UPS Ground Base'!B23)*(1+GroundFuelSurcharge),2))+(GroundResidentialFee*(1+GroundFuelSurcharge))</f>
        <v>22.106875</v>
      </c>
      <c r="C28" s="300">
        <f>IF(MinBaseGround&gt;ROUND(((1-GroundMT10)*'UPS Ground Base'!C23),2),ROUND(MinBaseGround*(1+GroundFuelSurcharge),2),ROUND(((1-GroundMT10)*'UPS Ground Base'!C23)*(1+GroundFuelSurcharge),2))+(GroundResidentialFee*(1+GroundFuelSurcharge))</f>
        <v>24.156875</v>
      </c>
      <c r="D28" s="300">
        <f>IF(MinBaseGround&gt;ROUND(((1-GroundMT10)*'UPS Ground Base'!D23),2),ROUND(MinBaseGround*(1+GroundFuelSurcharge),2),ROUND(((1-GroundMT10)*'UPS Ground Base'!D23)*(1+GroundFuelSurcharge),2))+(GroundResidentialFee*(1+GroundFuelSurcharge))</f>
        <v>24.786875</v>
      </c>
      <c r="E28" s="300">
        <f>IF(MinBaseGround&gt;ROUND(((1-GroundMT10)*'UPS Ground Base'!E23),2),ROUND(MinBaseGround*(1+GroundFuelSurcharge),2),ROUND(((1-GroundMT10)*'UPS Ground Base'!E23)*(1+GroundFuelSurcharge),2))+(GroundResidentialFee*(1+GroundFuelSurcharge))</f>
        <v>28.196875</v>
      </c>
      <c r="F28" s="300">
        <f>IF(MinBaseGround&gt;ROUND(((1-GroundMT10)*'UPS Ground Base'!F23),2),ROUND(MinBaseGround*(1+GroundFuelSurcharge),2),ROUND(((1-GroundMT10)*'UPS Ground Base'!F23)*(1+GroundFuelSurcharge),2))+(GroundResidentialFee*(1+GroundFuelSurcharge))</f>
        <v>32.516875</v>
      </c>
      <c r="G28" s="300">
        <f>IF(MinBaseGround&gt;ROUND(((1-GroundMT10)*'UPS Ground Base'!G23),2),ROUND(MinBaseGround*(1+GroundFuelSurcharge),2),ROUND(((1-GroundMT10)*'UPS Ground Base'!G23)*(1+GroundFuelSurcharge),2))+(GroundResidentialFee*(1+GroundFuelSurcharge))</f>
        <v>38.146875</v>
      </c>
      <c r="H28" s="300">
        <f>IF(MinBaseGround&gt;ROUND(((1-GroundMT10)*'UPS Ground Base'!H23),2),ROUND(MinBaseGround*(1+GroundFuelSurcharge),2),ROUND(((1-GroundMT10)*'UPS Ground Base'!H23)*(1+GroundFuelSurcharge),2))+(GroundResidentialFee*(1+GroundFuelSurcharge))</f>
        <v>41.896875</v>
      </c>
      <c r="I28" s="300">
        <f>IF(MinBaseGround&gt;ROUND(((1-GroundCandaDiscount)*'UPS Ground Base'!I23),2),ROUND(MinBaseGround*(1+GroundFuelSurcharge),2),ROUND(((1-GroundCandaDiscount)*'UPS Ground Base'!I23)*(1+GroundFuelSurcharge),2))+(GroundResidentialFee*(1+GroundFuelSurcharge))</f>
        <v>57.006875</v>
      </c>
      <c r="J28" s="300">
        <f>IF(MinBaseGround&gt;ROUND(((1-GroundCandaDiscount)*'UPS Ground Base'!J23),2),ROUND(MinBaseGround*(1+GroundFuelSurcharge),2),ROUND(((1-GroundCandaDiscount)*'UPS Ground Base'!J23)*(1+GroundFuelSurcharge),2))+(GroundResidentialFee*(1+GroundFuelSurcharge))</f>
        <v>57.486875</v>
      </c>
      <c r="K28" s="300">
        <f>IF(MinBaseGround&gt;ROUND(((1-GroundCandaDiscount)*'UPS Ground Base'!K23),2),ROUND(MinBaseGround*(1+GroundFuelSurcharge),2),ROUND(((1-GroundCandaDiscount)*'UPS Ground Base'!K23)*(1+GroundFuelSurcharge),2))+(GroundResidentialFee*(1+GroundFuelSurcharge))</f>
        <v>57.686875</v>
      </c>
      <c r="L28" s="300">
        <f>IF(MinBaseGround&gt;ROUND(((1-GroundCandaDiscount)*'UPS Ground Base'!L23),2),ROUND(MinBaseGround*(1+GroundFuelSurcharge),2),ROUND(((1-GroundCandaDiscount)*'UPS Ground Base'!L23)*(1+GroundFuelSurcharge),2))+(GroundResidentialFee*(1+GroundFuelSurcharge))</f>
        <v>75.186875</v>
      </c>
      <c r="M28" s="300">
        <f>IF(MinBaseGround&gt;ROUND(((1-GroundCandaDiscount)*'UPS Ground Base'!M23),2),ROUND(MinBaseGround*(1+GroundFuelSurcharge),2),ROUND(((1-GroundCandaDiscount)*'UPS Ground Base'!M23)*(1+GroundFuelSurcharge),2))+(GroundResidentialFee*(1+GroundFuelSurcharge))</f>
        <v>76.316875</v>
      </c>
      <c r="N28" s="300">
        <f>IF(MinBaseGround&gt;ROUND(((1-GroundCandaDiscount)*'UPS Ground Base'!N23),2),ROUND(MinBaseGround*(1+GroundFuelSurcharge),2),ROUND(((1-GroundCandaDiscount)*'UPS Ground Base'!N23)*(1+GroundFuelSurcharge),2))+(GroundResidentialFee*(1+GroundFuelSurcharge))</f>
        <v>76.406875</v>
      </c>
      <c r="O28" s="300">
        <f>IF(MinBaseGround&gt;ROUND(((1-GroundCandaDiscount)*'UPS Ground Base'!O23),2),ROUND(MinBaseGround*(1+GroundFuelSurcharge),2),ROUND(((1-GroundCandaDiscount)*'UPS Ground Base'!O23)*(1+GroundFuelSurcharge),2))+(GroundResidentialFee*(1+GroundFuelSurcharge))</f>
        <v>108.606875</v>
      </c>
      <c r="P28" s="300">
        <f>IF(MinBaseGround&gt;ROUND(((1-GroundCandaDiscount)*'UPS Ground Base'!P23),2),ROUND(MinBaseGround*(1+GroundFuelSurcharge),2),ROUND(((1-GroundCandaDiscount)*'UPS Ground Base'!P23)*(1+GroundFuelSurcharge),2))+(GroundResidentialFee*(1+GroundFuelSurcharge))</f>
        <v>110.206875</v>
      </c>
      <c r="Q28" s="300">
        <f>IF(MinBaseGround&gt;ROUND(((1-GroundCandaDiscount)*'UPS Ground Base'!Q23),2),ROUND(MinBaseGround*(1+GroundFuelSurcharge),2),ROUND(((1-GroundCandaDiscount)*'UPS Ground Base'!Q23)*(1+GroundFuelSurcharge),2))+(GroundResidentialFee*(1+GroundFuelSurcharge))</f>
        <v>110.536875</v>
      </c>
      <c r="R28" s="300">
        <f>IF(MinBaseGround&gt;ROUND(((1-GroundCandaDiscount)*'UPS Ground Base'!R23),2),ROUND(MinBaseGround*(1+GroundFuelSurcharge),2),ROUND(((1-GroundCandaDiscount)*'UPS Ground Base'!R23)*(1+GroundFuelSurcharge),2))+(GroundResidentialFee*(1+GroundFuelSurcharge))</f>
        <v>110.756875</v>
      </c>
      <c r="S28" s="300">
        <f>IF(MinBaseGround&gt;ROUND(((1-GroundCandaDiscount)*'UPS Ground Base'!S23),2),ROUND(MinBaseGround*(1+GroundFuelSurcharge),2),ROUND(((1-GroundCandaDiscount)*'UPS Ground Base'!S23)*(1+GroundFuelSurcharge),2))+(GroundResidentialFee*(1+GroundFuelSurcharge))</f>
        <v>114.576875</v>
      </c>
      <c r="T28" s="300">
        <f>IF(MinBaseGround&gt;ROUND(((1-GroundCandaDiscount)*'UPS Ground Base'!T23),2),ROUND(MinBaseGround*(1+GroundFuelSurcharge),2),ROUND(((1-GroundCandaDiscount)*'UPS Ground Base'!T23)*(1+GroundFuelSurcharge),2))+(GroundResidentialFee*(1+GroundFuelSurcharge))</f>
        <v>118.716875</v>
      </c>
      <c r="U28" s="300">
        <f>IF(MinBaseGround&gt;ROUND(((1-GroundCandaDiscount)*'UPS Ground Base'!U23),2),ROUND(MinBaseGround*(1+GroundFuelSurcharge),2),ROUND(((1-GroundCandaDiscount)*'UPS Ground Base'!U23)*(1+GroundFuelSurcharge),2))+(GroundResidentialFee*(1+GroundFuelSurcharge))</f>
        <v>122.946875</v>
      </c>
      <c r="V28" s="12"/>
      <c r="W28" s="12"/>
      <c r="X28" s="12"/>
      <c r="Y28" s="12"/>
      <c r="Z28" s="12"/>
    </row>
    <row r="29" ht="12.75" customHeight="1">
      <c r="A29" s="299">
        <v>22.0</v>
      </c>
      <c r="B29" s="300">
        <f>IF(MinBaseGround&gt;ROUND(((1-GroundMT10)*'UPS Ground Base'!B24),2),ROUND(MinBaseGround*(1+GroundFuelSurcharge),2),ROUND(((1-GroundMT10)*'UPS Ground Base'!B24)*(1+GroundFuelSurcharge),2))+(GroundResidentialFee*(1+GroundFuelSurcharge))</f>
        <v>22.156875</v>
      </c>
      <c r="C29" s="300">
        <f>IF(MinBaseGround&gt;ROUND(((1-GroundMT10)*'UPS Ground Base'!C24),2),ROUND(MinBaseGround*(1+GroundFuelSurcharge),2),ROUND(((1-GroundMT10)*'UPS Ground Base'!C24)*(1+GroundFuelSurcharge),2))+(GroundResidentialFee*(1+GroundFuelSurcharge))</f>
        <v>24.326875</v>
      </c>
      <c r="D29" s="300">
        <f>IF(MinBaseGround&gt;ROUND(((1-GroundMT10)*'UPS Ground Base'!D24),2),ROUND(MinBaseGround*(1+GroundFuelSurcharge),2),ROUND(((1-GroundMT10)*'UPS Ground Base'!D24)*(1+GroundFuelSurcharge),2))+(GroundResidentialFee*(1+GroundFuelSurcharge))</f>
        <v>25.296875</v>
      </c>
      <c r="E29" s="300">
        <f>IF(MinBaseGround&gt;ROUND(((1-GroundMT10)*'UPS Ground Base'!E24),2),ROUND(MinBaseGround*(1+GroundFuelSurcharge),2),ROUND(((1-GroundMT10)*'UPS Ground Base'!E24)*(1+GroundFuelSurcharge),2))+(GroundResidentialFee*(1+GroundFuelSurcharge))</f>
        <v>28.946875</v>
      </c>
      <c r="F29" s="300">
        <f>IF(MinBaseGround&gt;ROUND(((1-GroundMT10)*'UPS Ground Base'!F24),2),ROUND(MinBaseGround*(1+GroundFuelSurcharge),2),ROUND(((1-GroundMT10)*'UPS Ground Base'!F24)*(1+GroundFuelSurcharge),2))+(GroundResidentialFee*(1+GroundFuelSurcharge))</f>
        <v>33.596875</v>
      </c>
      <c r="G29" s="300">
        <f>IF(MinBaseGround&gt;ROUND(((1-GroundMT10)*'UPS Ground Base'!G24),2),ROUND(MinBaseGround*(1+GroundFuelSurcharge),2),ROUND(((1-GroundMT10)*'UPS Ground Base'!G24)*(1+GroundFuelSurcharge),2))+(GroundResidentialFee*(1+GroundFuelSurcharge))</f>
        <v>39.326875</v>
      </c>
      <c r="H29" s="300">
        <f>IF(MinBaseGround&gt;ROUND(((1-GroundMT10)*'UPS Ground Base'!H24),2),ROUND(MinBaseGround*(1+GroundFuelSurcharge),2),ROUND(((1-GroundMT10)*'UPS Ground Base'!H24)*(1+GroundFuelSurcharge),2))+(GroundResidentialFee*(1+GroundFuelSurcharge))</f>
        <v>43.456875</v>
      </c>
      <c r="I29" s="300">
        <f>IF(MinBaseGround&gt;ROUND(((1-GroundCandaDiscount)*'UPS Ground Base'!I24),2),ROUND(MinBaseGround*(1+GroundFuelSurcharge),2),ROUND(((1-GroundCandaDiscount)*'UPS Ground Base'!I24)*(1+GroundFuelSurcharge),2))+(GroundResidentialFee*(1+GroundFuelSurcharge))</f>
        <v>58.526875</v>
      </c>
      <c r="J29" s="300">
        <f>IF(MinBaseGround&gt;ROUND(((1-GroundCandaDiscount)*'UPS Ground Base'!J24),2),ROUND(MinBaseGround*(1+GroundFuelSurcharge),2),ROUND(((1-GroundCandaDiscount)*'UPS Ground Base'!J24)*(1+GroundFuelSurcharge),2))+(GroundResidentialFee*(1+GroundFuelSurcharge))</f>
        <v>59.036875</v>
      </c>
      <c r="K29" s="300">
        <f>IF(MinBaseGround&gt;ROUND(((1-GroundCandaDiscount)*'UPS Ground Base'!K24),2),ROUND(MinBaseGround*(1+GroundFuelSurcharge),2),ROUND(((1-GroundCandaDiscount)*'UPS Ground Base'!K24)*(1+GroundFuelSurcharge),2))+(GroundResidentialFee*(1+GroundFuelSurcharge))</f>
        <v>59.236875</v>
      </c>
      <c r="L29" s="300">
        <f>IF(MinBaseGround&gt;ROUND(((1-GroundCandaDiscount)*'UPS Ground Base'!L24),2),ROUND(MinBaseGround*(1+GroundFuelSurcharge),2),ROUND(((1-GroundCandaDiscount)*'UPS Ground Base'!L24)*(1+GroundFuelSurcharge),2))+(GroundResidentialFee*(1+GroundFuelSurcharge))</f>
        <v>77.206875</v>
      </c>
      <c r="M29" s="300">
        <f>IF(MinBaseGround&gt;ROUND(((1-GroundCandaDiscount)*'UPS Ground Base'!M24),2),ROUND(MinBaseGround*(1+GroundFuelSurcharge),2),ROUND(((1-GroundCandaDiscount)*'UPS Ground Base'!M24)*(1+GroundFuelSurcharge),2))+(GroundResidentialFee*(1+GroundFuelSurcharge))</f>
        <v>78.346875</v>
      </c>
      <c r="N29" s="300">
        <f>IF(MinBaseGround&gt;ROUND(((1-GroundCandaDiscount)*'UPS Ground Base'!N24),2),ROUND(MinBaseGround*(1+GroundFuelSurcharge),2),ROUND(((1-GroundCandaDiscount)*'UPS Ground Base'!N24)*(1+GroundFuelSurcharge),2))+(GroundResidentialFee*(1+GroundFuelSurcharge))</f>
        <v>78.526875</v>
      </c>
      <c r="O29" s="300">
        <f>IF(MinBaseGround&gt;ROUND(((1-GroundCandaDiscount)*'UPS Ground Base'!O24),2),ROUND(MinBaseGround*(1+GroundFuelSurcharge),2),ROUND(((1-GroundCandaDiscount)*'UPS Ground Base'!O24)*(1+GroundFuelSurcharge),2))+(GroundResidentialFee*(1+GroundFuelSurcharge))</f>
        <v>111.706875</v>
      </c>
      <c r="P29" s="300">
        <f>IF(MinBaseGround&gt;ROUND(((1-GroundCandaDiscount)*'UPS Ground Base'!P24),2),ROUND(MinBaseGround*(1+GroundFuelSurcharge),2),ROUND(((1-GroundCandaDiscount)*'UPS Ground Base'!P24)*(1+GroundFuelSurcharge),2))+(GroundResidentialFee*(1+GroundFuelSurcharge))</f>
        <v>113.486875</v>
      </c>
      <c r="Q29" s="300">
        <f>IF(MinBaseGround&gt;ROUND(((1-GroundCandaDiscount)*'UPS Ground Base'!Q24),2),ROUND(MinBaseGround*(1+GroundFuelSurcharge),2),ROUND(((1-GroundCandaDiscount)*'UPS Ground Base'!Q24)*(1+GroundFuelSurcharge),2))+(GroundResidentialFee*(1+GroundFuelSurcharge))</f>
        <v>113.996875</v>
      </c>
      <c r="R29" s="300">
        <f>IF(MinBaseGround&gt;ROUND(((1-GroundCandaDiscount)*'UPS Ground Base'!R24),2),ROUND(MinBaseGround*(1+GroundFuelSurcharge),2),ROUND(((1-GroundCandaDiscount)*'UPS Ground Base'!R24)*(1+GroundFuelSurcharge),2))+(GroundResidentialFee*(1+GroundFuelSurcharge))</f>
        <v>116.726875</v>
      </c>
      <c r="S29" s="300">
        <f>IF(MinBaseGround&gt;ROUND(((1-GroundCandaDiscount)*'UPS Ground Base'!S24),2),ROUND(MinBaseGround*(1+GroundFuelSurcharge),2),ROUND(((1-GroundCandaDiscount)*'UPS Ground Base'!S24)*(1+GroundFuelSurcharge),2))+(GroundResidentialFee*(1+GroundFuelSurcharge))</f>
        <v>118.026875</v>
      </c>
      <c r="T29" s="300">
        <f>IF(MinBaseGround&gt;ROUND(((1-GroundCandaDiscount)*'UPS Ground Base'!T24),2),ROUND(MinBaseGround*(1+GroundFuelSurcharge),2),ROUND(((1-GroundCandaDiscount)*'UPS Ground Base'!T24)*(1+GroundFuelSurcharge),2))+(GroundResidentialFee*(1+GroundFuelSurcharge))</f>
        <v>122.416875</v>
      </c>
      <c r="U29" s="300">
        <f>IF(MinBaseGround&gt;ROUND(((1-GroundCandaDiscount)*'UPS Ground Base'!U24),2),ROUND(MinBaseGround*(1+GroundFuelSurcharge),2),ROUND(((1-GroundCandaDiscount)*'UPS Ground Base'!U24)*(1+GroundFuelSurcharge),2))+(GroundResidentialFee*(1+GroundFuelSurcharge))</f>
        <v>126.956875</v>
      </c>
      <c r="V29" s="12"/>
      <c r="W29" s="12"/>
      <c r="X29" s="12"/>
      <c r="Y29" s="12"/>
      <c r="Z29" s="12"/>
    </row>
    <row r="30" ht="12.75" customHeight="1">
      <c r="A30" s="299">
        <v>23.0</v>
      </c>
      <c r="B30" s="300">
        <f>IF(MinBaseGround&gt;ROUND(((1-GroundMT10)*'UPS Ground Base'!B25),2),ROUND(MinBaseGround*(1+GroundFuelSurcharge),2),ROUND(((1-GroundMT10)*'UPS Ground Base'!B25)*(1+GroundFuelSurcharge),2))+(GroundResidentialFee*(1+GroundFuelSurcharge))</f>
        <v>22.216875</v>
      </c>
      <c r="C30" s="300">
        <f>IF(MinBaseGround&gt;ROUND(((1-GroundMT10)*'UPS Ground Base'!C25),2),ROUND(MinBaseGround*(1+GroundFuelSurcharge),2),ROUND(((1-GroundMT10)*'UPS Ground Base'!C25)*(1+GroundFuelSurcharge),2))+(GroundResidentialFee*(1+GroundFuelSurcharge))</f>
        <v>24.686875</v>
      </c>
      <c r="D30" s="300">
        <f>IF(MinBaseGround&gt;ROUND(((1-GroundMT10)*'UPS Ground Base'!D25),2),ROUND(MinBaseGround*(1+GroundFuelSurcharge),2),ROUND(((1-GroundMT10)*'UPS Ground Base'!D25)*(1+GroundFuelSurcharge),2))+(GroundResidentialFee*(1+GroundFuelSurcharge))</f>
        <v>25.856875</v>
      </c>
      <c r="E30" s="300">
        <f>IF(MinBaseGround&gt;ROUND(((1-GroundMT10)*'UPS Ground Base'!E25),2),ROUND(MinBaseGround*(1+GroundFuelSurcharge),2),ROUND(((1-GroundMT10)*'UPS Ground Base'!E25)*(1+GroundFuelSurcharge),2))+(GroundResidentialFee*(1+GroundFuelSurcharge))</f>
        <v>29.386875</v>
      </c>
      <c r="F30" s="300">
        <f>IF(MinBaseGround&gt;ROUND(((1-GroundMT10)*'UPS Ground Base'!F25),2),ROUND(MinBaseGround*(1+GroundFuelSurcharge),2),ROUND(((1-GroundMT10)*'UPS Ground Base'!F25)*(1+GroundFuelSurcharge),2))+(GroundResidentialFee*(1+GroundFuelSurcharge))</f>
        <v>34.636875</v>
      </c>
      <c r="G30" s="300">
        <f>IF(MinBaseGround&gt;ROUND(((1-GroundMT10)*'UPS Ground Base'!G25),2),ROUND(MinBaseGround*(1+GroundFuelSurcharge),2),ROUND(((1-GroundMT10)*'UPS Ground Base'!G25)*(1+GroundFuelSurcharge),2))+(GroundResidentialFee*(1+GroundFuelSurcharge))</f>
        <v>40.126875</v>
      </c>
      <c r="H30" s="300">
        <f>IF(MinBaseGround&gt;ROUND(((1-GroundMT10)*'UPS Ground Base'!H25),2),ROUND(MinBaseGround*(1+GroundFuelSurcharge),2),ROUND(((1-GroundMT10)*'UPS Ground Base'!H25)*(1+GroundFuelSurcharge),2))+(GroundResidentialFee*(1+GroundFuelSurcharge))</f>
        <v>44.936875</v>
      </c>
      <c r="I30" s="300">
        <f>IF(MinBaseGround&gt;ROUND(((1-GroundCandaDiscount)*'UPS Ground Base'!I25),2),ROUND(MinBaseGround*(1+GroundFuelSurcharge),2),ROUND(((1-GroundCandaDiscount)*'UPS Ground Base'!I25)*(1+GroundFuelSurcharge),2))+(GroundResidentialFee*(1+GroundFuelSurcharge))</f>
        <v>59.806875</v>
      </c>
      <c r="J30" s="300">
        <f>IF(MinBaseGround&gt;ROUND(((1-GroundCandaDiscount)*'UPS Ground Base'!J25),2),ROUND(MinBaseGround*(1+GroundFuelSurcharge),2),ROUND(((1-GroundCandaDiscount)*'UPS Ground Base'!J25)*(1+GroundFuelSurcharge),2))+(GroundResidentialFee*(1+GroundFuelSurcharge))</f>
        <v>60.346875</v>
      </c>
      <c r="K30" s="300">
        <f>IF(MinBaseGround&gt;ROUND(((1-GroundCandaDiscount)*'UPS Ground Base'!K25),2),ROUND(MinBaseGround*(1+GroundFuelSurcharge),2),ROUND(((1-GroundCandaDiscount)*'UPS Ground Base'!K25)*(1+GroundFuelSurcharge),2))+(GroundResidentialFee*(1+GroundFuelSurcharge))</f>
        <v>60.356875</v>
      </c>
      <c r="L30" s="300">
        <f>IF(MinBaseGround&gt;ROUND(((1-GroundCandaDiscount)*'UPS Ground Base'!L25),2),ROUND(MinBaseGround*(1+GroundFuelSurcharge),2),ROUND(((1-GroundCandaDiscount)*'UPS Ground Base'!L25)*(1+GroundFuelSurcharge),2))+(GroundResidentialFee*(1+GroundFuelSurcharge))</f>
        <v>78.986875</v>
      </c>
      <c r="M30" s="300">
        <f>IF(MinBaseGround&gt;ROUND(((1-GroundCandaDiscount)*'UPS Ground Base'!M25),2),ROUND(MinBaseGround*(1+GroundFuelSurcharge),2),ROUND(((1-GroundCandaDiscount)*'UPS Ground Base'!M25)*(1+GroundFuelSurcharge),2))+(GroundResidentialFee*(1+GroundFuelSurcharge))</f>
        <v>80.136875</v>
      </c>
      <c r="N30" s="300">
        <f>IF(MinBaseGround&gt;ROUND(((1-GroundCandaDiscount)*'UPS Ground Base'!N25),2),ROUND(MinBaseGround*(1+GroundFuelSurcharge),2),ROUND(((1-GroundCandaDiscount)*'UPS Ground Base'!N25)*(1+GroundFuelSurcharge),2))+(GroundResidentialFee*(1+GroundFuelSurcharge))</f>
        <v>80.256875</v>
      </c>
      <c r="O30" s="300">
        <f>IF(MinBaseGround&gt;ROUND(((1-GroundCandaDiscount)*'UPS Ground Base'!O25),2),ROUND(MinBaseGround*(1+GroundFuelSurcharge),2),ROUND(((1-GroundCandaDiscount)*'UPS Ground Base'!O25)*(1+GroundFuelSurcharge),2))+(GroundResidentialFee*(1+GroundFuelSurcharge))</f>
        <v>114.266875</v>
      </c>
      <c r="P30" s="300">
        <f>IF(MinBaseGround&gt;ROUND(((1-GroundCandaDiscount)*'UPS Ground Base'!P25),2),ROUND(MinBaseGround*(1+GroundFuelSurcharge),2),ROUND(((1-GroundCandaDiscount)*'UPS Ground Base'!P25)*(1+GroundFuelSurcharge),2))+(GroundResidentialFee*(1+GroundFuelSurcharge))</f>
        <v>116.126875</v>
      </c>
      <c r="Q30" s="300">
        <f>IF(MinBaseGround&gt;ROUND(((1-GroundCandaDiscount)*'UPS Ground Base'!Q25),2),ROUND(MinBaseGround*(1+GroundFuelSurcharge),2),ROUND(((1-GroundCandaDiscount)*'UPS Ground Base'!Q25)*(1+GroundFuelSurcharge),2))+(GroundResidentialFee*(1+GroundFuelSurcharge))</f>
        <v>116.686875</v>
      </c>
      <c r="R30" s="300">
        <f>IF(MinBaseGround&gt;ROUND(((1-GroundCandaDiscount)*'UPS Ground Base'!R25),2),ROUND(MinBaseGround*(1+GroundFuelSurcharge),2),ROUND(((1-GroundCandaDiscount)*'UPS Ground Base'!R25)*(1+GroundFuelSurcharge),2))+(GroundResidentialFee*(1+GroundFuelSurcharge))</f>
        <v>119.526875</v>
      </c>
      <c r="S30" s="300">
        <f>IF(MinBaseGround&gt;ROUND(((1-GroundCandaDiscount)*'UPS Ground Base'!S25),2),ROUND(MinBaseGround*(1+GroundFuelSurcharge),2),ROUND(((1-GroundCandaDiscount)*'UPS Ground Base'!S25)*(1+GroundFuelSurcharge),2))+(GroundResidentialFee*(1+GroundFuelSurcharge))</f>
        <v>121.176875</v>
      </c>
      <c r="T30" s="300">
        <f>IF(MinBaseGround&gt;ROUND(((1-GroundCandaDiscount)*'UPS Ground Base'!T25),2),ROUND(MinBaseGround*(1+GroundFuelSurcharge),2),ROUND(((1-GroundCandaDiscount)*'UPS Ground Base'!T25)*(1+GroundFuelSurcharge),2))+(GroundResidentialFee*(1+GroundFuelSurcharge))</f>
        <v>125.546875</v>
      </c>
      <c r="U30" s="300">
        <f>IF(MinBaseGround&gt;ROUND(((1-GroundCandaDiscount)*'UPS Ground Base'!U25),2),ROUND(MinBaseGround*(1+GroundFuelSurcharge),2),ROUND(((1-GroundCandaDiscount)*'UPS Ground Base'!U25)*(1+GroundFuelSurcharge),2))+(GroundResidentialFee*(1+GroundFuelSurcharge))</f>
        <v>130.346875</v>
      </c>
      <c r="V30" s="12"/>
      <c r="W30" s="12"/>
      <c r="X30" s="12"/>
      <c r="Y30" s="12"/>
      <c r="Z30" s="12"/>
    </row>
    <row r="31" ht="12.75" customHeight="1">
      <c r="A31" s="299">
        <v>24.0</v>
      </c>
      <c r="B31" s="300">
        <f>IF(MinBaseGround&gt;ROUND(((1-GroundMT10)*'UPS Ground Base'!B26),2),ROUND(MinBaseGround*(1+GroundFuelSurcharge),2),ROUND(((1-GroundMT10)*'UPS Ground Base'!B26)*(1+GroundFuelSurcharge),2))+(GroundResidentialFee*(1+GroundFuelSurcharge))</f>
        <v>22.656875</v>
      </c>
      <c r="C31" s="300">
        <f>IF(MinBaseGround&gt;ROUND(((1-GroundMT10)*'UPS Ground Base'!C26),2),ROUND(MinBaseGround*(1+GroundFuelSurcharge),2),ROUND(((1-GroundMT10)*'UPS Ground Base'!C26)*(1+GroundFuelSurcharge),2))+(GroundResidentialFee*(1+GroundFuelSurcharge))</f>
        <v>25.436875</v>
      </c>
      <c r="D31" s="300">
        <f>IF(MinBaseGround&gt;ROUND(((1-GroundMT10)*'UPS Ground Base'!D26),2),ROUND(MinBaseGround*(1+GroundFuelSurcharge),2),ROUND(((1-GroundMT10)*'UPS Ground Base'!D26)*(1+GroundFuelSurcharge),2))+(GroundResidentialFee*(1+GroundFuelSurcharge))</f>
        <v>26.746875</v>
      </c>
      <c r="E31" s="300">
        <f>IF(MinBaseGround&gt;ROUND(((1-GroundMT10)*'UPS Ground Base'!E26),2),ROUND(MinBaseGround*(1+GroundFuelSurcharge),2),ROUND(((1-GroundMT10)*'UPS Ground Base'!E26)*(1+GroundFuelSurcharge),2))+(GroundResidentialFee*(1+GroundFuelSurcharge))</f>
        <v>30.626875</v>
      </c>
      <c r="F31" s="300">
        <f>IF(MinBaseGround&gt;ROUND(((1-GroundMT10)*'UPS Ground Base'!F26),2),ROUND(MinBaseGround*(1+GroundFuelSurcharge),2),ROUND(((1-GroundMT10)*'UPS Ground Base'!F26)*(1+GroundFuelSurcharge),2))+(GroundResidentialFee*(1+GroundFuelSurcharge))</f>
        <v>35.996875</v>
      </c>
      <c r="G31" s="300">
        <f>IF(MinBaseGround&gt;ROUND(((1-GroundMT10)*'UPS Ground Base'!G26),2),ROUND(MinBaseGround*(1+GroundFuelSurcharge),2),ROUND(((1-GroundMT10)*'UPS Ground Base'!G26)*(1+GroundFuelSurcharge),2))+(GroundResidentialFee*(1+GroundFuelSurcharge))</f>
        <v>41.266875</v>
      </c>
      <c r="H31" s="300">
        <f>IF(MinBaseGround&gt;ROUND(((1-GroundMT10)*'UPS Ground Base'!H26),2),ROUND(MinBaseGround*(1+GroundFuelSurcharge),2),ROUND(((1-GroundMT10)*'UPS Ground Base'!H26)*(1+GroundFuelSurcharge),2))+(GroundResidentialFee*(1+GroundFuelSurcharge))</f>
        <v>47.166875</v>
      </c>
      <c r="I31" s="300">
        <f>IF(MinBaseGround&gt;ROUND(((1-GroundCandaDiscount)*'UPS Ground Base'!I26),2),ROUND(MinBaseGround*(1+GroundFuelSurcharge),2),ROUND(((1-GroundCandaDiscount)*'UPS Ground Base'!I26)*(1+GroundFuelSurcharge),2))+(GroundResidentialFee*(1+GroundFuelSurcharge))</f>
        <v>61.206875</v>
      </c>
      <c r="J31" s="300">
        <f>IF(MinBaseGround&gt;ROUND(((1-GroundCandaDiscount)*'UPS Ground Base'!J26),2),ROUND(MinBaseGround*(1+GroundFuelSurcharge),2),ROUND(((1-GroundCandaDiscount)*'UPS Ground Base'!J26)*(1+GroundFuelSurcharge),2))+(GroundResidentialFee*(1+GroundFuelSurcharge))</f>
        <v>61.736875</v>
      </c>
      <c r="K31" s="300">
        <f>IF(MinBaseGround&gt;ROUND(((1-GroundCandaDiscount)*'UPS Ground Base'!K26),2),ROUND(MinBaseGround*(1+GroundFuelSurcharge),2),ROUND(((1-GroundCandaDiscount)*'UPS Ground Base'!K26)*(1+GroundFuelSurcharge),2))+(GroundResidentialFee*(1+GroundFuelSurcharge))</f>
        <v>61.806875</v>
      </c>
      <c r="L31" s="300">
        <f>IF(MinBaseGround&gt;ROUND(((1-GroundCandaDiscount)*'UPS Ground Base'!L26),2),ROUND(MinBaseGround*(1+GroundFuelSurcharge),2),ROUND(((1-GroundCandaDiscount)*'UPS Ground Base'!L26)*(1+GroundFuelSurcharge),2))+(GroundResidentialFee*(1+GroundFuelSurcharge))</f>
        <v>80.736875</v>
      </c>
      <c r="M31" s="300">
        <f>IF(MinBaseGround&gt;ROUND(((1-GroundCandaDiscount)*'UPS Ground Base'!M26),2),ROUND(MinBaseGround*(1+GroundFuelSurcharge),2),ROUND(((1-GroundCandaDiscount)*'UPS Ground Base'!M26)*(1+GroundFuelSurcharge),2))+(GroundResidentialFee*(1+GroundFuelSurcharge))</f>
        <v>81.956875</v>
      </c>
      <c r="N31" s="300">
        <f>IF(MinBaseGround&gt;ROUND(((1-GroundCandaDiscount)*'UPS Ground Base'!N26),2),ROUND(MinBaseGround*(1+GroundFuelSurcharge),2),ROUND(((1-GroundCandaDiscount)*'UPS Ground Base'!N26)*(1+GroundFuelSurcharge),2))+(GroundResidentialFee*(1+GroundFuelSurcharge))</f>
        <v>82.066875</v>
      </c>
      <c r="O31" s="300">
        <f>IF(MinBaseGround&gt;ROUND(((1-GroundCandaDiscount)*'UPS Ground Base'!O26),2),ROUND(MinBaseGround*(1+GroundFuelSurcharge),2),ROUND(((1-GroundCandaDiscount)*'UPS Ground Base'!O26)*(1+GroundFuelSurcharge),2))+(GroundResidentialFee*(1+GroundFuelSurcharge))</f>
        <v>116.876875</v>
      </c>
      <c r="P31" s="300">
        <f>IF(MinBaseGround&gt;ROUND(((1-GroundCandaDiscount)*'UPS Ground Base'!P26),2),ROUND(MinBaseGround*(1+GroundFuelSurcharge),2),ROUND(((1-GroundCandaDiscount)*'UPS Ground Base'!P26)*(1+GroundFuelSurcharge),2))+(GroundResidentialFee*(1+GroundFuelSurcharge))</f>
        <v>118.666875</v>
      </c>
      <c r="Q31" s="300">
        <f>IF(MinBaseGround&gt;ROUND(((1-GroundCandaDiscount)*'UPS Ground Base'!Q26),2),ROUND(MinBaseGround*(1+GroundFuelSurcharge),2),ROUND(((1-GroundCandaDiscount)*'UPS Ground Base'!Q26)*(1+GroundFuelSurcharge),2))+(GroundResidentialFee*(1+GroundFuelSurcharge))</f>
        <v>119.576875</v>
      </c>
      <c r="R31" s="300">
        <f>IF(MinBaseGround&gt;ROUND(((1-GroundCandaDiscount)*'UPS Ground Base'!R26),2),ROUND(MinBaseGround*(1+GroundFuelSurcharge),2),ROUND(((1-GroundCandaDiscount)*'UPS Ground Base'!R26)*(1+GroundFuelSurcharge),2))+(GroundResidentialFee*(1+GroundFuelSurcharge))</f>
        <v>122.456875</v>
      </c>
      <c r="S31" s="300">
        <f>IF(MinBaseGround&gt;ROUND(((1-GroundCandaDiscount)*'UPS Ground Base'!S26),2),ROUND(MinBaseGround*(1+GroundFuelSurcharge),2),ROUND(((1-GroundCandaDiscount)*'UPS Ground Base'!S26)*(1+GroundFuelSurcharge),2))+(GroundResidentialFee*(1+GroundFuelSurcharge))</f>
        <v>124.156875</v>
      </c>
      <c r="T31" s="300">
        <f>IF(MinBaseGround&gt;ROUND(((1-GroundCandaDiscount)*'UPS Ground Base'!T26),2),ROUND(MinBaseGround*(1+GroundFuelSurcharge),2),ROUND(((1-GroundCandaDiscount)*'UPS Ground Base'!T26)*(1+GroundFuelSurcharge),2))+(GroundResidentialFee*(1+GroundFuelSurcharge))</f>
        <v>128.916875</v>
      </c>
      <c r="U31" s="300">
        <f>IF(MinBaseGround&gt;ROUND(((1-GroundCandaDiscount)*'UPS Ground Base'!U26),2),ROUND(MinBaseGround*(1+GroundFuelSurcharge),2),ROUND(((1-GroundCandaDiscount)*'UPS Ground Base'!U26)*(1+GroundFuelSurcharge),2))+(GroundResidentialFee*(1+GroundFuelSurcharge))</f>
        <v>133.786875</v>
      </c>
      <c r="V31" s="12"/>
      <c r="W31" s="12"/>
      <c r="X31" s="12"/>
      <c r="Y31" s="12"/>
      <c r="Z31" s="12"/>
    </row>
    <row r="32" ht="12.75" customHeight="1">
      <c r="A32" s="299">
        <v>25.0</v>
      </c>
      <c r="B32" s="300">
        <f>IF(MinBaseGround&gt;ROUND(((1-GroundMT10)*'UPS Ground Base'!B27),2),ROUND(MinBaseGround*(1+GroundFuelSurcharge),2),ROUND(((1-GroundMT10)*'UPS Ground Base'!B27)*(1+GroundFuelSurcharge),2))+(GroundResidentialFee*(1+GroundFuelSurcharge))</f>
        <v>22.716875</v>
      </c>
      <c r="C32" s="300">
        <f>IF(MinBaseGround&gt;ROUND(((1-GroundMT10)*'UPS Ground Base'!C27),2),ROUND(MinBaseGround*(1+GroundFuelSurcharge),2),ROUND(((1-GroundMT10)*'UPS Ground Base'!C27)*(1+GroundFuelSurcharge),2))+(GroundResidentialFee*(1+GroundFuelSurcharge))</f>
        <v>25.506875</v>
      </c>
      <c r="D32" s="300">
        <f>IF(MinBaseGround&gt;ROUND(((1-GroundMT10)*'UPS Ground Base'!D27),2),ROUND(MinBaseGround*(1+GroundFuelSurcharge),2),ROUND(((1-GroundMT10)*'UPS Ground Base'!D27)*(1+GroundFuelSurcharge),2))+(GroundResidentialFee*(1+GroundFuelSurcharge))</f>
        <v>26.836875</v>
      </c>
      <c r="E32" s="300">
        <f>IF(MinBaseGround&gt;ROUND(((1-GroundMT10)*'UPS Ground Base'!E27),2),ROUND(MinBaseGround*(1+GroundFuelSurcharge),2),ROUND(((1-GroundMT10)*'UPS Ground Base'!E27)*(1+GroundFuelSurcharge),2))+(GroundResidentialFee*(1+GroundFuelSurcharge))</f>
        <v>30.926875</v>
      </c>
      <c r="F32" s="300">
        <f>IF(MinBaseGround&gt;ROUND(((1-GroundMT10)*'UPS Ground Base'!F27),2),ROUND(MinBaseGround*(1+GroundFuelSurcharge),2),ROUND(((1-GroundMT10)*'UPS Ground Base'!F27)*(1+GroundFuelSurcharge),2))+(GroundResidentialFee*(1+GroundFuelSurcharge))</f>
        <v>36.856875</v>
      </c>
      <c r="G32" s="300">
        <f>IF(MinBaseGround&gt;ROUND(((1-GroundMT10)*'UPS Ground Base'!G27),2),ROUND(MinBaseGround*(1+GroundFuelSurcharge),2),ROUND(((1-GroundMT10)*'UPS Ground Base'!G27)*(1+GroundFuelSurcharge),2))+(GroundResidentialFee*(1+GroundFuelSurcharge))</f>
        <v>43.206875</v>
      </c>
      <c r="H32" s="300">
        <f>IF(MinBaseGround&gt;ROUND(((1-GroundMT10)*'UPS Ground Base'!H27),2),ROUND(MinBaseGround*(1+GroundFuelSurcharge),2),ROUND(((1-GroundMT10)*'UPS Ground Base'!H27)*(1+GroundFuelSurcharge),2))+(GroundResidentialFee*(1+GroundFuelSurcharge))</f>
        <v>48.436875</v>
      </c>
      <c r="I32" s="300">
        <f>IF(MinBaseGround&gt;ROUND(((1-GroundCandaDiscount)*'UPS Ground Base'!I27),2),ROUND(MinBaseGround*(1+GroundFuelSurcharge),2),ROUND(((1-GroundCandaDiscount)*'UPS Ground Base'!I27)*(1+GroundFuelSurcharge),2))+(GroundResidentialFee*(1+GroundFuelSurcharge))</f>
        <v>62.266875</v>
      </c>
      <c r="J32" s="300">
        <f>IF(MinBaseGround&gt;ROUND(((1-GroundCandaDiscount)*'UPS Ground Base'!J27),2),ROUND(MinBaseGround*(1+GroundFuelSurcharge),2),ROUND(((1-GroundCandaDiscount)*'UPS Ground Base'!J27)*(1+GroundFuelSurcharge),2))+(GroundResidentialFee*(1+GroundFuelSurcharge))</f>
        <v>62.826875</v>
      </c>
      <c r="K32" s="300">
        <f>IF(MinBaseGround&gt;ROUND(((1-GroundCandaDiscount)*'UPS Ground Base'!K27),2),ROUND(MinBaseGround*(1+GroundFuelSurcharge),2),ROUND(((1-GroundCandaDiscount)*'UPS Ground Base'!K27)*(1+GroundFuelSurcharge),2))+(GroundResidentialFee*(1+GroundFuelSurcharge))</f>
        <v>62.876875</v>
      </c>
      <c r="L32" s="300">
        <f>IF(MinBaseGround&gt;ROUND(((1-GroundCandaDiscount)*'UPS Ground Base'!L27),2),ROUND(MinBaseGround*(1+GroundFuelSurcharge),2),ROUND(((1-GroundCandaDiscount)*'UPS Ground Base'!L27)*(1+GroundFuelSurcharge),2))+(GroundResidentialFee*(1+GroundFuelSurcharge))</f>
        <v>82.526875</v>
      </c>
      <c r="M32" s="300">
        <f>IF(MinBaseGround&gt;ROUND(((1-GroundCandaDiscount)*'UPS Ground Base'!M27),2),ROUND(MinBaseGround*(1+GroundFuelSurcharge),2),ROUND(((1-GroundCandaDiscount)*'UPS Ground Base'!M27)*(1+GroundFuelSurcharge),2))+(GroundResidentialFee*(1+GroundFuelSurcharge))</f>
        <v>83.766875</v>
      </c>
      <c r="N32" s="300">
        <f>IF(MinBaseGround&gt;ROUND(((1-GroundCandaDiscount)*'UPS Ground Base'!N27),2),ROUND(MinBaseGround*(1+GroundFuelSurcharge),2),ROUND(((1-GroundCandaDiscount)*'UPS Ground Base'!N27)*(1+GroundFuelSurcharge),2))+(GroundResidentialFee*(1+GroundFuelSurcharge))</f>
        <v>83.876875</v>
      </c>
      <c r="O32" s="300">
        <f>IF(MinBaseGround&gt;ROUND(((1-GroundCandaDiscount)*'UPS Ground Base'!O27),2),ROUND(MinBaseGround*(1+GroundFuelSurcharge),2),ROUND(((1-GroundCandaDiscount)*'UPS Ground Base'!O27)*(1+GroundFuelSurcharge),2))+(GroundResidentialFee*(1+GroundFuelSurcharge))</f>
        <v>117.106875</v>
      </c>
      <c r="P32" s="300">
        <f>IF(MinBaseGround&gt;ROUND(((1-GroundCandaDiscount)*'UPS Ground Base'!P27),2),ROUND(MinBaseGround*(1+GroundFuelSurcharge),2),ROUND(((1-GroundCandaDiscount)*'UPS Ground Base'!P27)*(1+GroundFuelSurcharge),2))+(GroundResidentialFee*(1+GroundFuelSurcharge))</f>
        <v>119.106875</v>
      </c>
      <c r="Q32" s="300">
        <f>IF(MinBaseGround&gt;ROUND(((1-GroundCandaDiscount)*'UPS Ground Base'!Q27),2),ROUND(MinBaseGround*(1+GroundFuelSurcharge),2),ROUND(((1-GroundCandaDiscount)*'UPS Ground Base'!Q27)*(1+GroundFuelSurcharge),2))+(GroundResidentialFee*(1+GroundFuelSurcharge))</f>
        <v>119.926875</v>
      </c>
      <c r="R32" s="300">
        <f>IF(MinBaseGround&gt;ROUND(((1-GroundCandaDiscount)*'UPS Ground Base'!R27),2),ROUND(MinBaseGround*(1+GroundFuelSurcharge),2),ROUND(((1-GroundCandaDiscount)*'UPS Ground Base'!R27)*(1+GroundFuelSurcharge),2))+(GroundResidentialFee*(1+GroundFuelSurcharge))</f>
        <v>124.996875</v>
      </c>
      <c r="S32" s="300">
        <f>IF(MinBaseGround&gt;ROUND(((1-GroundCandaDiscount)*'UPS Ground Base'!S27),2),ROUND(MinBaseGround*(1+GroundFuelSurcharge),2),ROUND(((1-GroundCandaDiscount)*'UPS Ground Base'!S27)*(1+GroundFuelSurcharge),2))+(GroundResidentialFee*(1+GroundFuelSurcharge))</f>
        <v>126.836875</v>
      </c>
      <c r="T32" s="300">
        <f>IF(MinBaseGround&gt;ROUND(((1-GroundCandaDiscount)*'UPS Ground Base'!T27),2),ROUND(MinBaseGround*(1+GroundFuelSurcharge),2),ROUND(((1-GroundCandaDiscount)*'UPS Ground Base'!T27)*(1+GroundFuelSurcharge),2))+(GroundResidentialFee*(1+GroundFuelSurcharge))</f>
        <v>131.586875</v>
      </c>
      <c r="U32" s="300">
        <f>IF(MinBaseGround&gt;ROUND(((1-GroundCandaDiscount)*'UPS Ground Base'!U27),2),ROUND(MinBaseGround*(1+GroundFuelSurcharge),2),ROUND(((1-GroundCandaDiscount)*'UPS Ground Base'!U27)*(1+GroundFuelSurcharge),2))+(GroundResidentialFee*(1+GroundFuelSurcharge))</f>
        <v>136.976875</v>
      </c>
      <c r="V32" s="12"/>
      <c r="W32" s="12"/>
      <c r="X32" s="12"/>
      <c r="Y32" s="12"/>
      <c r="Z32" s="12"/>
    </row>
    <row r="33" ht="12.75" customHeight="1">
      <c r="A33" s="299">
        <v>26.0</v>
      </c>
      <c r="B33" s="300">
        <f>IF(MinBaseGround&gt;ROUND(((1-GroundMT10)*'UPS Ground Base'!B28),2),ROUND(MinBaseGround*(1+GroundFuelSurcharge),2),ROUND(((1-GroundMT10)*'UPS Ground Base'!B28)*(1+GroundFuelSurcharge),2))+(GroundResidentialFee*(1+GroundFuelSurcharge))</f>
        <v>23.516875</v>
      </c>
      <c r="C33" s="300">
        <f>IF(MinBaseGround&gt;ROUND(((1-GroundMT10)*'UPS Ground Base'!C28),2),ROUND(MinBaseGround*(1+GroundFuelSurcharge),2),ROUND(((1-GroundMT10)*'UPS Ground Base'!C28)*(1+GroundFuelSurcharge),2))+(GroundResidentialFee*(1+GroundFuelSurcharge))</f>
        <v>26.176875</v>
      </c>
      <c r="D33" s="300">
        <f>IF(MinBaseGround&gt;ROUND(((1-GroundMT10)*'UPS Ground Base'!D28),2),ROUND(MinBaseGround*(1+GroundFuelSurcharge),2),ROUND(((1-GroundMT10)*'UPS Ground Base'!D28)*(1+GroundFuelSurcharge),2))+(GroundResidentialFee*(1+GroundFuelSurcharge))</f>
        <v>27.706875</v>
      </c>
      <c r="E33" s="300">
        <f>IF(MinBaseGround&gt;ROUND(((1-GroundMT10)*'UPS Ground Base'!E28),2),ROUND(MinBaseGround*(1+GroundFuelSurcharge),2),ROUND(((1-GroundMT10)*'UPS Ground Base'!E28)*(1+GroundFuelSurcharge),2))+(GroundResidentialFee*(1+GroundFuelSurcharge))</f>
        <v>31.936875</v>
      </c>
      <c r="F33" s="300">
        <f>IF(MinBaseGround&gt;ROUND(((1-GroundMT10)*'UPS Ground Base'!F28),2),ROUND(MinBaseGround*(1+GroundFuelSurcharge),2),ROUND(((1-GroundMT10)*'UPS Ground Base'!F28)*(1+GroundFuelSurcharge),2))+(GroundResidentialFee*(1+GroundFuelSurcharge))</f>
        <v>37.986875</v>
      </c>
      <c r="G33" s="300">
        <f>IF(MinBaseGround&gt;ROUND(((1-GroundMT10)*'UPS Ground Base'!G28),2),ROUND(MinBaseGround*(1+GroundFuelSurcharge),2),ROUND(((1-GroundMT10)*'UPS Ground Base'!G28)*(1+GroundFuelSurcharge),2))+(GroundResidentialFee*(1+GroundFuelSurcharge))</f>
        <v>44.726875</v>
      </c>
      <c r="H33" s="300">
        <f>IF(MinBaseGround&gt;ROUND(((1-GroundMT10)*'UPS Ground Base'!H28),2),ROUND(MinBaseGround*(1+GroundFuelSurcharge),2),ROUND(((1-GroundMT10)*'UPS Ground Base'!H28)*(1+GroundFuelSurcharge),2))+(GroundResidentialFee*(1+GroundFuelSurcharge))</f>
        <v>50.186875</v>
      </c>
      <c r="I33" s="300">
        <f>IF(MinBaseGround&gt;ROUND(((1-GroundCandaDiscount)*'UPS Ground Base'!I28),2),ROUND(MinBaseGround*(1+GroundFuelSurcharge),2),ROUND(((1-GroundCandaDiscount)*'UPS Ground Base'!I28)*(1+GroundFuelSurcharge),2))+(GroundResidentialFee*(1+GroundFuelSurcharge))</f>
        <v>63.596875</v>
      </c>
      <c r="J33" s="300">
        <f>IF(MinBaseGround&gt;ROUND(((1-GroundCandaDiscount)*'UPS Ground Base'!J28),2),ROUND(MinBaseGround*(1+GroundFuelSurcharge),2),ROUND(((1-GroundCandaDiscount)*'UPS Ground Base'!J28)*(1+GroundFuelSurcharge),2))+(GroundResidentialFee*(1+GroundFuelSurcharge))</f>
        <v>64.156875</v>
      </c>
      <c r="K33" s="300">
        <f>IF(MinBaseGround&gt;ROUND(((1-GroundCandaDiscount)*'UPS Ground Base'!K28),2),ROUND(MinBaseGround*(1+GroundFuelSurcharge),2),ROUND(((1-GroundCandaDiscount)*'UPS Ground Base'!K28)*(1+GroundFuelSurcharge),2))+(GroundResidentialFee*(1+GroundFuelSurcharge))</f>
        <v>64.176875</v>
      </c>
      <c r="L33" s="300">
        <f>IF(MinBaseGround&gt;ROUND(((1-GroundCandaDiscount)*'UPS Ground Base'!L28),2),ROUND(MinBaseGround*(1+GroundFuelSurcharge),2),ROUND(((1-GroundCandaDiscount)*'UPS Ground Base'!L28)*(1+GroundFuelSurcharge),2))+(GroundResidentialFee*(1+GroundFuelSurcharge))</f>
        <v>84.666875</v>
      </c>
      <c r="M33" s="300">
        <f>IF(MinBaseGround&gt;ROUND(((1-GroundCandaDiscount)*'UPS Ground Base'!M28),2),ROUND(MinBaseGround*(1+GroundFuelSurcharge),2),ROUND(((1-GroundCandaDiscount)*'UPS Ground Base'!M28)*(1+GroundFuelSurcharge),2))+(GroundResidentialFee*(1+GroundFuelSurcharge))</f>
        <v>85.926875</v>
      </c>
      <c r="N33" s="300">
        <f>IF(MinBaseGround&gt;ROUND(((1-GroundCandaDiscount)*'UPS Ground Base'!N28),2),ROUND(MinBaseGround*(1+GroundFuelSurcharge),2),ROUND(((1-GroundCandaDiscount)*'UPS Ground Base'!N28)*(1+GroundFuelSurcharge),2))+(GroundResidentialFee*(1+GroundFuelSurcharge))</f>
        <v>86.036875</v>
      </c>
      <c r="O33" s="300">
        <f>IF(MinBaseGround&gt;ROUND(((1-GroundCandaDiscount)*'UPS Ground Base'!O28),2),ROUND(MinBaseGround*(1+GroundFuelSurcharge),2),ROUND(((1-GroundCandaDiscount)*'UPS Ground Base'!O28)*(1+GroundFuelSurcharge),2))+(GroundResidentialFee*(1+GroundFuelSurcharge))</f>
        <v>121.746875</v>
      </c>
      <c r="P33" s="300">
        <f>IF(MinBaseGround&gt;ROUND(((1-GroundCandaDiscount)*'UPS Ground Base'!P28),2),ROUND(MinBaseGround*(1+GroundFuelSurcharge),2),ROUND(((1-GroundCandaDiscount)*'UPS Ground Base'!P28)*(1+GroundFuelSurcharge),2))+(GroundResidentialFee*(1+GroundFuelSurcharge))</f>
        <v>123.986875</v>
      </c>
      <c r="Q33" s="300">
        <f>IF(MinBaseGround&gt;ROUND(((1-GroundCandaDiscount)*'UPS Ground Base'!Q28),2),ROUND(MinBaseGround*(1+GroundFuelSurcharge),2),ROUND(((1-GroundCandaDiscount)*'UPS Ground Base'!Q28)*(1+GroundFuelSurcharge),2))+(GroundResidentialFee*(1+GroundFuelSurcharge))</f>
        <v>124.876875</v>
      </c>
      <c r="R33" s="300">
        <f>IF(MinBaseGround&gt;ROUND(((1-GroundCandaDiscount)*'UPS Ground Base'!R28),2),ROUND(MinBaseGround*(1+GroundFuelSurcharge),2),ROUND(((1-GroundCandaDiscount)*'UPS Ground Base'!R28)*(1+GroundFuelSurcharge),2))+(GroundResidentialFee*(1+GroundFuelSurcharge))</f>
        <v>127.526875</v>
      </c>
      <c r="S33" s="300">
        <f>IF(MinBaseGround&gt;ROUND(((1-GroundCandaDiscount)*'UPS Ground Base'!S28),2),ROUND(MinBaseGround*(1+GroundFuelSurcharge),2),ROUND(((1-GroundCandaDiscount)*'UPS Ground Base'!S28)*(1+GroundFuelSurcharge),2))+(GroundResidentialFee*(1+GroundFuelSurcharge))</f>
        <v>129.366875</v>
      </c>
      <c r="T33" s="300">
        <f>IF(MinBaseGround&gt;ROUND(((1-GroundCandaDiscount)*'UPS Ground Base'!T28),2),ROUND(MinBaseGround*(1+GroundFuelSurcharge),2),ROUND(((1-GroundCandaDiscount)*'UPS Ground Base'!T28)*(1+GroundFuelSurcharge),2))+(GroundResidentialFee*(1+GroundFuelSurcharge))</f>
        <v>136.596875</v>
      </c>
      <c r="U33" s="300">
        <f>IF(MinBaseGround&gt;ROUND(((1-GroundCandaDiscount)*'UPS Ground Base'!U28),2),ROUND(MinBaseGround*(1+GroundFuelSurcharge),2),ROUND(((1-GroundCandaDiscount)*'UPS Ground Base'!U28)*(1+GroundFuelSurcharge),2))+(GroundResidentialFee*(1+GroundFuelSurcharge))</f>
        <v>140.236875</v>
      </c>
      <c r="V33" s="12"/>
      <c r="W33" s="12"/>
      <c r="X33" s="12"/>
      <c r="Y33" s="12"/>
      <c r="Z33" s="12"/>
    </row>
    <row r="34" ht="12.75" customHeight="1">
      <c r="A34" s="299">
        <v>27.0</v>
      </c>
      <c r="B34" s="300">
        <f>IF(MinBaseGround&gt;ROUND(((1-GroundMT10)*'UPS Ground Base'!B29),2),ROUND(MinBaseGround*(1+GroundFuelSurcharge),2),ROUND(((1-GroundMT10)*'UPS Ground Base'!B29)*(1+GroundFuelSurcharge),2))+(GroundResidentialFee*(1+GroundFuelSurcharge))</f>
        <v>24.006875</v>
      </c>
      <c r="C34" s="300">
        <f>IF(MinBaseGround&gt;ROUND(((1-GroundMT10)*'UPS Ground Base'!C29),2),ROUND(MinBaseGround*(1+GroundFuelSurcharge),2),ROUND(((1-GroundMT10)*'UPS Ground Base'!C29)*(1+GroundFuelSurcharge),2))+(GroundResidentialFee*(1+GroundFuelSurcharge))</f>
        <v>26.656875</v>
      </c>
      <c r="D34" s="300">
        <f>IF(MinBaseGround&gt;ROUND(((1-GroundMT10)*'UPS Ground Base'!D29),2),ROUND(MinBaseGround*(1+GroundFuelSurcharge),2),ROUND(((1-GroundMT10)*'UPS Ground Base'!D29)*(1+GroundFuelSurcharge),2))+(GroundResidentialFee*(1+GroundFuelSurcharge))</f>
        <v>28.136875</v>
      </c>
      <c r="E34" s="300">
        <f>IF(MinBaseGround&gt;ROUND(((1-GroundMT10)*'UPS Ground Base'!E29),2),ROUND(MinBaseGround*(1+GroundFuelSurcharge),2),ROUND(((1-GroundMT10)*'UPS Ground Base'!E29)*(1+GroundFuelSurcharge),2))+(GroundResidentialFee*(1+GroundFuelSurcharge))</f>
        <v>32.376875</v>
      </c>
      <c r="F34" s="300">
        <f>IF(MinBaseGround&gt;ROUND(((1-GroundMT10)*'UPS Ground Base'!F29),2),ROUND(MinBaseGround*(1+GroundFuelSurcharge),2),ROUND(((1-GroundMT10)*'UPS Ground Base'!F29)*(1+GroundFuelSurcharge),2))+(GroundResidentialFee*(1+GroundFuelSurcharge))</f>
        <v>39.266875</v>
      </c>
      <c r="G34" s="300">
        <f>IF(MinBaseGround&gt;ROUND(((1-GroundMT10)*'UPS Ground Base'!G29),2),ROUND(MinBaseGround*(1+GroundFuelSurcharge),2),ROUND(((1-GroundMT10)*'UPS Ground Base'!G29)*(1+GroundFuelSurcharge),2))+(GroundResidentialFee*(1+GroundFuelSurcharge))</f>
        <v>45.436875</v>
      </c>
      <c r="H34" s="300">
        <f>IF(MinBaseGround&gt;ROUND(((1-GroundMT10)*'UPS Ground Base'!H29),2),ROUND(MinBaseGround*(1+GroundFuelSurcharge),2),ROUND(((1-GroundMT10)*'UPS Ground Base'!H29)*(1+GroundFuelSurcharge),2))+(GroundResidentialFee*(1+GroundFuelSurcharge))</f>
        <v>50.926875</v>
      </c>
      <c r="I34" s="300">
        <f>IF(MinBaseGround&gt;ROUND(((1-GroundCandaDiscount)*'UPS Ground Base'!I29),2),ROUND(MinBaseGround*(1+GroundFuelSurcharge),2),ROUND(((1-GroundCandaDiscount)*'UPS Ground Base'!I29)*(1+GroundFuelSurcharge),2))+(GroundResidentialFee*(1+GroundFuelSurcharge))</f>
        <v>65.206875</v>
      </c>
      <c r="J34" s="300">
        <f>IF(MinBaseGround&gt;ROUND(((1-GroundCandaDiscount)*'UPS Ground Base'!J29),2),ROUND(MinBaseGround*(1+GroundFuelSurcharge),2),ROUND(((1-GroundCandaDiscount)*'UPS Ground Base'!J29)*(1+GroundFuelSurcharge),2))+(GroundResidentialFee*(1+GroundFuelSurcharge))</f>
        <v>65.796875</v>
      </c>
      <c r="K34" s="300">
        <f>IF(MinBaseGround&gt;ROUND(((1-GroundCandaDiscount)*'UPS Ground Base'!K29),2),ROUND(MinBaseGround*(1+GroundFuelSurcharge),2),ROUND(((1-GroundCandaDiscount)*'UPS Ground Base'!K29)*(1+GroundFuelSurcharge),2))+(GroundResidentialFee*(1+GroundFuelSurcharge))</f>
        <v>65.836875</v>
      </c>
      <c r="L34" s="300">
        <f>IF(MinBaseGround&gt;ROUND(((1-GroundCandaDiscount)*'UPS Ground Base'!L29),2),ROUND(MinBaseGround*(1+GroundFuelSurcharge),2),ROUND(((1-GroundCandaDiscount)*'UPS Ground Base'!L29)*(1+GroundFuelSurcharge),2))+(GroundResidentialFee*(1+GroundFuelSurcharge))</f>
        <v>86.576875</v>
      </c>
      <c r="M34" s="300">
        <f>IF(MinBaseGround&gt;ROUND(((1-GroundCandaDiscount)*'UPS Ground Base'!M29),2),ROUND(MinBaseGround*(1+GroundFuelSurcharge),2),ROUND(((1-GroundCandaDiscount)*'UPS Ground Base'!M29)*(1+GroundFuelSurcharge),2))+(GroundResidentialFee*(1+GroundFuelSurcharge))</f>
        <v>87.876875</v>
      </c>
      <c r="N34" s="300">
        <f>IF(MinBaseGround&gt;ROUND(((1-GroundCandaDiscount)*'UPS Ground Base'!N29),2),ROUND(MinBaseGround*(1+GroundFuelSurcharge),2),ROUND(((1-GroundCandaDiscount)*'UPS Ground Base'!N29)*(1+GroundFuelSurcharge),2))+(GroundResidentialFee*(1+GroundFuelSurcharge))</f>
        <v>87.976875</v>
      </c>
      <c r="O34" s="300">
        <f>IF(MinBaseGround&gt;ROUND(((1-GroundCandaDiscount)*'UPS Ground Base'!O29),2),ROUND(MinBaseGround*(1+GroundFuelSurcharge),2),ROUND(((1-GroundCandaDiscount)*'UPS Ground Base'!O29)*(1+GroundFuelSurcharge),2))+(GroundResidentialFee*(1+GroundFuelSurcharge))</f>
        <v>123.886875</v>
      </c>
      <c r="P34" s="300">
        <f>IF(MinBaseGround&gt;ROUND(((1-GroundCandaDiscount)*'UPS Ground Base'!P29),2),ROUND(MinBaseGround*(1+GroundFuelSurcharge),2),ROUND(((1-GroundCandaDiscount)*'UPS Ground Base'!P29)*(1+GroundFuelSurcharge),2))+(GroundResidentialFee*(1+GroundFuelSurcharge))</f>
        <v>126.186875</v>
      </c>
      <c r="Q34" s="300">
        <f>IF(MinBaseGround&gt;ROUND(((1-GroundCandaDiscount)*'UPS Ground Base'!Q29),2),ROUND(MinBaseGround*(1+GroundFuelSurcharge),2),ROUND(((1-GroundCandaDiscount)*'UPS Ground Base'!Q29)*(1+GroundFuelSurcharge),2))+(GroundResidentialFee*(1+GroundFuelSurcharge))</f>
        <v>126.766875</v>
      </c>
      <c r="R34" s="300">
        <f>IF(MinBaseGround&gt;ROUND(((1-GroundCandaDiscount)*'UPS Ground Base'!R29),2),ROUND(MinBaseGround*(1+GroundFuelSurcharge),2),ROUND(((1-GroundCandaDiscount)*'UPS Ground Base'!R29)*(1+GroundFuelSurcharge),2))+(GroundResidentialFee*(1+GroundFuelSurcharge))</f>
        <v>127.776875</v>
      </c>
      <c r="S34" s="300">
        <f>IF(MinBaseGround&gt;ROUND(((1-GroundCandaDiscount)*'UPS Ground Base'!S29),2),ROUND(MinBaseGround*(1+GroundFuelSurcharge),2),ROUND(((1-GroundCandaDiscount)*'UPS Ground Base'!S29)*(1+GroundFuelSurcharge),2))+(GroundResidentialFee*(1+GroundFuelSurcharge))</f>
        <v>131.976875</v>
      </c>
      <c r="T34" s="300">
        <f>IF(MinBaseGround&gt;ROUND(((1-GroundCandaDiscount)*'UPS Ground Base'!T29),2),ROUND(MinBaseGround*(1+GroundFuelSurcharge),2),ROUND(((1-GroundCandaDiscount)*'UPS Ground Base'!T29)*(1+GroundFuelSurcharge),2))+(GroundResidentialFee*(1+GroundFuelSurcharge))</f>
        <v>137.286875</v>
      </c>
      <c r="U34" s="300">
        <f>IF(MinBaseGround&gt;ROUND(((1-GroundCandaDiscount)*'UPS Ground Base'!U29),2),ROUND(MinBaseGround*(1+GroundFuelSurcharge),2),ROUND(((1-GroundCandaDiscount)*'UPS Ground Base'!U29)*(1+GroundFuelSurcharge),2))+(GroundResidentialFee*(1+GroundFuelSurcharge))</f>
        <v>143.156875</v>
      </c>
      <c r="V34" s="12"/>
      <c r="W34" s="12"/>
      <c r="X34" s="12"/>
      <c r="Y34" s="12"/>
      <c r="Z34" s="12"/>
    </row>
    <row r="35" ht="12.75" customHeight="1">
      <c r="A35" s="299">
        <v>28.0</v>
      </c>
      <c r="B35" s="300">
        <f>IF(MinBaseGround&gt;ROUND(((1-GroundMT10)*'UPS Ground Base'!B30),2),ROUND(MinBaseGround*(1+GroundFuelSurcharge),2),ROUND(((1-GroundMT10)*'UPS Ground Base'!B30)*(1+GroundFuelSurcharge),2))+(GroundResidentialFee*(1+GroundFuelSurcharge))</f>
        <v>24.416875</v>
      </c>
      <c r="C35" s="300">
        <f>IF(MinBaseGround&gt;ROUND(((1-GroundMT10)*'UPS Ground Base'!C30),2),ROUND(MinBaseGround*(1+GroundFuelSurcharge),2),ROUND(((1-GroundMT10)*'UPS Ground Base'!C30)*(1+GroundFuelSurcharge),2))+(GroundResidentialFee*(1+GroundFuelSurcharge))</f>
        <v>27.146875</v>
      </c>
      <c r="D35" s="300">
        <f>IF(MinBaseGround&gt;ROUND(((1-GroundMT10)*'UPS Ground Base'!D30),2),ROUND(MinBaseGround*(1+GroundFuelSurcharge),2),ROUND(((1-GroundMT10)*'UPS Ground Base'!D30)*(1+GroundFuelSurcharge),2))+(GroundResidentialFee*(1+GroundFuelSurcharge))</f>
        <v>29.156875</v>
      </c>
      <c r="E35" s="300">
        <f>IF(MinBaseGround&gt;ROUND(((1-GroundMT10)*'UPS Ground Base'!E30),2),ROUND(MinBaseGround*(1+GroundFuelSurcharge),2),ROUND(((1-GroundMT10)*'UPS Ground Base'!E30)*(1+GroundFuelSurcharge),2))+(GroundResidentialFee*(1+GroundFuelSurcharge))</f>
        <v>34.076875</v>
      </c>
      <c r="F35" s="300">
        <f>IF(MinBaseGround&gt;ROUND(((1-GroundMT10)*'UPS Ground Base'!F30),2),ROUND(MinBaseGround*(1+GroundFuelSurcharge),2),ROUND(((1-GroundMT10)*'UPS Ground Base'!F30)*(1+GroundFuelSurcharge),2))+(GroundResidentialFee*(1+GroundFuelSurcharge))</f>
        <v>40.886875</v>
      </c>
      <c r="G35" s="300">
        <f>IF(MinBaseGround&gt;ROUND(((1-GroundMT10)*'UPS Ground Base'!G30),2),ROUND(MinBaseGround*(1+GroundFuelSurcharge),2),ROUND(((1-GroundMT10)*'UPS Ground Base'!G30)*(1+GroundFuelSurcharge),2))+(GroundResidentialFee*(1+GroundFuelSurcharge))</f>
        <v>47.206875</v>
      </c>
      <c r="H35" s="300">
        <f>IF(MinBaseGround&gt;ROUND(((1-GroundMT10)*'UPS Ground Base'!H30),2),ROUND(MinBaseGround*(1+GroundFuelSurcharge),2),ROUND(((1-GroundMT10)*'UPS Ground Base'!H30)*(1+GroundFuelSurcharge),2))+(GroundResidentialFee*(1+GroundFuelSurcharge))</f>
        <v>52.646875</v>
      </c>
      <c r="I35" s="300">
        <f>IF(MinBaseGround&gt;ROUND(((1-GroundCandaDiscount)*'UPS Ground Base'!I30),2),ROUND(MinBaseGround*(1+GroundFuelSurcharge),2),ROUND(((1-GroundCandaDiscount)*'UPS Ground Base'!I30)*(1+GroundFuelSurcharge),2))+(GroundResidentialFee*(1+GroundFuelSurcharge))</f>
        <v>66.616875</v>
      </c>
      <c r="J35" s="300">
        <f>IF(MinBaseGround&gt;ROUND(((1-GroundCandaDiscount)*'UPS Ground Base'!J30),2),ROUND(MinBaseGround*(1+GroundFuelSurcharge),2),ROUND(((1-GroundCandaDiscount)*'UPS Ground Base'!J30)*(1+GroundFuelSurcharge),2))+(GroundResidentialFee*(1+GroundFuelSurcharge))</f>
        <v>67.216875</v>
      </c>
      <c r="K35" s="300">
        <f>IF(MinBaseGround&gt;ROUND(((1-GroundCandaDiscount)*'UPS Ground Base'!K30),2),ROUND(MinBaseGround*(1+GroundFuelSurcharge),2),ROUND(((1-GroundCandaDiscount)*'UPS Ground Base'!K30)*(1+GroundFuelSurcharge),2))+(GroundResidentialFee*(1+GroundFuelSurcharge))</f>
        <v>67.256875</v>
      </c>
      <c r="L35" s="300">
        <f>IF(MinBaseGround&gt;ROUND(((1-GroundCandaDiscount)*'UPS Ground Base'!L30),2),ROUND(MinBaseGround*(1+GroundFuelSurcharge),2),ROUND(((1-GroundCandaDiscount)*'UPS Ground Base'!L30)*(1+GroundFuelSurcharge),2))+(GroundResidentialFee*(1+GroundFuelSurcharge))</f>
        <v>88.576875</v>
      </c>
      <c r="M35" s="300">
        <f>IF(MinBaseGround&gt;ROUND(((1-GroundCandaDiscount)*'UPS Ground Base'!M30),2),ROUND(MinBaseGround*(1+GroundFuelSurcharge),2),ROUND(((1-GroundCandaDiscount)*'UPS Ground Base'!M30)*(1+GroundFuelSurcharge),2))+(GroundResidentialFee*(1+GroundFuelSurcharge))</f>
        <v>89.876875</v>
      </c>
      <c r="N35" s="300">
        <f>IF(MinBaseGround&gt;ROUND(((1-GroundCandaDiscount)*'UPS Ground Base'!N30),2),ROUND(MinBaseGround*(1+GroundFuelSurcharge),2),ROUND(((1-GroundCandaDiscount)*'UPS Ground Base'!N30)*(1+GroundFuelSurcharge),2))+(GroundResidentialFee*(1+GroundFuelSurcharge))</f>
        <v>90.006875</v>
      </c>
      <c r="O35" s="300">
        <f>IF(MinBaseGround&gt;ROUND(((1-GroundCandaDiscount)*'UPS Ground Base'!O30),2),ROUND(MinBaseGround*(1+GroundFuelSurcharge),2),ROUND(((1-GroundCandaDiscount)*'UPS Ground Base'!O30)*(1+GroundFuelSurcharge),2))+(GroundResidentialFee*(1+GroundFuelSurcharge))</f>
        <v>125.306875</v>
      </c>
      <c r="P35" s="300">
        <f>IF(MinBaseGround&gt;ROUND(((1-GroundCandaDiscount)*'UPS Ground Base'!P30),2),ROUND(MinBaseGround*(1+GroundFuelSurcharge),2),ROUND(((1-GroundCandaDiscount)*'UPS Ground Base'!P30)*(1+GroundFuelSurcharge),2))+(GroundResidentialFee*(1+GroundFuelSurcharge))</f>
        <v>128.466875</v>
      </c>
      <c r="Q35" s="300">
        <f>IF(MinBaseGround&gt;ROUND(((1-GroundCandaDiscount)*'UPS Ground Base'!Q30),2),ROUND(MinBaseGround*(1+GroundFuelSurcharge),2),ROUND(((1-GroundCandaDiscount)*'UPS Ground Base'!Q30)*(1+GroundFuelSurcharge),2))+(GroundResidentialFee*(1+GroundFuelSurcharge))</f>
        <v>129.566875</v>
      </c>
      <c r="R35" s="300">
        <f>IF(MinBaseGround&gt;ROUND(((1-GroundCandaDiscount)*'UPS Ground Base'!R30),2),ROUND(MinBaseGround*(1+GroundFuelSurcharge),2),ROUND(((1-GroundCandaDiscount)*'UPS Ground Base'!R30)*(1+GroundFuelSurcharge),2))+(GroundResidentialFee*(1+GroundFuelSurcharge))</f>
        <v>132.426875</v>
      </c>
      <c r="S35" s="300">
        <f>IF(MinBaseGround&gt;ROUND(((1-GroundCandaDiscount)*'UPS Ground Base'!S30),2),ROUND(MinBaseGround*(1+GroundFuelSurcharge),2),ROUND(((1-GroundCandaDiscount)*'UPS Ground Base'!S30)*(1+GroundFuelSurcharge),2))+(GroundResidentialFee*(1+GroundFuelSurcharge))</f>
        <v>138.406875</v>
      </c>
      <c r="T35" s="300">
        <f>IF(MinBaseGround&gt;ROUND(((1-GroundCandaDiscount)*'UPS Ground Base'!T30),2),ROUND(MinBaseGround*(1+GroundFuelSurcharge),2),ROUND(((1-GroundCandaDiscount)*'UPS Ground Base'!T30)*(1+GroundFuelSurcharge),2))+(GroundResidentialFee*(1+GroundFuelSurcharge))</f>
        <v>141.386875</v>
      </c>
      <c r="U35" s="300">
        <f>IF(MinBaseGround&gt;ROUND(((1-GroundCandaDiscount)*'UPS Ground Base'!U30),2),ROUND(MinBaseGround*(1+GroundFuelSurcharge),2),ROUND(((1-GroundCandaDiscount)*'UPS Ground Base'!U30)*(1+GroundFuelSurcharge),2))+(GroundResidentialFee*(1+GroundFuelSurcharge))</f>
        <v>146.316875</v>
      </c>
      <c r="V35" s="12"/>
      <c r="W35" s="12"/>
      <c r="X35" s="12"/>
      <c r="Y35" s="12"/>
      <c r="Z35" s="12"/>
    </row>
    <row r="36" ht="12.75" customHeight="1">
      <c r="A36" s="299">
        <v>29.0</v>
      </c>
      <c r="B36" s="300">
        <f>IF(MinBaseGround&gt;ROUND(((1-GroundMT10)*'UPS Ground Base'!B31),2),ROUND(MinBaseGround*(1+GroundFuelSurcharge),2),ROUND(((1-GroundMT10)*'UPS Ground Base'!B31)*(1+GroundFuelSurcharge),2))+(GroundResidentialFee*(1+GroundFuelSurcharge))</f>
        <v>24.466875</v>
      </c>
      <c r="C36" s="300">
        <f>IF(MinBaseGround&gt;ROUND(((1-GroundMT10)*'UPS Ground Base'!C31),2),ROUND(MinBaseGround*(1+GroundFuelSurcharge),2),ROUND(((1-GroundMT10)*'UPS Ground Base'!C31)*(1+GroundFuelSurcharge),2))+(GroundResidentialFee*(1+GroundFuelSurcharge))</f>
        <v>27.546875</v>
      </c>
      <c r="D36" s="300">
        <f>IF(MinBaseGround&gt;ROUND(((1-GroundMT10)*'UPS Ground Base'!D31),2),ROUND(MinBaseGround*(1+GroundFuelSurcharge),2),ROUND(((1-GroundMT10)*'UPS Ground Base'!D31)*(1+GroundFuelSurcharge),2))+(GroundResidentialFee*(1+GroundFuelSurcharge))</f>
        <v>29.516875</v>
      </c>
      <c r="E36" s="300">
        <f>IF(MinBaseGround&gt;ROUND(((1-GroundMT10)*'UPS Ground Base'!E31),2),ROUND(MinBaseGround*(1+GroundFuelSurcharge),2),ROUND(((1-GroundMT10)*'UPS Ground Base'!E31)*(1+GroundFuelSurcharge),2))+(GroundResidentialFee*(1+GroundFuelSurcharge))</f>
        <v>34.116875</v>
      </c>
      <c r="F36" s="300">
        <f>IF(MinBaseGround&gt;ROUND(((1-GroundMT10)*'UPS Ground Base'!F31),2),ROUND(MinBaseGround*(1+GroundFuelSurcharge),2),ROUND(((1-GroundMT10)*'UPS Ground Base'!F31)*(1+GroundFuelSurcharge),2))+(GroundResidentialFee*(1+GroundFuelSurcharge))</f>
        <v>41.886875</v>
      </c>
      <c r="G36" s="300">
        <f>IF(MinBaseGround&gt;ROUND(((1-GroundMT10)*'UPS Ground Base'!G31),2),ROUND(MinBaseGround*(1+GroundFuelSurcharge),2),ROUND(((1-GroundMT10)*'UPS Ground Base'!G31)*(1+GroundFuelSurcharge),2))+(GroundResidentialFee*(1+GroundFuelSurcharge))</f>
        <v>48.136875</v>
      </c>
      <c r="H36" s="300">
        <f>IF(MinBaseGround&gt;ROUND(((1-GroundMT10)*'UPS Ground Base'!H31),2),ROUND(MinBaseGround*(1+GroundFuelSurcharge),2),ROUND(((1-GroundMT10)*'UPS Ground Base'!H31)*(1+GroundFuelSurcharge),2))+(GroundResidentialFee*(1+GroundFuelSurcharge))</f>
        <v>53.886875</v>
      </c>
      <c r="I36" s="300">
        <f>IF(MinBaseGround&gt;ROUND(((1-GroundCandaDiscount)*'UPS Ground Base'!I31),2),ROUND(MinBaseGround*(1+GroundFuelSurcharge),2),ROUND(((1-GroundCandaDiscount)*'UPS Ground Base'!I31)*(1+GroundFuelSurcharge),2))+(GroundResidentialFee*(1+GroundFuelSurcharge))</f>
        <v>68.046875</v>
      </c>
      <c r="J36" s="300">
        <f>IF(MinBaseGround&gt;ROUND(((1-GroundCandaDiscount)*'UPS Ground Base'!J31),2),ROUND(MinBaseGround*(1+GroundFuelSurcharge),2),ROUND(((1-GroundCandaDiscount)*'UPS Ground Base'!J31)*(1+GroundFuelSurcharge),2))+(GroundResidentialFee*(1+GroundFuelSurcharge))</f>
        <v>68.626875</v>
      </c>
      <c r="K36" s="300">
        <f>IF(MinBaseGround&gt;ROUND(((1-GroundCandaDiscount)*'UPS Ground Base'!K31),2),ROUND(MinBaseGround*(1+GroundFuelSurcharge),2),ROUND(((1-GroundCandaDiscount)*'UPS Ground Base'!K31)*(1+GroundFuelSurcharge),2))+(GroundResidentialFee*(1+GroundFuelSurcharge))</f>
        <v>68.636875</v>
      </c>
      <c r="L36" s="300">
        <f>IF(MinBaseGround&gt;ROUND(((1-GroundCandaDiscount)*'UPS Ground Base'!L31),2),ROUND(MinBaseGround*(1+GroundFuelSurcharge),2),ROUND(((1-GroundCandaDiscount)*'UPS Ground Base'!L31)*(1+GroundFuelSurcharge),2))+(GroundResidentialFee*(1+GroundFuelSurcharge))</f>
        <v>90.476875</v>
      </c>
      <c r="M36" s="300">
        <f>IF(MinBaseGround&gt;ROUND(((1-GroundCandaDiscount)*'UPS Ground Base'!M31),2),ROUND(MinBaseGround*(1+GroundFuelSurcharge),2),ROUND(((1-GroundCandaDiscount)*'UPS Ground Base'!M31)*(1+GroundFuelSurcharge),2))+(GroundResidentialFee*(1+GroundFuelSurcharge))</f>
        <v>91.846875</v>
      </c>
      <c r="N36" s="300">
        <f>IF(MinBaseGround&gt;ROUND(((1-GroundCandaDiscount)*'UPS Ground Base'!N31),2),ROUND(MinBaseGround*(1+GroundFuelSurcharge),2),ROUND(((1-GroundCandaDiscount)*'UPS Ground Base'!N31)*(1+GroundFuelSurcharge),2))+(GroundResidentialFee*(1+GroundFuelSurcharge))</f>
        <v>91.946875</v>
      </c>
      <c r="O36" s="300">
        <f>IF(MinBaseGround&gt;ROUND(((1-GroundCandaDiscount)*'UPS Ground Base'!O31),2),ROUND(MinBaseGround*(1+GroundFuelSurcharge),2),ROUND(((1-GroundCandaDiscount)*'UPS Ground Base'!O31)*(1+GroundFuelSurcharge),2))+(GroundResidentialFee*(1+GroundFuelSurcharge))</f>
        <v>125.486875</v>
      </c>
      <c r="P36" s="300">
        <f>IF(MinBaseGround&gt;ROUND(((1-GroundCandaDiscount)*'UPS Ground Base'!P31),2),ROUND(MinBaseGround*(1+GroundFuelSurcharge),2),ROUND(((1-GroundCandaDiscount)*'UPS Ground Base'!P31)*(1+GroundFuelSurcharge),2))+(GroundResidentialFee*(1+GroundFuelSurcharge))</f>
        <v>129.586875</v>
      </c>
      <c r="Q36" s="300">
        <f>IF(MinBaseGround&gt;ROUND(((1-GroundCandaDiscount)*'UPS Ground Base'!Q31),2),ROUND(MinBaseGround*(1+GroundFuelSurcharge),2),ROUND(((1-GroundCandaDiscount)*'UPS Ground Base'!Q31)*(1+GroundFuelSurcharge),2))+(GroundResidentialFee*(1+GroundFuelSurcharge))</f>
        <v>131.656875</v>
      </c>
      <c r="R36" s="300">
        <f>IF(MinBaseGround&gt;ROUND(((1-GroundCandaDiscount)*'UPS Ground Base'!R31),2),ROUND(MinBaseGround*(1+GroundFuelSurcharge),2),ROUND(((1-GroundCandaDiscount)*'UPS Ground Base'!R31)*(1+GroundFuelSurcharge),2))+(GroundResidentialFee*(1+GroundFuelSurcharge))</f>
        <v>132.596875</v>
      </c>
      <c r="S36" s="300">
        <f>IF(MinBaseGround&gt;ROUND(((1-GroundCandaDiscount)*'UPS Ground Base'!S31),2),ROUND(MinBaseGround*(1+GroundFuelSurcharge),2),ROUND(((1-GroundCandaDiscount)*'UPS Ground Base'!S31)*(1+GroundFuelSurcharge),2))+(GroundResidentialFee*(1+GroundFuelSurcharge))</f>
        <v>138.826875</v>
      </c>
      <c r="T36" s="300">
        <f>IF(MinBaseGround&gt;ROUND(((1-GroundCandaDiscount)*'UPS Ground Base'!T31),2),ROUND(MinBaseGround*(1+GroundFuelSurcharge),2),ROUND(((1-GroundCandaDiscount)*'UPS Ground Base'!T31)*(1+GroundFuelSurcharge),2))+(GroundResidentialFee*(1+GroundFuelSurcharge))</f>
        <v>142.686875</v>
      </c>
      <c r="U36" s="300">
        <f>IF(MinBaseGround&gt;ROUND(((1-GroundCandaDiscount)*'UPS Ground Base'!U31),2),ROUND(MinBaseGround*(1+GroundFuelSurcharge),2),ROUND(((1-GroundCandaDiscount)*'UPS Ground Base'!U31)*(1+GroundFuelSurcharge),2))+(GroundResidentialFee*(1+GroundFuelSurcharge))</f>
        <v>149.776875</v>
      </c>
    </row>
    <row r="37" ht="12.75" customHeight="1">
      <c r="A37" s="299">
        <v>30.0</v>
      </c>
      <c r="B37" s="300">
        <f>IF(MinBaseGround&gt;ROUND(((1-GroundMT10)*'UPS Ground Base'!B32),2),ROUND(MinBaseGround*(1+GroundFuelSurcharge),2),ROUND(((1-GroundMT10)*'UPS Ground Base'!B32)*(1+GroundFuelSurcharge),2))+(GroundResidentialFee*(1+GroundFuelSurcharge))</f>
        <v>24.766875</v>
      </c>
      <c r="C37" s="300">
        <f>IF(MinBaseGround&gt;ROUND(((1-GroundMT10)*'UPS Ground Base'!C32),2),ROUND(MinBaseGround*(1+GroundFuelSurcharge),2),ROUND(((1-GroundMT10)*'UPS Ground Base'!C32)*(1+GroundFuelSurcharge),2))+(GroundResidentialFee*(1+GroundFuelSurcharge))</f>
        <v>28.066875</v>
      </c>
      <c r="D37" s="300">
        <f>IF(MinBaseGround&gt;ROUND(((1-GroundMT10)*'UPS Ground Base'!D32),2),ROUND(MinBaseGround*(1+GroundFuelSurcharge),2),ROUND(((1-GroundMT10)*'UPS Ground Base'!D32)*(1+GroundFuelSurcharge),2))+(GroundResidentialFee*(1+GroundFuelSurcharge))</f>
        <v>30.416875</v>
      </c>
      <c r="E37" s="300">
        <f>IF(MinBaseGround&gt;ROUND(((1-GroundMT10)*'UPS Ground Base'!E32),2),ROUND(MinBaseGround*(1+GroundFuelSurcharge),2),ROUND(((1-GroundMT10)*'UPS Ground Base'!E32)*(1+GroundFuelSurcharge),2))+(GroundResidentialFee*(1+GroundFuelSurcharge))</f>
        <v>35.226875</v>
      </c>
      <c r="F37" s="300">
        <f>IF(MinBaseGround&gt;ROUND(((1-GroundMT10)*'UPS Ground Base'!F32),2),ROUND(MinBaseGround*(1+GroundFuelSurcharge),2),ROUND(((1-GroundMT10)*'UPS Ground Base'!F32)*(1+GroundFuelSurcharge),2))+(GroundResidentialFee*(1+GroundFuelSurcharge))</f>
        <v>42.456875</v>
      </c>
      <c r="G37" s="300">
        <f>IF(MinBaseGround&gt;ROUND(((1-GroundMT10)*'UPS Ground Base'!G32),2),ROUND(MinBaseGround*(1+GroundFuelSurcharge),2),ROUND(((1-GroundMT10)*'UPS Ground Base'!G32)*(1+GroundFuelSurcharge),2))+(GroundResidentialFee*(1+GroundFuelSurcharge))</f>
        <v>48.346875</v>
      </c>
      <c r="H37" s="300">
        <f>IF(MinBaseGround&gt;ROUND(((1-GroundMT10)*'UPS Ground Base'!H32),2),ROUND(MinBaseGround*(1+GroundFuelSurcharge),2),ROUND(((1-GroundMT10)*'UPS Ground Base'!H32)*(1+GroundFuelSurcharge),2))+(GroundResidentialFee*(1+GroundFuelSurcharge))</f>
        <v>55.866875</v>
      </c>
      <c r="I37" s="300">
        <f>IF(MinBaseGround&gt;ROUND(((1-GroundCandaDiscount)*'UPS Ground Base'!I32),2),ROUND(MinBaseGround*(1+GroundFuelSurcharge),2),ROUND(((1-GroundCandaDiscount)*'UPS Ground Base'!I32)*(1+GroundFuelSurcharge),2))+(GroundResidentialFee*(1+GroundFuelSurcharge))</f>
        <v>69.426875</v>
      </c>
      <c r="J37" s="300">
        <f>IF(MinBaseGround&gt;ROUND(((1-GroundCandaDiscount)*'UPS Ground Base'!J32),2),ROUND(MinBaseGround*(1+GroundFuelSurcharge),2),ROUND(((1-GroundCandaDiscount)*'UPS Ground Base'!J32)*(1+GroundFuelSurcharge),2))+(GroundResidentialFee*(1+GroundFuelSurcharge))</f>
        <v>70.056875</v>
      </c>
      <c r="K37" s="300">
        <f>IF(MinBaseGround&gt;ROUND(((1-GroundCandaDiscount)*'UPS Ground Base'!K32),2),ROUND(MinBaseGround*(1+GroundFuelSurcharge),2),ROUND(((1-GroundCandaDiscount)*'UPS Ground Base'!K32)*(1+GroundFuelSurcharge),2))+(GroundResidentialFee*(1+GroundFuelSurcharge))</f>
        <v>70.176875</v>
      </c>
      <c r="L37" s="300">
        <f>IF(MinBaseGround&gt;ROUND(((1-GroundCandaDiscount)*'UPS Ground Base'!L32),2),ROUND(MinBaseGround*(1+GroundFuelSurcharge),2),ROUND(((1-GroundCandaDiscount)*'UPS Ground Base'!L32)*(1+GroundFuelSurcharge),2))+(GroundResidentialFee*(1+GroundFuelSurcharge))</f>
        <v>92.396875</v>
      </c>
      <c r="M37" s="300">
        <f>IF(MinBaseGround&gt;ROUND(((1-GroundCandaDiscount)*'UPS Ground Base'!M32),2),ROUND(MinBaseGround*(1+GroundFuelSurcharge),2),ROUND(((1-GroundCandaDiscount)*'UPS Ground Base'!M32)*(1+GroundFuelSurcharge),2))+(GroundResidentialFee*(1+GroundFuelSurcharge))</f>
        <v>93.796875</v>
      </c>
      <c r="N37" s="300">
        <f>IF(MinBaseGround&gt;ROUND(((1-GroundCandaDiscount)*'UPS Ground Base'!N32),2),ROUND(MinBaseGround*(1+GroundFuelSurcharge),2),ROUND(((1-GroundCandaDiscount)*'UPS Ground Base'!N32)*(1+GroundFuelSurcharge),2))+(GroundResidentialFee*(1+GroundFuelSurcharge))</f>
        <v>93.916875</v>
      </c>
      <c r="O37" s="300">
        <f>IF(MinBaseGround&gt;ROUND(((1-GroundCandaDiscount)*'UPS Ground Base'!O32),2),ROUND(MinBaseGround*(1+GroundFuelSurcharge),2),ROUND(((1-GroundCandaDiscount)*'UPS Ground Base'!O32)*(1+GroundFuelSurcharge),2))+(GroundResidentialFee*(1+GroundFuelSurcharge))</f>
        <v>125.836875</v>
      </c>
      <c r="P37" s="300">
        <f>IF(MinBaseGround&gt;ROUND(((1-GroundCandaDiscount)*'UPS Ground Base'!P32),2),ROUND(MinBaseGround*(1+GroundFuelSurcharge),2),ROUND(((1-GroundCandaDiscount)*'UPS Ground Base'!P32)*(1+GroundFuelSurcharge),2))+(GroundResidentialFee*(1+GroundFuelSurcharge))</f>
        <v>130.236875</v>
      </c>
      <c r="Q37" s="300">
        <f>IF(MinBaseGround&gt;ROUND(((1-GroundCandaDiscount)*'UPS Ground Base'!Q32),2),ROUND(MinBaseGround*(1+GroundFuelSurcharge),2),ROUND(((1-GroundCandaDiscount)*'UPS Ground Base'!Q32)*(1+GroundFuelSurcharge),2))+(GroundResidentialFee*(1+GroundFuelSurcharge))</f>
        <v>132.456875</v>
      </c>
      <c r="R37" s="300">
        <f>IF(MinBaseGround&gt;ROUND(((1-GroundCandaDiscount)*'UPS Ground Base'!R32),2),ROUND(MinBaseGround*(1+GroundFuelSurcharge),2),ROUND(((1-GroundCandaDiscount)*'UPS Ground Base'!R32)*(1+GroundFuelSurcharge),2))+(GroundResidentialFee*(1+GroundFuelSurcharge))</f>
        <v>132.906875</v>
      </c>
      <c r="S37" s="300">
        <f>IF(MinBaseGround&gt;ROUND(((1-GroundCandaDiscount)*'UPS Ground Base'!S32),2),ROUND(MinBaseGround*(1+GroundFuelSurcharge),2),ROUND(((1-GroundCandaDiscount)*'UPS Ground Base'!S32)*(1+GroundFuelSurcharge),2))+(GroundResidentialFee*(1+GroundFuelSurcharge))</f>
        <v>139.476875</v>
      </c>
      <c r="T37" s="300">
        <f>IF(MinBaseGround&gt;ROUND(((1-GroundCandaDiscount)*'UPS Ground Base'!T32),2),ROUND(MinBaseGround*(1+GroundFuelSurcharge),2),ROUND(((1-GroundCandaDiscount)*'UPS Ground Base'!T32)*(1+GroundFuelSurcharge),2))+(GroundResidentialFee*(1+GroundFuelSurcharge))</f>
        <v>143.326875</v>
      </c>
      <c r="U37" s="300">
        <f>IF(MinBaseGround&gt;ROUND(((1-GroundCandaDiscount)*'UPS Ground Base'!U32),2),ROUND(MinBaseGround*(1+GroundFuelSurcharge),2),ROUND(((1-GroundCandaDiscount)*'UPS Ground Base'!U32)*(1+GroundFuelSurcharge),2))+(GroundResidentialFee*(1+GroundFuelSurcharge))</f>
        <v>150.666875</v>
      </c>
    </row>
    <row r="38" ht="12.75" customHeight="1">
      <c r="A38" s="299">
        <v>31.0</v>
      </c>
      <c r="B38" s="300">
        <f>IF(MinBaseGround&gt;ROUND(((1-GroundMT10)*'UPS Ground Base'!B33),2),ROUND(MinBaseGround*(1+GroundFuelSurcharge),2),ROUND(((1-GroundMT10)*'UPS Ground Base'!B33)*(1+GroundFuelSurcharge),2))+(GroundResidentialFee*(1+GroundFuelSurcharge))</f>
        <v>25.476875</v>
      </c>
      <c r="C38" s="300">
        <f>IF(MinBaseGround&gt;ROUND(((1-GroundMT10)*'UPS Ground Base'!C33),2),ROUND(MinBaseGround*(1+GroundFuelSurcharge),2),ROUND(((1-GroundMT10)*'UPS Ground Base'!C33)*(1+GroundFuelSurcharge),2))+(GroundResidentialFee*(1+GroundFuelSurcharge))</f>
        <v>28.586875</v>
      </c>
      <c r="D38" s="300">
        <f>IF(MinBaseGround&gt;ROUND(((1-GroundMT10)*'UPS Ground Base'!D33),2),ROUND(MinBaseGround*(1+GroundFuelSurcharge),2),ROUND(((1-GroundMT10)*'UPS Ground Base'!D33)*(1+GroundFuelSurcharge),2))+(GroundResidentialFee*(1+GroundFuelSurcharge))</f>
        <v>30.776875</v>
      </c>
      <c r="E38" s="300">
        <f>IF(MinBaseGround&gt;ROUND(((1-GroundMT10)*'UPS Ground Base'!E33),2),ROUND(MinBaseGround*(1+GroundFuelSurcharge),2),ROUND(((1-GroundMT10)*'UPS Ground Base'!E33)*(1+GroundFuelSurcharge),2))+(GroundResidentialFee*(1+GroundFuelSurcharge))</f>
        <v>35.436875</v>
      </c>
      <c r="F38" s="300">
        <f>IF(MinBaseGround&gt;ROUND(((1-GroundMT10)*'UPS Ground Base'!F33),2),ROUND(MinBaseGround*(1+GroundFuelSurcharge),2),ROUND(((1-GroundMT10)*'UPS Ground Base'!F33)*(1+GroundFuelSurcharge),2))+(GroundResidentialFee*(1+GroundFuelSurcharge))</f>
        <v>43.336875</v>
      </c>
      <c r="G38" s="300">
        <f>IF(MinBaseGround&gt;ROUND(((1-GroundMT10)*'UPS Ground Base'!G33),2),ROUND(MinBaseGround*(1+GroundFuelSurcharge),2),ROUND(((1-GroundMT10)*'UPS Ground Base'!G33)*(1+GroundFuelSurcharge),2))+(GroundResidentialFee*(1+GroundFuelSurcharge))</f>
        <v>49.926875</v>
      </c>
      <c r="H38" s="300">
        <f>IF(MinBaseGround&gt;ROUND(((1-GroundMT10)*'UPS Ground Base'!H33),2),ROUND(MinBaseGround*(1+GroundFuelSurcharge),2),ROUND(((1-GroundMT10)*'UPS Ground Base'!H33)*(1+GroundFuelSurcharge),2))+(GroundResidentialFee*(1+GroundFuelSurcharge))</f>
        <v>57.456875</v>
      </c>
      <c r="I38" s="300">
        <f>IF(MinBaseGround&gt;ROUND(((1-GroundCandaDiscount)*'UPS Ground Base'!I33),2),ROUND(MinBaseGround*(1+GroundFuelSurcharge),2),ROUND(((1-GroundCandaDiscount)*'UPS Ground Base'!I33)*(1+GroundFuelSurcharge),2))+(GroundResidentialFee*(1+GroundFuelSurcharge))</f>
        <v>70.626875</v>
      </c>
      <c r="J38" s="300">
        <f>IF(MinBaseGround&gt;ROUND(((1-GroundCandaDiscount)*'UPS Ground Base'!J33),2),ROUND(MinBaseGround*(1+GroundFuelSurcharge),2),ROUND(((1-GroundCandaDiscount)*'UPS Ground Base'!J33)*(1+GroundFuelSurcharge),2))+(GroundResidentialFee*(1+GroundFuelSurcharge))</f>
        <v>71.266875</v>
      </c>
      <c r="K38" s="300">
        <f>IF(MinBaseGround&gt;ROUND(((1-GroundCandaDiscount)*'UPS Ground Base'!K33),2),ROUND(MinBaseGround*(1+GroundFuelSurcharge),2),ROUND(((1-GroundCandaDiscount)*'UPS Ground Base'!K33)*(1+GroundFuelSurcharge),2))+(GroundResidentialFee*(1+GroundFuelSurcharge))</f>
        <v>71.656875</v>
      </c>
      <c r="L38" s="300">
        <f>IF(MinBaseGround&gt;ROUND(((1-GroundCandaDiscount)*'UPS Ground Base'!L33),2),ROUND(MinBaseGround*(1+GroundFuelSurcharge),2),ROUND(((1-GroundCandaDiscount)*'UPS Ground Base'!L33)*(1+GroundFuelSurcharge),2))+(GroundResidentialFee*(1+GroundFuelSurcharge))</f>
        <v>94.486875</v>
      </c>
      <c r="M38" s="300">
        <f>IF(MinBaseGround&gt;ROUND(((1-GroundCandaDiscount)*'UPS Ground Base'!M33),2),ROUND(MinBaseGround*(1+GroundFuelSurcharge),2),ROUND(((1-GroundCandaDiscount)*'UPS Ground Base'!M33)*(1+GroundFuelSurcharge),2))+(GroundResidentialFee*(1+GroundFuelSurcharge))</f>
        <v>95.906875</v>
      </c>
      <c r="N38" s="300">
        <f>IF(MinBaseGround&gt;ROUND(((1-GroundCandaDiscount)*'UPS Ground Base'!N33),2),ROUND(MinBaseGround*(1+GroundFuelSurcharge),2),ROUND(((1-GroundCandaDiscount)*'UPS Ground Base'!N33)*(1+GroundFuelSurcharge),2))+(GroundResidentialFee*(1+GroundFuelSurcharge))</f>
        <v>96.006875</v>
      </c>
      <c r="O38" s="300">
        <f>IF(MinBaseGround&gt;ROUND(((1-GroundCandaDiscount)*'UPS Ground Base'!O33),2),ROUND(MinBaseGround*(1+GroundFuelSurcharge),2),ROUND(((1-GroundCandaDiscount)*'UPS Ground Base'!O33)*(1+GroundFuelSurcharge),2))+(GroundResidentialFee*(1+GroundFuelSurcharge))</f>
        <v>126.056875</v>
      </c>
      <c r="P38" s="300">
        <f>IF(MinBaseGround&gt;ROUND(((1-GroundCandaDiscount)*'UPS Ground Base'!P33),2),ROUND(MinBaseGround*(1+GroundFuelSurcharge),2),ROUND(((1-GroundCandaDiscount)*'UPS Ground Base'!P33)*(1+GroundFuelSurcharge),2))+(GroundResidentialFee*(1+GroundFuelSurcharge))</f>
        <v>130.706875</v>
      </c>
      <c r="Q38" s="300">
        <f>IF(MinBaseGround&gt;ROUND(((1-GroundCandaDiscount)*'UPS Ground Base'!Q33),2),ROUND(MinBaseGround*(1+GroundFuelSurcharge),2),ROUND(((1-GroundCandaDiscount)*'UPS Ground Base'!Q33)*(1+GroundFuelSurcharge),2))+(GroundResidentialFee*(1+GroundFuelSurcharge))</f>
        <v>132.526875</v>
      </c>
      <c r="R38" s="300">
        <f>IF(MinBaseGround&gt;ROUND(((1-GroundCandaDiscount)*'UPS Ground Base'!R33),2),ROUND(MinBaseGround*(1+GroundFuelSurcharge),2),ROUND(((1-GroundCandaDiscount)*'UPS Ground Base'!R33)*(1+GroundFuelSurcharge),2))+(GroundResidentialFee*(1+GroundFuelSurcharge))</f>
        <v>133.066875</v>
      </c>
      <c r="S38" s="300">
        <f>IF(MinBaseGround&gt;ROUND(((1-GroundCandaDiscount)*'UPS Ground Base'!S33),2),ROUND(MinBaseGround*(1+GroundFuelSurcharge),2),ROUND(((1-GroundCandaDiscount)*'UPS Ground Base'!S33)*(1+GroundFuelSurcharge),2))+(GroundResidentialFee*(1+GroundFuelSurcharge))</f>
        <v>139.806875</v>
      </c>
      <c r="T38" s="300">
        <f>IF(MinBaseGround&gt;ROUND(((1-GroundCandaDiscount)*'UPS Ground Base'!T33),2),ROUND(MinBaseGround*(1+GroundFuelSurcharge),2),ROUND(((1-GroundCandaDiscount)*'UPS Ground Base'!T33)*(1+GroundFuelSurcharge),2))+(GroundResidentialFee*(1+GroundFuelSurcharge))</f>
        <v>143.856875</v>
      </c>
      <c r="U38" s="300">
        <f>IF(MinBaseGround&gt;ROUND(((1-GroundCandaDiscount)*'UPS Ground Base'!U33),2),ROUND(MinBaseGround*(1+GroundFuelSurcharge),2),ROUND(((1-GroundCandaDiscount)*'UPS Ground Base'!U33)*(1+GroundFuelSurcharge),2))+(GroundResidentialFee*(1+GroundFuelSurcharge))</f>
        <v>151.076875</v>
      </c>
    </row>
    <row r="39" ht="12.75" customHeight="1">
      <c r="A39" s="299">
        <v>32.0</v>
      </c>
      <c r="B39" s="300">
        <f>IF(MinBaseGround&gt;ROUND(((1-GroundMT10)*'UPS Ground Base'!B34),2),ROUND(MinBaseGround*(1+GroundFuelSurcharge),2),ROUND(((1-GroundMT10)*'UPS Ground Base'!B34)*(1+GroundFuelSurcharge),2))+(GroundResidentialFee*(1+GroundFuelSurcharge))</f>
        <v>25.486875</v>
      </c>
      <c r="C39" s="300">
        <f>IF(MinBaseGround&gt;ROUND(((1-GroundMT10)*'UPS Ground Base'!C34),2),ROUND(MinBaseGround*(1+GroundFuelSurcharge),2),ROUND(((1-GroundMT10)*'UPS Ground Base'!C34)*(1+GroundFuelSurcharge),2))+(GroundResidentialFee*(1+GroundFuelSurcharge))</f>
        <v>28.596875</v>
      </c>
      <c r="D39" s="300">
        <f>IF(MinBaseGround&gt;ROUND(((1-GroundMT10)*'UPS Ground Base'!D34),2),ROUND(MinBaseGround*(1+GroundFuelSurcharge),2),ROUND(((1-GroundMT10)*'UPS Ground Base'!D34)*(1+GroundFuelSurcharge),2))+(GroundResidentialFee*(1+GroundFuelSurcharge))</f>
        <v>30.786875</v>
      </c>
      <c r="E39" s="300">
        <f>IF(MinBaseGround&gt;ROUND(((1-GroundMT10)*'UPS Ground Base'!E34),2),ROUND(MinBaseGround*(1+GroundFuelSurcharge),2),ROUND(((1-GroundMT10)*'UPS Ground Base'!E34)*(1+GroundFuelSurcharge),2))+(GroundResidentialFee*(1+GroundFuelSurcharge))</f>
        <v>35.446875</v>
      </c>
      <c r="F39" s="300">
        <f>IF(MinBaseGround&gt;ROUND(((1-GroundMT10)*'UPS Ground Base'!F34),2),ROUND(MinBaseGround*(1+GroundFuelSurcharge),2),ROUND(((1-GroundMT10)*'UPS Ground Base'!F34)*(1+GroundFuelSurcharge),2))+(GroundResidentialFee*(1+GroundFuelSurcharge))</f>
        <v>43.526875</v>
      </c>
      <c r="G39" s="300">
        <f>IF(MinBaseGround&gt;ROUND(((1-GroundMT10)*'UPS Ground Base'!G34),2),ROUND(MinBaseGround*(1+GroundFuelSurcharge),2),ROUND(((1-GroundMT10)*'UPS Ground Base'!G34)*(1+GroundFuelSurcharge),2))+(GroundResidentialFee*(1+GroundFuelSurcharge))</f>
        <v>49.936875</v>
      </c>
      <c r="H39" s="300">
        <f>IF(MinBaseGround&gt;ROUND(((1-GroundMT10)*'UPS Ground Base'!H34),2),ROUND(MinBaseGround*(1+GroundFuelSurcharge),2),ROUND(((1-GroundMT10)*'UPS Ground Base'!H34)*(1+GroundFuelSurcharge),2))+(GroundResidentialFee*(1+GroundFuelSurcharge))</f>
        <v>58.026875</v>
      </c>
      <c r="I39" s="300">
        <f>IF(MinBaseGround&gt;ROUND(((1-GroundCandaDiscount)*'UPS Ground Base'!I34),2),ROUND(MinBaseGround*(1+GroundFuelSurcharge),2),ROUND(((1-GroundCandaDiscount)*'UPS Ground Base'!I34)*(1+GroundFuelSurcharge),2))+(GroundResidentialFee*(1+GroundFuelSurcharge))</f>
        <v>72.016875</v>
      </c>
      <c r="J39" s="300">
        <f>IF(MinBaseGround&gt;ROUND(((1-GroundCandaDiscount)*'UPS Ground Base'!J34),2),ROUND(MinBaseGround*(1+GroundFuelSurcharge),2),ROUND(((1-GroundCandaDiscount)*'UPS Ground Base'!J34)*(1+GroundFuelSurcharge),2))+(GroundResidentialFee*(1+GroundFuelSurcharge))</f>
        <v>72.666875</v>
      </c>
      <c r="K39" s="300">
        <f>IF(MinBaseGround&gt;ROUND(((1-GroundCandaDiscount)*'UPS Ground Base'!K34),2),ROUND(MinBaseGround*(1+GroundFuelSurcharge),2),ROUND(((1-GroundCandaDiscount)*'UPS Ground Base'!K34)*(1+GroundFuelSurcharge),2))+(GroundResidentialFee*(1+GroundFuelSurcharge))</f>
        <v>72.996875</v>
      </c>
      <c r="L39" s="300">
        <f>IF(MinBaseGround&gt;ROUND(((1-GroundCandaDiscount)*'UPS Ground Base'!L34),2),ROUND(MinBaseGround*(1+GroundFuelSurcharge),2),ROUND(((1-GroundCandaDiscount)*'UPS Ground Base'!L34)*(1+GroundFuelSurcharge),2))+(GroundResidentialFee*(1+GroundFuelSurcharge))</f>
        <v>96.446875</v>
      </c>
      <c r="M39" s="300">
        <f>IF(MinBaseGround&gt;ROUND(((1-GroundCandaDiscount)*'UPS Ground Base'!M34),2),ROUND(MinBaseGround*(1+GroundFuelSurcharge),2),ROUND(((1-GroundCandaDiscount)*'UPS Ground Base'!M34)*(1+GroundFuelSurcharge),2))+(GroundResidentialFee*(1+GroundFuelSurcharge))</f>
        <v>97.906875</v>
      </c>
      <c r="N39" s="300">
        <f>IF(MinBaseGround&gt;ROUND(((1-GroundCandaDiscount)*'UPS Ground Base'!N34),2),ROUND(MinBaseGround*(1+GroundFuelSurcharge),2),ROUND(((1-GroundCandaDiscount)*'UPS Ground Base'!N34)*(1+GroundFuelSurcharge),2))+(GroundResidentialFee*(1+GroundFuelSurcharge))</f>
        <v>98.036875</v>
      </c>
      <c r="O39" s="300">
        <f>IF(MinBaseGround&gt;ROUND(((1-GroundCandaDiscount)*'UPS Ground Base'!O34),2),ROUND(MinBaseGround*(1+GroundFuelSurcharge),2),ROUND(((1-GroundCandaDiscount)*'UPS Ground Base'!O34)*(1+GroundFuelSurcharge),2))+(GroundResidentialFee*(1+GroundFuelSurcharge))</f>
        <v>126.696875</v>
      </c>
      <c r="P39" s="300">
        <f>IF(MinBaseGround&gt;ROUND(((1-GroundCandaDiscount)*'UPS Ground Base'!P34),2),ROUND(MinBaseGround*(1+GroundFuelSurcharge),2),ROUND(((1-GroundCandaDiscount)*'UPS Ground Base'!P34)*(1+GroundFuelSurcharge),2))+(GroundResidentialFee*(1+GroundFuelSurcharge))</f>
        <v>130.856875</v>
      </c>
      <c r="Q39" s="300">
        <f>IF(MinBaseGround&gt;ROUND(((1-GroundCandaDiscount)*'UPS Ground Base'!Q34),2),ROUND(MinBaseGround*(1+GroundFuelSurcharge),2),ROUND(((1-GroundCandaDiscount)*'UPS Ground Base'!Q34)*(1+GroundFuelSurcharge),2))+(GroundResidentialFee*(1+GroundFuelSurcharge))</f>
        <v>133.396875</v>
      </c>
      <c r="R39" s="300">
        <f>IF(MinBaseGround&gt;ROUND(((1-GroundCandaDiscount)*'UPS Ground Base'!R34),2),ROUND(MinBaseGround*(1+GroundFuelSurcharge),2),ROUND(((1-GroundCandaDiscount)*'UPS Ground Base'!R34)*(1+GroundFuelSurcharge),2))+(GroundResidentialFee*(1+GroundFuelSurcharge))</f>
        <v>133.966875</v>
      </c>
      <c r="S39" s="300">
        <f>IF(MinBaseGround&gt;ROUND(((1-GroundCandaDiscount)*'UPS Ground Base'!S34),2),ROUND(MinBaseGround*(1+GroundFuelSurcharge),2),ROUND(((1-GroundCandaDiscount)*'UPS Ground Base'!S34)*(1+GroundFuelSurcharge),2))+(GroundResidentialFee*(1+GroundFuelSurcharge))</f>
        <v>140.436875</v>
      </c>
      <c r="T39" s="300">
        <f>IF(MinBaseGround&gt;ROUND(((1-GroundCandaDiscount)*'UPS Ground Base'!T34),2),ROUND(MinBaseGround*(1+GroundFuelSurcharge),2),ROUND(((1-GroundCandaDiscount)*'UPS Ground Base'!T34)*(1+GroundFuelSurcharge),2))+(GroundResidentialFee*(1+GroundFuelSurcharge))</f>
        <v>146.186875</v>
      </c>
      <c r="U39" s="300">
        <f>IF(MinBaseGround&gt;ROUND(((1-GroundCandaDiscount)*'UPS Ground Base'!U34),2),ROUND(MinBaseGround*(1+GroundFuelSurcharge),2),ROUND(((1-GroundCandaDiscount)*'UPS Ground Base'!U34)*(1+GroundFuelSurcharge),2))+(GroundResidentialFee*(1+GroundFuelSurcharge))</f>
        <v>153.566875</v>
      </c>
    </row>
    <row r="40" ht="12.75" customHeight="1">
      <c r="A40" s="299">
        <v>33.0</v>
      </c>
      <c r="B40" s="300">
        <f>IF(MinBaseGround&gt;ROUND(((1-GroundMT10)*'UPS Ground Base'!B35),2),ROUND(MinBaseGround*(1+GroundFuelSurcharge),2),ROUND(((1-GroundMT10)*'UPS Ground Base'!B35)*(1+GroundFuelSurcharge),2))+(GroundResidentialFee*(1+GroundFuelSurcharge))</f>
        <v>25.596875</v>
      </c>
      <c r="C40" s="300">
        <f>IF(MinBaseGround&gt;ROUND(((1-GroundMT10)*'UPS Ground Base'!C35),2),ROUND(MinBaseGround*(1+GroundFuelSurcharge),2),ROUND(((1-GroundMT10)*'UPS Ground Base'!C35)*(1+GroundFuelSurcharge),2))+(GroundResidentialFee*(1+GroundFuelSurcharge))</f>
        <v>28.936875</v>
      </c>
      <c r="D40" s="300">
        <f>IF(MinBaseGround&gt;ROUND(((1-GroundMT10)*'UPS Ground Base'!D35),2),ROUND(MinBaseGround*(1+GroundFuelSurcharge),2),ROUND(((1-GroundMT10)*'UPS Ground Base'!D35)*(1+GroundFuelSurcharge),2))+(GroundResidentialFee*(1+GroundFuelSurcharge))</f>
        <v>31.886875</v>
      </c>
      <c r="E40" s="300">
        <f>IF(MinBaseGround&gt;ROUND(((1-GroundMT10)*'UPS Ground Base'!E35),2),ROUND(MinBaseGround*(1+GroundFuelSurcharge),2),ROUND(((1-GroundMT10)*'UPS Ground Base'!E35)*(1+GroundFuelSurcharge),2))+(GroundResidentialFee*(1+GroundFuelSurcharge))</f>
        <v>36.826875</v>
      </c>
      <c r="F40" s="300">
        <f>IF(MinBaseGround&gt;ROUND(((1-GroundMT10)*'UPS Ground Base'!F35),2),ROUND(MinBaseGround*(1+GroundFuelSurcharge),2),ROUND(((1-GroundMT10)*'UPS Ground Base'!F35)*(1+GroundFuelSurcharge),2))+(GroundResidentialFee*(1+GroundFuelSurcharge))</f>
        <v>45.676875</v>
      </c>
      <c r="G40" s="300">
        <f>IF(MinBaseGround&gt;ROUND(((1-GroundMT10)*'UPS Ground Base'!G35),2),ROUND(MinBaseGround*(1+GroundFuelSurcharge),2),ROUND(((1-GroundMT10)*'UPS Ground Base'!G35)*(1+GroundFuelSurcharge),2))+(GroundResidentialFee*(1+GroundFuelSurcharge))</f>
        <v>51.376875</v>
      </c>
      <c r="H40" s="300">
        <f>IF(MinBaseGround&gt;ROUND(((1-GroundMT10)*'UPS Ground Base'!H35),2),ROUND(MinBaseGround*(1+GroundFuelSurcharge),2),ROUND(((1-GroundMT10)*'UPS Ground Base'!H35)*(1+GroundFuelSurcharge),2))+(GroundResidentialFee*(1+GroundFuelSurcharge))</f>
        <v>59.426875</v>
      </c>
      <c r="I40" s="300">
        <f>IF(MinBaseGround&gt;ROUND(((1-GroundCandaDiscount)*'UPS Ground Base'!I35),2),ROUND(MinBaseGround*(1+GroundFuelSurcharge),2),ROUND(((1-GroundCandaDiscount)*'UPS Ground Base'!I35)*(1+GroundFuelSurcharge),2))+(GroundResidentialFee*(1+GroundFuelSurcharge))</f>
        <v>73.646875</v>
      </c>
      <c r="J40" s="300">
        <f>IF(MinBaseGround&gt;ROUND(((1-GroundCandaDiscount)*'UPS Ground Base'!J35),2),ROUND(MinBaseGround*(1+GroundFuelSurcharge),2),ROUND(((1-GroundCandaDiscount)*'UPS Ground Base'!J35)*(1+GroundFuelSurcharge),2))+(GroundResidentialFee*(1+GroundFuelSurcharge))</f>
        <v>74.326875</v>
      </c>
      <c r="K40" s="300">
        <f>IF(MinBaseGround&gt;ROUND(((1-GroundCandaDiscount)*'UPS Ground Base'!K35),2),ROUND(MinBaseGround*(1+GroundFuelSurcharge),2),ROUND(((1-GroundCandaDiscount)*'UPS Ground Base'!K35)*(1+GroundFuelSurcharge),2))+(GroundResidentialFee*(1+GroundFuelSurcharge))</f>
        <v>74.566875</v>
      </c>
      <c r="L40" s="300">
        <f>IF(MinBaseGround&gt;ROUND(((1-GroundCandaDiscount)*'UPS Ground Base'!L35),2),ROUND(MinBaseGround*(1+GroundFuelSurcharge),2),ROUND(((1-GroundCandaDiscount)*'UPS Ground Base'!L35)*(1+GroundFuelSurcharge),2))+(GroundResidentialFee*(1+GroundFuelSurcharge))</f>
        <v>98.386875</v>
      </c>
      <c r="M40" s="300">
        <f>IF(MinBaseGround&gt;ROUND(((1-GroundCandaDiscount)*'UPS Ground Base'!M35),2),ROUND(MinBaseGround*(1+GroundFuelSurcharge),2),ROUND(((1-GroundCandaDiscount)*'UPS Ground Base'!M35)*(1+GroundFuelSurcharge),2))+(GroundResidentialFee*(1+GroundFuelSurcharge))</f>
        <v>99.866875</v>
      </c>
      <c r="N40" s="300">
        <f>IF(MinBaseGround&gt;ROUND(((1-GroundCandaDiscount)*'UPS Ground Base'!N35),2),ROUND(MinBaseGround*(1+GroundFuelSurcharge),2),ROUND(((1-GroundCandaDiscount)*'UPS Ground Base'!N35)*(1+GroundFuelSurcharge),2))+(GroundResidentialFee*(1+GroundFuelSurcharge))</f>
        <v>100.006875</v>
      </c>
      <c r="O40" s="300">
        <f>IF(MinBaseGround&gt;ROUND(((1-GroundCandaDiscount)*'UPS Ground Base'!O35),2),ROUND(MinBaseGround*(1+GroundFuelSurcharge),2),ROUND(((1-GroundCandaDiscount)*'UPS Ground Base'!O35)*(1+GroundFuelSurcharge),2))+(GroundResidentialFee*(1+GroundFuelSurcharge))</f>
        <v>128.896875</v>
      </c>
      <c r="P40" s="300">
        <f>IF(MinBaseGround&gt;ROUND(((1-GroundCandaDiscount)*'UPS Ground Base'!P35),2),ROUND(MinBaseGround*(1+GroundFuelSurcharge),2),ROUND(((1-GroundCandaDiscount)*'UPS Ground Base'!P35)*(1+GroundFuelSurcharge),2))+(GroundResidentialFee*(1+GroundFuelSurcharge))</f>
        <v>133.386875</v>
      </c>
      <c r="Q40" s="300">
        <f>IF(MinBaseGround&gt;ROUND(((1-GroundCandaDiscount)*'UPS Ground Base'!Q35),2),ROUND(MinBaseGround*(1+GroundFuelSurcharge),2),ROUND(((1-GroundCandaDiscount)*'UPS Ground Base'!Q35)*(1+GroundFuelSurcharge),2))+(GroundResidentialFee*(1+GroundFuelSurcharge))</f>
        <v>135.976875</v>
      </c>
      <c r="R40" s="300">
        <f>IF(MinBaseGround&gt;ROUND(((1-GroundCandaDiscount)*'UPS Ground Base'!R35),2),ROUND(MinBaseGround*(1+GroundFuelSurcharge),2),ROUND(((1-GroundCandaDiscount)*'UPS Ground Base'!R35)*(1+GroundFuelSurcharge),2))+(GroundResidentialFee*(1+GroundFuelSurcharge))</f>
        <v>138.256875</v>
      </c>
      <c r="S40" s="300">
        <f>IF(MinBaseGround&gt;ROUND(((1-GroundCandaDiscount)*'UPS Ground Base'!S35),2),ROUND(MinBaseGround*(1+GroundFuelSurcharge),2),ROUND(((1-GroundCandaDiscount)*'UPS Ground Base'!S35)*(1+GroundFuelSurcharge),2))+(GroundResidentialFee*(1+GroundFuelSurcharge))</f>
        <v>143.326875</v>
      </c>
      <c r="T40" s="300">
        <f>IF(MinBaseGround&gt;ROUND(((1-GroundCandaDiscount)*'UPS Ground Base'!T35),2),ROUND(MinBaseGround*(1+GroundFuelSurcharge),2),ROUND(((1-GroundCandaDiscount)*'UPS Ground Base'!T35)*(1+GroundFuelSurcharge),2))+(GroundResidentialFee*(1+GroundFuelSurcharge))</f>
        <v>149.136875</v>
      </c>
      <c r="U40" s="300">
        <f>IF(MinBaseGround&gt;ROUND(((1-GroundCandaDiscount)*'UPS Ground Base'!U35),2),ROUND(MinBaseGround*(1+GroundFuelSurcharge),2),ROUND(((1-GroundCandaDiscount)*'UPS Ground Base'!U35)*(1+GroundFuelSurcharge),2))+(GroundResidentialFee*(1+GroundFuelSurcharge))</f>
        <v>156.866875</v>
      </c>
    </row>
    <row r="41" ht="12.75" customHeight="1">
      <c r="A41" s="299">
        <v>34.0</v>
      </c>
      <c r="B41" s="300">
        <f>IF(MinBaseGround&gt;ROUND(((1-GroundMT10)*'UPS Ground Base'!B36),2),ROUND(MinBaseGround*(1+GroundFuelSurcharge),2),ROUND(((1-GroundMT10)*'UPS Ground Base'!B36)*(1+GroundFuelSurcharge),2))+(GroundResidentialFee*(1+GroundFuelSurcharge))</f>
        <v>25.716875</v>
      </c>
      <c r="C41" s="300">
        <f>IF(MinBaseGround&gt;ROUND(((1-GroundMT10)*'UPS Ground Base'!C36),2),ROUND(MinBaseGround*(1+GroundFuelSurcharge),2),ROUND(((1-GroundMT10)*'UPS Ground Base'!C36)*(1+GroundFuelSurcharge),2))+(GroundResidentialFee*(1+GroundFuelSurcharge))</f>
        <v>29.436875</v>
      </c>
      <c r="D41" s="300">
        <f>IF(MinBaseGround&gt;ROUND(((1-GroundMT10)*'UPS Ground Base'!D36),2),ROUND(MinBaseGround*(1+GroundFuelSurcharge),2),ROUND(((1-GroundMT10)*'UPS Ground Base'!D36)*(1+GroundFuelSurcharge),2))+(GroundResidentialFee*(1+GroundFuelSurcharge))</f>
        <v>32.716875</v>
      </c>
      <c r="E41" s="300">
        <f>IF(MinBaseGround&gt;ROUND(((1-GroundMT10)*'UPS Ground Base'!E36),2),ROUND(MinBaseGround*(1+GroundFuelSurcharge),2),ROUND(((1-GroundMT10)*'UPS Ground Base'!E36)*(1+GroundFuelSurcharge),2))+(GroundResidentialFee*(1+GroundFuelSurcharge))</f>
        <v>37.906875</v>
      </c>
      <c r="F41" s="300">
        <f>IF(MinBaseGround&gt;ROUND(((1-GroundMT10)*'UPS Ground Base'!F36),2),ROUND(MinBaseGround*(1+GroundFuelSurcharge),2),ROUND(((1-GroundMT10)*'UPS Ground Base'!F36)*(1+GroundFuelSurcharge),2))+(GroundResidentialFee*(1+GroundFuelSurcharge))</f>
        <v>45.886875</v>
      </c>
      <c r="G41" s="300">
        <f>IF(MinBaseGround&gt;ROUND(((1-GroundMT10)*'UPS Ground Base'!G36),2),ROUND(MinBaseGround*(1+GroundFuelSurcharge),2),ROUND(((1-GroundMT10)*'UPS Ground Base'!G36)*(1+GroundFuelSurcharge),2))+(GroundResidentialFee*(1+GroundFuelSurcharge))</f>
        <v>52.726875</v>
      </c>
      <c r="H41" s="300">
        <f>IF(MinBaseGround&gt;ROUND(((1-GroundMT10)*'UPS Ground Base'!H36),2),ROUND(MinBaseGround*(1+GroundFuelSurcharge),2),ROUND(((1-GroundMT10)*'UPS Ground Base'!H36)*(1+GroundFuelSurcharge),2))+(GroundResidentialFee*(1+GroundFuelSurcharge))</f>
        <v>61.976875</v>
      </c>
      <c r="I41" s="300">
        <f>IF(MinBaseGround&gt;ROUND(((1-GroundCandaDiscount)*'UPS Ground Base'!I36),2),ROUND(MinBaseGround*(1+GroundFuelSurcharge),2),ROUND(((1-GroundCandaDiscount)*'UPS Ground Base'!I36)*(1+GroundFuelSurcharge),2))+(GroundResidentialFee*(1+GroundFuelSurcharge))</f>
        <v>74.926875</v>
      </c>
      <c r="J41" s="300">
        <f>IF(MinBaseGround&gt;ROUND(((1-GroundCandaDiscount)*'UPS Ground Base'!J36),2),ROUND(MinBaseGround*(1+GroundFuelSurcharge),2),ROUND(((1-GroundCandaDiscount)*'UPS Ground Base'!J36)*(1+GroundFuelSurcharge),2))+(GroundResidentialFee*(1+GroundFuelSurcharge))</f>
        <v>75.596875</v>
      </c>
      <c r="K41" s="300">
        <f>IF(MinBaseGround&gt;ROUND(((1-GroundCandaDiscount)*'UPS Ground Base'!K36),2),ROUND(MinBaseGround*(1+GroundFuelSurcharge),2),ROUND(((1-GroundCandaDiscount)*'UPS Ground Base'!K36)*(1+GroundFuelSurcharge),2))+(GroundResidentialFee*(1+GroundFuelSurcharge))</f>
        <v>75.816875</v>
      </c>
      <c r="L41" s="300">
        <f>IF(MinBaseGround&gt;ROUND(((1-GroundCandaDiscount)*'UPS Ground Base'!L36),2),ROUND(MinBaseGround*(1+GroundFuelSurcharge),2),ROUND(((1-GroundCandaDiscount)*'UPS Ground Base'!L36)*(1+GroundFuelSurcharge),2))+(GroundResidentialFee*(1+GroundFuelSurcharge))</f>
        <v>100.316875</v>
      </c>
      <c r="M41" s="300">
        <f>IF(MinBaseGround&gt;ROUND(((1-GroundCandaDiscount)*'UPS Ground Base'!M36),2),ROUND(MinBaseGround*(1+GroundFuelSurcharge),2),ROUND(((1-GroundCandaDiscount)*'UPS Ground Base'!M36)*(1+GroundFuelSurcharge),2))+(GroundResidentialFee*(1+GroundFuelSurcharge))</f>
        <v>101.816875</v>
      </c>
      <c r="N41" s="300">
        <f>IF(MinBaseGround&gt;ROUND(((1-GroundCandaDiscount)*'UPS Ground Base'!N36),2),ROUND(MinBaseGround*(1+GroundFuelSurcharge),2),ROUND(((1-GroundCandaDiscount)*'UPS Ground Base'!N36)*(1+GroundFuelSurcharge),2))+(GroundResidentialFee*(1+GroundFuelSurcharge))</f>
        <v>101.956875</v>
      </c>
      <c r="O41" s="300">
        <f>IF(MinBaseGround&gt;ROUND(((1-GroundCandaDiscount)*'UPS Ground Base'!O36),2),ROUND(MinBaseGround*(1+GroundFuelSurcharge),2),ROUND(((1-GroundCandaDiscount)*'UPS Ground Base'!O36)*(1+GroundFuelSurcharge),2))+(GroundResidentialFee*(1+GroundFuelSurcharge))</f>
        <v>130.706875</v>
      </c>
      <c r="P41" s="300">
        <f>IF(MinBaseGround&gt;ROUND(((1-GroundCandaDiscount)*'UPS Ground Base'!P36),2),ROUND(MinBaseGround*(1+GroundFuelSurcharge),2),ROUND(((1-GroundCandaDiscount)*'UPS Ground Base'!P36)*(1+GroundFuelSurcharge),2))+(GroundResidentialFee*(1+GroundFuelSurcharge))</f>
        <v>133.546875</v>
      </c>
      <c r="Q41" s="300">
        <f>IF(MinBaseGround&gt;ROUND(((1-GroundCandaDiscount)*'UPS Ground Base'!Q36),2),ROUND(MinBaseGround*(1+GroundFuelSurcharge),2),ROUND(((1-GroundCandaDiscount)*'UPS Ground Base'!Q36)*(1+GroundFuelSurcharge),2))+(GroundResidentialFee*(1+GroundFuelSurcharge))</f>
        <v>138.016875</v>
      </c>
      <c r="R41" s="300">
        <f>IF(MinBaseGround&gt;ROUND(((1-GroundCandaDiscount)*'UPS Ground Base'!R36),2),ROUND(MinBaseGround*(1+GroundFuelSurcharge),2),ROUND(((1-GroundCandaDiscount)*'UPS Ground Base'!R36)*(1+GroundFuelSurcharge),2))+(GroundResidentialFee*(1+GroundFuelSurcharge))</f>
        <v>138.986875</v>
      </c>
      <c r="S41" s="300">
        <f>IF(MinBaseGround&gt;ROUND(((1-GroundCandaDiscount)*'UPS Ground Base'!S36),2),ROUND(MinBaseGround*(1+GroundFuelSurcharge),2),ROUND(((1-GroundCandaDiscount)*'UPS Ground Base'!S36)*(1+GroundFuelSurcharge),2))+(GroundResidentialFee*(1+GroundFuelSurcharge))</f>
        <v>145.676875</v>
      </c>
      <c r="T41" s="300">
        <f>IF(MinBaseGround&gt;ROUND(((1-GroundCandaDiscount)*'UPS Ground Base'!T36),2),ROUND(MinBaseGround*(1+GroundFuelSurcharge),2),ROUND(((1-GroundCandaDiscount)*'UPS Ground Base'!T36)*(1+GroundFuelSurcharge),2))+(GroundResidentialFee*(1+GroundFuelSurcharge))</f>
        <v>151.656875</v>
      </c>
      <c r="U41" s="300">
        <f>IF(MinBaseGround&gt;ROUND(((1-GroundCandaDiscount)*'UPS Ground Base'!U36),2),ROUND(MinBaseGround*(1+GroundFuelSurcharge),2),ROUND(((1-GroundCandaDiscount)*'UPS Ground Base'!U36)*(1+GroundFuelSurcharge),2))+(GroundResidentialFee*(1+GroundFuelSurcharge))</f>
        <v>159.656875</v>
      </c>
    </row>
    <row r="42" ht="12.75" customHeight="1">
      <c r="A42" s="299">
        <v>35.0</v>
      </c>
      <c r="B42" s="300">
        <f>IF(MinBaseGround&gt;ROUND(((1-GroundMT10)*'UPS Ground Base'!B37),2),ROUND(MinBaseGround*(1+GroundFuelSurcharge),2),ROUND(((1-GroundMT10)*'UPS Ground Base'!B37)*(1+GroundFuelSurcharge),2))+(GroundResidentialFee*(1+GroundFuelSurcharge))</f>
        <v>26.076875</v>
      </c>
      <c r="C42" s="300">
        <f>IF(MinBaseGround&gt;ROUND(((1-GroundMT10)*'UPS Ground Base'!C37),2),ROUND(MinBaseGround*(1+GroundFuelSurcharge),2),ROUND(((1-GroundMT10)*'UPS Ground Base'!C37)*(1+GroundFuelSurcharge),2))+(GroundResidentialFee*(1+GroundFuelSurcharge))</f>
        <v>30.676875</v>
      </c>
      <c r="D42" s="300">
        <f>IF(MinBaseGround&gt;ROUND(((1-GroundMT10)*'UPS Ground Base'!D37),2),ROUND(MinBaseGround*(1+GroundFuelSurcharge),2),ROUND(((1-GroundMT10)*'UPS Ground Base'!D37)*(1+GroundFuelSurcharge),2))+(GroundResidentialFee*(1+GroundFuelSurcharge))</f>
        <v>33.596875</v>
      </c>
      <c r="E42" s="300">
        <f>IF(MinBaseGround&gt;ROUND(((1-GroundMT10)*'UPS Ground Base'!E37),2),ROUND(MinBaseGround*(1+GroundFuelSurcharge),2),ROUND(((1-GroundMT10)*'UPS Ground Base'!E37)*(1+GroundFuelSurcharge),2))+(GroundResidentialFee*(1+GroundFuelSurcharge))</f>
        <v>38.676875</v>
      </c>
      <c r="F42" s="300">
        <f>IF(MinBaseGround&gt;ROUND(((1-GroundMT10)*'UPS Ground Base'!F37),2),ROUND(MinBaseGround*(1+GroundFuelSurcharge),2),ROUND(((1-GroundMT10)*'UPS Ground Base'!F37)*(1+GroundFuelSurcharge),2))+(GroundResidentialFee*(1+GroundFuelSurcharge))</f>
        <v>46.566875</v>
      </c>
      <c r="G42" s="300">
        <f>IF(MinBaseGround&gt;ROUND(((1-GroundMT10)*'UPS Ground Base'!G37),2),ROUND(MinBaseGround*(1+GroundFuelSurcharge),2),ROUND(((1-GroundMT10)*'UPS Ground Base'!G37)*(1+GroundFuelSurcharge),2))+(GroundResidentialFee*(1+GroundFuelSurcharge))</f>
        <v>53.926875</v>
      </c>
      <c r="H42" s="300">
        <f>IF(MinBaseGround&gt;ROUND(((1-GroundMT10)*'UPS Ground Base'!H37),2),ROUND(MinBaseGround*(1+GroundFuelSurcharge),2),ROUND(((1-GroundMT10)*'UPS Ground Base'!H37)*(1+GroundFuelSurcharge),2))+(GroundResidentialFee*(1+GroundFuelSurcharge))</f>
        <v>62.386875</v>
      </c>
      <c r="I42" s="300">
        <f>IF(MinBaseGround&gt;ROUND(((1-GroundCandaDiscount)*'UPS Ground Base'!I37),2),ROUND(MinBaseGround*(1+GroundFuelSurcharge),2),ROUND(((1-GroundCandaDiscount)*'UPS Ground Base'!I37)*(1+GroundFuelSurcharge),2))+(GroundResidentialFee*(1+GroundFuelSurcharge))</f>
        <v>76.256875</v>
      </c>
      <c r="J42" s="300">
        <f>IF(MinBaseGround&gt;ROUND(((1-GroundCandaDiscount)*'UPS Ground Base'!J37),2),ROUND(MinBaseGround*(1+GroundFuelSurcharge),2),ROUND(((1-GroundCandaDiscount)*'UPS Ground Base'!J37)*(1+GroundFuelSurcharge),2))+(GroundResidentialFee*(1+GroundFuelSurcharge))</f>
        <v>76.946875</v>
      </c>
      <c r="K42" s="300">
        <f>IF(MinBaseGround&gt;ROUND(((1-GroundCandaDiscount)*'UPS Ground Base'!K37),2),ROUND(MinBaseGround*(1+GroundFuelSurcharge),2),ROUND(((1-GroundCandaDiscount)*'UPS Ground Base'!K37)*(1+GroundFuelSurcharge),2))+(GroundResidentialFee*(1+GroundFuelSurcharge))</f>
        <v>77.626875</v>
      </c>
      <c r="L42" s="300">
        <f>IF(MinBaseGround&gt;ROUND(((1-GroundCandaDiscount)*'UPS Ground Base'!L37),2),ROUND(MinBaseGround*(1+GroundFuelSurcharge),2),ROUND(((1-GroundCandaDiscount)*'UPS Ground Base'!L37)*(1+GroundFuelSurcharge),2))+(GroundResidentialFee*(1+GroundFuelSurcharge))</f>
        <v>101.576875</v>
      </c>
      <c r="M42" s="300">
        <f>IF(MinBaseGround&gt;ROUND(((1-GroundCandaDiscount)*'UPS Ground Base'!M37),2),ROUND(MinBaseGround*(1+GroundFuelSurcharge),2),ROUND(((1-GroundCandaDiscount)*'UPS Ground Base'!M37)*(1+GroundFuelSurcharge),2))+(GroundResidentialFee*(1+GroundFuelSurcharge))</f>
        <v>103.106875</v>
      </c>
      <c r="N42" s="300">
        <f>IF(MinBaseGround&gt;ROUND(((1-GroundCandaDiscount)*'UPS Ground Base'!N37),2),ROUND(MinBaseGround*(1+GroundFuelSurcharge),2),ROUND(((1-GroundCandaDiscount)*'UPS Ground Base'!N37)*(1+GroundFuelSurcharge),2))+(GroundResidentialFee*(1+GroundFuelSurcharge))</f>
        <v>103.796875</v>
      </c>
      <c r="O42" s="300">
        <f>IF(MinBaseGround&gt;ROUND(((1-GroundCandaDiscount)*'UPS Ground Base'!O37),2),ROUND(MinBaseGround*(1+GroundFuelSurcharge),2),ROUND(((1-GroundCandaDiscount)*'UPS Ground Base'!O37)*(1+GroundFuelSurcharge),2))+(GroundResidentialFee*(1+GroundFuelSurcharge))</f>
        <v>132.796875</v>
      </c>
      <c r="P42" s="300">
        <f>IF(MinBaseGround&gt;ROUND(((1-GroundCandaDiscount)*'UPS Ground Base'!P37),2),ROUND(MinBaseGround*(1+GroundFuelSurcharge),2),ROUND(((1-GroundCandaDiscount)*'UPS Ground Base'!P37)*(1+GroundFuelSurcharge),2))+(GroundResidentialFee*(1+GroundFuelSurcharge))</f>
        <v>138.396875</v>
      </c>
      <c r="Q42" s="300">
        <f>IF(MinBaseGround&gt;ROUND(((1-GroundCandaDiscount)*'UPS Ground Base'!Q37),2),ROUND(MinBaseGround*(1+GroundFuelSurcharge),2),ROUND(((1-GroundCandaDiscount)*'UPS Ground Base'!Q37)*(1+GroundFuelSurcharge),2))+(GroundResidentialFee*(1+GroundFuelSurcharge))</f>
        <v>140.256875</v>
      </c>
      <c r="R42" s="300">
        <f>IF(MinBaseGround&gt;ROUND(((1-GroundCandaDiscount)*'UPS Ground Base'!R37),2),ROUND(MinBaseGround*(1+GroundFuelSurcharge),2),ROUND(((1-GroundCandaDiscount)*'UPS Ground Base'!R37)*(1+GroundFuelSurcharge),2))+(GroundResidentialFee*(1+GroundFuelSurcharge))</f>
        <v>141.256875</v>
      </c>
      <c r="S42" s="300">
        <f>IF(MinBaseGround&gt;ROUND(((1-GroundCandaDiscount)*'UPS Ground Base'!S37),2),ROUND(MinBaseGround*(1+GroundFuelSurcharge),2),ROUND(((1-GroundCandaDiscount)*'UPS Ground Base'!S37)*(1+GroundFuelSurcharge),2))+(GroundResidentialFee*(1+GroundFuelSurcharge))</f>
        <v>148.166875</v>
      </c>
      <c r="T42" s="300">
        <f>IF(MinBaseGround&gt;ROUND(((1-GroundCandaDiscount)*'UPS Ground Base'!T37),2),ROUND(MinBaseGround*(1+GroundFuelSurcharge),2),ROUND(((1-GroundCandaDiscount)*'UPS Ground Base'!T37)*(1+GroundFuelSurcharge),2))+(GroundResidentialFee*(1+GroundFuelSurcharge))</f>
        <v>154.326875</v>
      </c>
      <c r="U42" s="300">
        <f>IF(MinBaseGround&gt;ROUND(((1-GroundCandaDiscount)*'UPS Ground Base'!U37),2),ROUND(MinBaseGround*(1+GroundFuelSurcharge),2),ROUND(((1-GroundCandaDiscount)*'UPS Ground Base'!U37)*(1+GroundFuelSurcharge),2))+(GroundResidentialFee*(1+GroundFuelSurcharge))</f>
        <v>162.536875</v>
      </c>
    </row>
    <row r="43" ht="12.75" customHeight="1">
      <c r="A43" s="299">
        <v>36.0</v>
      </c>
      <c r="B43" s="300">
        <f>IF(MinBaseGround&gt;ROUND(((1-GroundMT10)*'UPS Ground Base'!B38),2),ROUND(MinBaseGround*(1+GroundFuelSurcharge),2),ROUND(((1-GroundMT10)*'UPS Ground Base'!B38)*(1+GroundFuelSurcharge),2))+(GroundResidentialFee*(1+GroundFuelSurcharge))</f>
        <v>26.386875</v>
      </c>
      <c r="C43" s="300">
        <f>IF(MinBaseGround&gt;ROUND(((1-GroundMT10)*'UPS Ground Base'!C38),2),ROUND(MinBaseGround*(1+GroundFuelSurcharge),2),ROUND(((1-GroundMT10)*'UPS Ground Base'!C38)*(1+GroundFuelSurcharge),2))+(GroundResidentialFee*(1+GroundFuelSurcharge))</f>
        <v>30.686875</v>
      </c>
      <c r="D43" s="300">
        <f>IF(MinBaseGround&gt;ROUND(((1-GroundMT10)*'UPS Ground Base'!D38),2),ROUND(MinBaseGround*(1+GroundFuelSurcharge),2),ROUND(((1-GroundMT10)*'UPS Ground Base'!D38)*(1+GroundFuelSurcharge),2))+(GroundResidentialFee*(1+GroundFuelSurcharge))</f>
        <v>33.816875</v>
      </c>
      <c r="E43" s="300">
        <f>IF(MinBaseGround&gt;ROUND(((1-GroundMT10)*'UPS Ground Base'!E38),2),ROUND(MinBaseGround*(1+GroundFuelSurcharge),2),ROUND(((1-GroundMT10)*'UPS Ground Base'!E38)*(1+GroundFuelSurcharge),2))+(GroundResidentialFee*(1+GroundFuelSurcharge))</f>
        <v>39.656875</v>
      </c>
      <c r="F43" s="300">
        <f>IF(MinBaseGround&gt;ROUND(((1-GroundMT10)*'UPS Ground Base'!F38),2),ROUND(MinBaseGround*(1+GroundFuelSurcharge),2),ROUND(((1-GroundMT10)*'UPS Ground Base'!F38)*(1+GroundFuelSurcharge),2))+(GroundResidentialFee*(1+GroundFuelSurcharge))</f>
        <v>48.276875</v>
      </c>
      <c r="G43" s="300">
        <f>IF(MinBaseGround&gt;ROUND(((1-GroundMT10)*'UPS Ground Base'!G38),2),ROUND(MinBaseGround*(1+GroundFuelSurcharge),2),ROUND(((1-GroundMT10)*'UPS Ground Base'!G38)*(1+GroundFuelSurcharge),2))+(GroundResidentialFee*(1+GroundFuelSurcharge))</f>
        <v>55.556875</v>
      </c>
      <c r="H43" s="300">
        <f>IF(MinBaseGround&gt;ROUND(((1-GroundMT10)*'UPS Ground Base'!H38),2),ROUND(MinBaseGround*(1+GroundFuelSurcharge),2),ROUND(((1-GroundMT10)*'UPS Ground Base'!H38)*(1+GroundFuelSurcharge),2))+(GroundResidentialFee*(1+GroundFuelSurcharge))</f>
        <v>64.596875</v>
      </c>
      <c r="I43" s="300">
        <f>IF(MinBaseGround&gt;ROUND(((1-GroundCandaDiscount)*'UPS Ground Base'!I38),2),ROUND(MinBaseGround*(1+GroundFuelSurcharge),2),ROUND(((1-GroundCandaDiscount)*'UPS Ground Base'!I38)*(1+GroundFuelSurcharge),2))+(GroundResidentialFee*(1+GroundFuelSurcharge))</f>
        <v>77.526875</v>
      </c>
      <c r="J43" s="300">
        <f>IF(MinBaseGround&gt;ROUND(((1-GroundCandaDiscount)*'UPS Ground Base'!J38),2),ROUND(MinBaseGround*(1+GroundFuelSurcharge),2),ROUND(((1-GroundCandaDiscount)*'UPS Ground Base'!J38)*(1+GroundFuelSurcharge),2))+(GroundResidentialFee*(1+GroundFuelSurcharge))</f>
        <v>78.216875</v>
      </c>
      <c r="K43" s="300">
        <f>IF(MinBaseGround&gt;ROUND(((1-GroundCandaDiscount)*'UPS Ground Base'!K38),2),ROUND(MinBaseGround*(1+GroundFuelSurcharge),2),ROUND(((1-GroundCandaDiscount)*'UPS Ground Base'!K38)*(1+GroundFuelSurcharge),2))+(GroundResidentialFee*(1+GroundFuelSurcharge))</f>
        <v>78.476875</v>
      </c>
      <c r="L43" s="300">
        <f>IF(MinBaseGround&gt;ROUND(((1-GroundCandaDiscount)*'UPS Ground Base'!L38),2),ROUND(MinBaseGround*(1+GroundFuelSurcharge),2),ROUND(((1-GroundCandaDiscount)*'UPS Ground Base'!L38)*(1+GroundFuelSurcharge),2))+(GroundResidentialFee*(1+GroundFuelSurcharge))</f>
        <v>103.786875</v>
      </c>
      <c r="M43" s="300">
        <f>IF(MinBaseGround&gt;ROUND(((1-GroundCandaDiscount)*'UPS Ground Base'!M38),2),ROUND(MinBaseGround*(1+GroundFuelSurcharge),2),ROUND(((1-GroundCandaDiscount)*'UPS Ground Base'!M38)*(1+GroundFuelSurcharge),2))+(GroundResidentialFee*(1+GroundFuelSurcharge))</f>
        <v>105.366875</v>
      </c>
      <c r="N43" s="300">
        <f>IF(MinBaseGround&gt;ROUND(((1-GroundCandaDiscount)*'UPS Ground Base'!N38),2),ROUND(MinBaseGround*(1+GroundFuelSurcharge),2),ROUND(((1-GroundCandaDiscount)*'UPS Ground Base'!N38)*(1+GroundFuelSurcharge),2))+(GroundResidentialFee*(1+GroundFuelSurcharge))</f>
        <v>105.496875</v>
      </c>
      <c r="O43" s="300">
        <f>IF(MinBaseGround&gt;ROUND(((1-GroundCandaDiscount)*'UPS Ground Base'!O38),2),ROUND(MinBaseGround*(1+GroundFuelSurcharge),2),ROUND(((1-GroundCandaDiscount)*'UPS Ground Base'!O38)*(1+GroundFuelSurcharge),2))+(GroundResidentialFee*(1+GroundFuelSurcharge))</f>
        <v>134.996875</v>
      </c>
      <c r="P43" s="300">
        <f>IF(MinBaseGround&gt;ROUND(((1-GroundCandaDiscount)*'UPS Ground Base'!P38),2),ROUND(MinBaseGround*(1+GroundFuelSurcharge),2),ROUND(((1-GroundCandaDiscount)*'UPS Ground Base'!P38)*(1+GroundFuelSurcharge),2))+(GroundResidentialFee*(1+GroundFuelSurcharge))</f>
        <v>140.596875</v>
      </c>
      <c r="Q43" s="300">
        <f>IF(MinBaseGround&gt;ROUND(((1-GroundCandaDiscount)*'UPS Ground Base'!Q38),2),ROUND(MinBaseGround*(1+GroundFuelSurcharge),2),ROUND(((1-GroundCandaDiscount)*'UPS Ground Base'!Q38)*(1+GroundFuelSurcharge),2))+(GroundResidentialFee*(1+GroundFuelSurcharge))</f>
        <v>142.876875</v>
      </c>
      <c r="R43" s="300">
        <f>IF(MinBaseGround&gt;ROUND(((1-GroundCandaDiscount)*'UPS Ground Base'!R38),2),ROUND(MinBaseGround*(1+GroundFuelSurcharge),2),ROUND(((1-GroundCandaDiscount)*'UPS Ground Base'!R38)*(1+GroundFuelSurcharge),2))+(GroundResidentialFee*(1+GroundFuelSurcharge))</f>
        <v>146.486875</v>
      </c>
      <c r="S43" s="300">
        <f>IF(MinBaseGround&gt;ROUND(((1-GroundCandaDiscount)*'UPS Ground Base'!S38),2),ROUND(MinBaseGround*(1+GroundFuelSurcharge),2),ROUND(((1-GroundCandaDiscount)*'UPS Ground Base'!S38)*(1+GroundFuelSurcharge),2))+(GroundResidentialFee*(1+GroundFuelSurcharge))</f>
        <v>150.876875</v>
      </c>
      <c r="T43" s="300">
        <f>IF(MinBaseGround&gt;ROUND(((1-GroundCandaDiscount)*'UPS Ground Base'!T38),2),ROUND(MinBaseGround*(1+GroundFuelSurcharge),2),ROUND(((1-GroundCandaDiscount)*'UPS Ground Base'!T38)*(1+GroundFuelSurcharge),2))+(GroundResidentialFee*(1+GroundFuelSurcharge))</f>
        <v>157.126875</v>
      </c>
      <c r="U43" s="300">
        <f>IF(MinBaseGround&gt;ROUND(((1-GroundCandaDiscount)*'UPS Ground Base'!U38),2),ROUND(MinBaseGround*(1+GroundFuelSurcharge),2),ROUND(((1-GroundCandaDiscount)*'UPS Ground Base'!U38)*(1+GroundFuelSurcharge),2))+(GroundResidentialFee*(1+GroundFuelSurcharge))</f>
        <v>165.606875</v>
      </c>
    </row>
    <row r="44" ht="12.75" customHeight="1">
      <c r="A44" s="299">
        <v>37.0</v>
      </c>
      <c r="B44" s="300">
        <f>IF(MinBaseGround&gt;ROUND(((1-GroundMT10)*'UPS Ground Base'!B39),2),ROUND(MinBaseGround*(1+GroundFuelSurcharge),2),ROUND(((1-GroundMT10)*'UPS Ground Base'!B39)*(1+GroundFuelSurcharge),2))+(GroundResidentialFee*(1+GroundFuelSurcharge))</f>
        <v>26.676875</v>
      </c>
      <c r="C44" s="300">
        <f>IF(MinBaseGround&gt;ROUND(((1-GroundMT10)*'UPS Ground Base'!C39),2),ROUND(MinBaseGround*(1+GroundFuelSurcharge),2),ROUND(((1-GroundMT10)*'UPS Ground Base'!C39)*(1+GroundFuelSurcharge),2))+(GroundResidentialFee*(1+GroundFuelSurcharge))</f>
        <v>31.006875</v>
      </c>
      <c r="D44" s="300">
        <f>IF(MinBaseGround&gt;ROUND(((1-GroundMT10)*'UPS Ground Base'!D39),2),ROUND(MinBaseGround*(1+GroundFuelSurcharge),2),ROUND(((1-GroundMT10)*'UPS Ground Base'!D39)*(1+GroundFuelSurcharge),2))+(GroundResidentialFee*(1+GroundFuelSurcharge))</f>
        <v>34.246875</v>
      </c>
      <c r="E44" s="300">
        <f>IF(MinBaseGround&gt;ROUND(((1-GroundMT10)*'UPS Ground Base'!E39),2),ROUND(MinBaseGround*(1+GroundFuelSurcharge),2),ROUND(((1-GroundMT10)*'UPS Ground Base'!E39)*(1+GroundFuelSurcharge),2))+(GroundResidentialFee*(1+GroundFuelSurcharge))</f>
        <v>40.396875</v>
      </c>
      <c r="F44" s="300">
        <f>IF(MinBaseGround&gt;ROUND(((1-GroundMT10)*'UPS Ground Base'!F39),2),ROUND(MinBaseGround*(1+GroundFuelSurcharge),2),ROUND(((1-GroundMT10)*'UPS Ground Base'!F39)*(1+GroundFuelSurcharge),2))+(GroundResidentialFee*(1+GroundFuelSurcharge))</f>
        <v>48.466875</v>
      </c>
      <c r="G44" s="300">
        <f>IF(MinBaseGround&gt;ROUND(((1-GroundMT10)*'UPS Ground Base'!G39),2),ROUND(MinBaseGround*(1+GroundFuelSurcharge),2),ROUND(((1-GroundMT10)*'UPS Ground Base'!G39)*(1+GroundFuelSurcharge),2))+(GroundResidentialFee*(1+GroundFuelSurcharge))</f>
        <v>57.156875</v>
      </c>
      <c r="H44" s="300">
        <f>IF(MinBaseGround&gt;ROUND(((1-GroundMT10)*'UPS Ground Base'!H39),2),ROUND(MinBaseGround*(1+GroundFuelSurcharge),2),ROUND(((1-GroundMT10)*'UPS Ground Base'!H39)*(1+GroundFuelSurcharge),2))+(GroundResidentialFee*(1+GroundFuelSurcharge))</f>
        <v>65.156875</v>
      </c>
      <c r="I44" s="300">
        <f>IF(MinBaseGround&gt;ROUND(((1-GroundCandaDiscount)*'UPS Ground Base'!I39),2),ROUND(MinBaseGround*(1+GroundFuelSurcharge),2),ROUND(((1-GroundCandaDiscount)*'UPS Ground Base'!I39)*(1+GroundFuelSurcharge),2))+(GroundResidentialFee*(1+GroundFuelSurcharge))</f>
        <v>79.136875</v>
      </c>
      <c r="J44" s="300">
        <f>IF(MinBaseGround&gt;ROUND(((1-GroundCandaDiscount)*'UPS Ground Base'!J39),2),ROUND(MinBaseGround*(1+GroundFuelSurcharge),2),ROUND(((1-GroundCandaDiscount)*'UPS Ground Base'!J39)*(1+GroundFuelSurcharge),2))+(GroundResidentialFee*(1+GroundFuelSurcharge))</f>
        <v>79.876875</v>
      </c>
      <c r="K44" s="300">
        <f>IF(MinBaseGround&gt;ROUND(((1-GroundCandaDiscount)*'UPS Ground Base'!K39),2),ROUND(MinBaseGround*(1+GroundFuelSurcharge),2),ROUND(((1-GroundCandaDiscount)*'UPS Ground Base'!K39)*(1+GroundFuelSurcharge),2))+(GroundResidentialFee*(1+GroundFuelSurcharge))</f>
        <v>80.096875</v>
      </c>
      <c r="L44" s="300">
        <f>IF(MinBaseGround&gt;ROUND(((1-GroundCandaDiscount)*'UPS Ground Base'!L39),2),ROUND(MinBaseGround*(1+GroundFuelSurcharge),2),ROUND(((1-GroundCandaDiscount)*'UPS Ground Base'!L39)*(1+GroundFuelSurcharge),2))+(GroundResidentialFee*(1+GroundFuelSurcharge))</f>
        <v>105.756875</v>
      </c>
      <c r="M44" s="300">
        <f>IF(MinBaseGround&gt;ROUND(((1-GroundCandaDiscount)*'UPS Ground Base'!M39),2),ROUND(MinBaseGround*(1+GroundFuelSurcharge),2),ROUND(((1-GroundCandaDiscount)*'UPS Ground Base'!M39)*(1+GroundFuelSurcharge),2))+(GroundResidentialFee*(1+GroundFuelSurcharge))</f>
        <v>107.356875</v>
      </c>
      <c r="N44" s="300">
        <f>IF(MinBaseGround&gt;ROUND(((1-GroundCandaDiscount)*'UPS Ground Base'!N39),2),ROUND(MinBaseGround*(1+GroundFuelSurcharge),2),ROUND(((1-GroundCandaDiscount)*'UPS Ground Base'!N39)*(1+GroundFuelSurcharge),2))+(GroundResidentialFee*(1+GroundFuelSurcharge))</f>
        <v>107.496875</v>
      </c>
      <c r="O44" s="300">
        <f>IF(MinBaseGround&gt;ROUND(((1-GroundCandaDiscount)*'UPS Ground Base'!O39),2),ROUND(MinBaseGround*(1+GroundFuelSurcharge),2),ROUND(((1-GroundCandaDiscount)*'UPS Ground Base'!O39)*(1+GroundFuelSurcharge),2))+(GroundResidentialFee*(1+GroundFuelSurcharge))</f>
        <v>141.076875</v>
      </c>
      <c r="P44" s="300">
        <f>IF(MinBaseGround&gt;ROUND(((1-GroundCandaDiscount)*'UPS Ground Base'!P39),2),ROUND(MinBaseGround*(1+GroundFuelSurcharge),2),ROUND(((1-GroundCandaDiscount)*'UPS Ground Base'!P39)*(1+GroundFuelSurcharge),2))+(GroundResidentialFee*(1+GroundFuelSurcharge))</f>
        <v>144.226875</v>
      </c>
      <c r="Q44" s="300">
        <f>IF(MinBaseGround&gt;ROUND(((1-GroundCandaDiscount)*'UPS Ground Base'!Q39),2),ROUND(MinBaseGround*(1+GroundFuelSurcharge),2),ROUND(((1-GroundCandaDiscount)*'UPS Ground Base'!Q39)*(1+GroundFuelSurcharge),2))+(GroundResidentialFee*(1+GroundFuelSurcharge))</f>
        <v>146.726875</v>
      </c>
      <c r="R44" s="300">
        <f>IF(MinBaseGround&gt;ROUND(((1-GroundCandaDiscount)*'UPS Ground Base'!R39),2),ROUND(MinBaseGround*(1+GroundFuelSurcharge),2),ROUND(((1-GroundCandaDiscount)*'UPS Ground Base'!R39)*(1+GroundFuelSurcharge),2))+(GroundResidentialFee*(1+GroundFuelSurcharge))</f>
        <v>150.146875</v>
      </c>
      <c r="S44" s="300">
        <f>IF(MinBaseGround&gt;ROUND(((1-GroundCandaDiscount)*'UPS Ground Base'!S39),2),ROUND(MinBaseGround*(1+GroundFuelSurcharge),2),ROUND(((1-GroundCandaDiscount)*'UPS Ground Base'!S39)*(1+GroundFuelSurcharge),2))+(GroundResidentialFee*(1+GroundFuelSurcharge))</f>
        <v>153.956875</v>
      </c>
      <c r="T44" s="300">
        <f>IF(MinBaseGround&gt;ROUND(((1-GroundCandaDiscount)*'UPS Ground Base'!T39),2),ROUND(MinBaseGround*(1+GroundFuelSurcharge),2),ROUND(((1-GroundCandaDiscount)*'UPS Ground Base'!T39)*(1+GroundFuelSurcharge),2))+(GroundResidentialFee*(1+GroundFuelSurcharge))</f>
        <v>159.736875</v>
      </c>
      <c r="U44" s="300">
        <f>IF(MinBaseGround&gt;ROUND(((1-GroundCandaDiscount)*'UPS Ground Base'!U39),2),ROUND(MinBaseGround*(1+GroundFuelSurcharge),2),ROUND(((1-GroundCandaDiscount)*'UPS Ground Base'!U39)*(1+GroundFuelSurcharge),2))+(GroundResidentialFee*(1+GroundFuelSurcharge))</f>
        <v>167.406875</v>
      </c>
    </row>
    <row r="45" ht="12.75" customHeight="1">
      <c r="A45" s="299">
        <v>38.0</v>
      </c>
      <c r="B45" s="300">
        <f>IF(MinBaseGround&gt;ROUND(((1-GroundMT10)*'UPS Ground Base'!B40),2),ROUND(MinBaseGround*(1+GroundFuelSurcharge),2),ROUND(((1-GroundMT10)*'UPS Ground Base'!B40)*(1+GroundFuelSurcharge),2))+(GroundResidentialFee*(1+GroundFuelSurcharge))</f>
        <v>26.986875</v>
      </c>
      <c r="C45" s="300">
        <f>IF(MinBaseGround&gt;ROUND(((1-GroundMT10)*'UPS Ground Base'!C40),2),ROUND(MinBaseGround*(1+GroundFuelSurcharge),2),ROUND(((1-GroundMT10)*'UPS Ground Base'!C40)*(1+GroundFuelSurcharge),2))+(GroundResidentialFee*(1+GroundFuelSurcharge))</f>
        <v>31.396875</v>
      </c>
      <c r="D45" s="300">
        <f>IF(MinBaseGround&gt;ROUND(((1-GroundMT10)*'UPS Ground Base'!D40),2),ROUND(MinBaseGround*(1+GroundFuelSurcharge),2),ROUND(((1-GroundMT10)*'UPS Ground Base'!D40)*(1+GroundFuelSurcharge),2))+(GroundResidentialFee*(1+GroundFuelSurcharge))</f>
        <v>34.996875</v>
      </c>
      <c r="E45" s="300">
        <f>IF(MinBaseGround&gt;ROUND(((1-GroundMT10)*'UPS Ground Base'!E40),2),ROUND(MinBaseGround*(1+GroundFuelSurcharge),2),ROUND(((1-GroundMT10)*'UPS Ground Base'!E40)*(1+GroundFuelSurcharge),2))+(GroundResidentialFee*(1+GroundFuelSurcharge))</f>
        <v>41.216875</v>
      </c>
      <c r="F45" s="300">
        <f>IF(MinBaseGround&gt;ROUND(((1-GroundMT10)*'UPS Ground Base'!F40),2),ROUND(MinBaseGround*(1+GroundFuelSurcharge),2),ROUND(((1-GroundMT10)*'UPS Ground Base'!F40)*(1+GroundFuelSurcharge),2))+(GroundResidentialFee*(1+GroundFuelSurcharge))</f>
        <v>49.416875</v>
      </c>
      <c r="G45" s="300">
        <f>IF(MinBaseGround&gt;ROUND(((1-GroundMT10)*'UPS Ground Base'!G40),2),ROUND(MinBaseGround*(1+GroundFuelSurcharge),2),ROUND(((1-GroundMT10)*'UPS Ground Base'!G40)*(1+GroundFuelSurcharge),2))+(GroundResidentialFee*(1+GroundFuelSurcharge))</f>
        <v>57.356875</v>
      </c>
      <c r="H45" s="300">
        <f>IF(MinBaseGround&gt;ROUND(((1-GroundMT10)*'UPS Ground Base'!H40),2),ROUND(MinBaseGround*(1+GroundFuelSurcharge),2),ROUND(((1-GroundMT10)*'UPS Ground Base'!H40)*(1+GroundFuelSurcharge),2))+(GroundResidentialFee*(1+GroundFuelSurcharge))</f>
        <v>66.266875</v>
      </c>
      <c r="I45" s="300">
        <f>IF(MinBaseGround&gt;ROUND(((1-GroundCandaDiscount)*'UPS Ground Base'!I40),2),ROUND(MinBaseGround*(1+GroundFuelSurcharge),2),ROUND(((1-GroundCandaDiscount)*'UPS Ground Base'!I40)*(1+GroundFuelSurcharge),2))+(GroundResidentialFee*(1+GroundFuelSurcharge))</f>
        <v>80.466875</v>
      </c>
      <c r="J45" s="300">
        <f>IF(MinBaseGround&gt;ROUND(((1-GroundCandaDiscount)*'UPS Ground Base'!J40),2),ROUND(MinBaseGround*(1+GroundFuelSurcharge),2),ROUND(((1-GroundCandaDiscount)*'UPS Ground Base'!J40)*(1+GroundFuelSurcharge),2))+(GroundResidentialFee*(1+GroundFuelSurcharge))</f>
        <v>81.206875</v>
      </c>
      <c r="K45" s="300">
        <f>IF(MinBaseGround&gt;ROUND(((1-GroundCandaDiscount)*'UPS Ground Base'!K40),2),ROUND(MinBaseGround*(1+GroundFuelSurcharge),2),ROUND(((1-GroundCandaDiscount)*'UPS Ground Base'!K40)*(1+GroundFuelSurcharge),2))+(GroundResidentialFee*(1+GroundFuelSurcharge))</f>
        <v>81.626875</v>
      </c>
      <c r="L45" s="300">
        <f>IF(MinBaseGround&gt;ROUND(((1-GroundCandaDiscount)*'UPS Ground Base'!L40),2),ROUND(MinBaseGround*(1+GroundFuelSurcharge),2),ROUND(((1-GroundCandaDiscount)*'UPS Ground Base'!L40)*(1+GroundFuelSurcharge),2))+(GroundResidentialFee*(1+GroundFuelSurcharge))</f>
        <v>107.476875</v>
      </c>
      <c r="M45" s="300">
        <f>IF(MinBaseGround&gt;ROUND(((1-GroundCandaDiscount)*'UPS Ground Base'!M40),2),ROUND(MinBaseGround*(1+GroundFuelSurcharge),2),ROUND(((1-GroundCandaDiscount)*'UPS Ground Base'!M40)*(1+GroundFuelSurcharge),2))+(GroundResidentialFee*(1+GroundFuelSurcharge))</f>
        <v>109.096875</v>
      </c>
      <c r="N45" s="300">
        <f>IF(MinBaseGround&gt;ROUND(((1-GroundCandaDiscount)*'UPS Ground Base'!N40),2),ROUND(MinBaseGround*(1+GroundFuelSurcharge),2),ROUND(((1-GroundCandaDiscount)*'UPS Ground Base'!N40)*(1+GroundFuelSurcharge),2))+(GroundResidentialFee*(1+GroundFuelSurcharge))</f>
        <v>109.386875</v>
      </c>
      <c r="O45" s="300">
        <f>IF(MinBaseGround&gt;ROUND(((1-GroundCandaDiscount)*'UPS Ground Base'!O40),2),ROUND(MinBaseGround*(1+GroundFuelSurcharge),2),ROUND(((1-GroundCandaDiscount)*'UPS Ground Base'!O40)*(1+GroundFuelSurcharge),2))+(GroundResidentialFee*(1+GroundFuelSurcharge))</f>
        <v>144.786875</v>
      </c>
      <c r="P45" s="300">
        <f>IF(MinBaseGround&gt;ROUND(((1-GroundCandaDiscount)*'UPS Ground Base'!P40),2),ROUND(MinBaseGround*(1+GroundFuelSurcharge),2),ROUND(((1-GroundCandaDiscount)*'UPS Ground Base'!P40)*(1+GroundFuelSurcharge),2))+(GroundResidentialFee*(1+GroundFuelSurcharge))</f>
        <v>147.926875</v>
      </c>
      <c r="Q45" s="300">
        <f>IF(MinBaseGround&gt;ROUND(((1-GroundCandaDiscount)*'UPS Ground Base'!Q40),2),ROUND(MinBaseGround*(1+GroundFuelSurcharge),2),ROUND(((1-GroundCandaDiscount)*'UPS Ground Base'!Q40)*(1+GroundFuelSurcharge),2))+(GroundResidentialFee*(1+GroundFuelSurcharge))</f>
        <v>150.376875</v>
      </c>
      <c r="R45" s="300">
        <f>IF(MinBaseGround&gt;ROUND(((1-GroundCandaDiscount)*'UPS Ground Base'!R40),2),ROUND(MinBaseGround*(1+GroundFuelSurcharge),2),ROUND(((1-GroundCandaDiscount)*'UPS Ground Base'!R40)*(1+GroundFuelSurcharge),2))+(GroundResidentialFee*(1+GroundFuelSurcharge))</f>
        <v>152.796875</v>
      </c>
      <c r="S45" s="300">
        <f>IF(MinBaseGround&gt;ROUND(((1-GroundCandaDiscount)*'UPS Ground Base'!S40),2),ROUND(MinBaseGround*(1+GroundFuelSurcharge),2),ROUND(((1-GroundCandaDiscount)*'UPS Ground Base'!S40)*(1+GroundFuelSurcharge),2))+(GroundResidentialFee*(1+GroundFuelSurcharge))</f>
        <v>157.636875</v>
      </c>
      <c r="T45" s="300">
        <f>IF(MinBaseGround&gt;ROUND(((1-GroundCandaDiscount)*'UPS Ground Base'!T40),2),ROUND(MinBaseGround*(1+GroundFuelSurcharge),2),ROUND(((1-GroundCandaDiscount)*'UPS Ground Base'!T40)*(1+GroundFuelSurcharge),2))+(GroundResidentialFee*(1+GroundFuelSurcharge))</f>
        <v>163.436875</v>
      </c>
      <c r="U45" s="300">
        <f>IF(MinBaseGround&gt;ROUND(((1-GroundCandaDiscount)*'UPS Ground Base'!U40),2),ROUND(MinBaseGround*(1+GroundFuelSurcharge),2),ROUND(((1-GroundCandaDiscount)*'UPS Ground Base'!U40)*(1+GroundFuelSurcharge),2))+(GroundResidentialFee*(1+GroundFuelSurcharge))</f>
        <v>171.136875</v>
      </c>
      <c r="V45" s="34"/>
      <c r="W45" s="34"/>
      <c r="X45" s="34"/>
      <c r="Y45" s="34"/>
      <c r="Z45" s="34"/>
    </row>
    <row r="46" ht="12.75" customHeight="1">
      <c r="A46" s="299">
        <v>39.0</v>
      </c>
      <c r="B46" s="300">
        <f>IF(MinBaseGround&gt;ROUND(((1-GroundMT10)*'UPS Ground Base'!B41),2),ROUND(MinBaseGround*(1+GroundFuelSurcharge),2),ROUND(((1-GroundMT10)*'UPS Ground Base'!B41)*(1+GroundFuelSurcharge),2))+(GroundResidentialFee*(1+GroundFuelSurcharge))</f>
        <v>27.696875</v>
      </c>
      <c r="C46" s="300">
        <f>IF(MinBaseGround&gt;ROUND(((1-GroundMT10)*'UPS Ground Base'!C41),2),ROUND(MinBaseGround*(1+GroundFuelSurcharge),2),ROUND(((1-GroundMT10)*'UPS Ground Base'!C41)*(1+GroundFuelSurcharge),2))+(GroundResidentialFee*(1+GroundFuelSurcharge))</f>
        <v>32.376875</v>
      </c>
      <c r="D46" s="300">
        <f>IF(MinBaseGround&gt;ROUND(((1-GroundMT10)*'UPS Ground Base'!D41),2),ROUND(MinBaseGround*(1+GroundFuelSurcharge),2),ROUND(((1-GroundMT10)*'UPS Ground Base'!D41)*(1+GroundFuelSurcharge),2))+(GroundResidentialFee*(1+GroundFuelSurcharge))</f>
        <v>36.226875</v>
      </c>
      <c r="E46" s="300">
        <f>IF(MinBaseGround&gt;ROUND(((1-GroundMT10)*'UPS Ground Base'!E41),2),ROUND(MinBaseGround*(1+GroundFuelSurcharge),2),ROUND(((1-GroundMT10)*'UPS Ground Base'!E41)*(1+GroundFuelSurcharge),2))+(GroundResidentialFee*(1+GroundFuelSurcharge))</f>
        <v>42.116875</v>
      </c>
      <c r="F46" s="300">
        <f>IF(MinBaseGround&gt;ROUND(((1-GroundMT10)*'UPS Ground Base'!F41),2),ROUND(MinBaseGround*(1+GroundFuelSurcharge),2),ROUND(((1-GroundMT10)*'UPS Ground Base'!F41)*(1+GroundFuelSurcharge),2))+(GroundResidentialFee*(1+GroundFuelSurcharge))</f>
        <v>51.136875</v>
      </c>
      <c r="G46" s="300">
        <f>IF(MinBaseGround&gt;ROUND(((1-GroundMT10)*'UPS Ground Base'!G41),2),ROUND(MinBaseGround*(1+GroundFuelSurcharge),2),ROUND(((1-GroundMT10)*'UPS Ground Base'!G41)*(1+GroundFuelSurcharge),2))+(GroundResidentialFee*(1+GroundFuelSurcharge))</f>
        <v>59.376875</v>
      </c>
      <c r="H46" s="300">
        <f>IF(MinBaseGround&gt;ROUND(((1-GroundMT10)*'UPS Ground Base'!H41),2),ROUND(MinBaseGround*(1+GroundFuelSurcharge),2),ROUND(((1-GroundMT10)*'UPS Ground Base'!H41)*(1+GroundFuelSurcharge),2))+(GroundResidentialFee*(1+GroundFuelSurcharge))</f>
        <v>67.506875</v>
      </c>
      <c r="I46" s="300">
        <f>IF(MinBaseGround&gt;ROUND(((1-GroundCandaDiscount)*'UPS Ground Base'!I41),2),ROUND(MinBaseGround*(1+GroundFuelSurcharge),2),ROUND(((1-GroundCandaDiscount)*'UPS Ground Base'!I41)*(1+GroundFuelSurcharge),2))+(GroundResidentialFee*(1+GroundFuelSurcharge))</f>
        <v>82.166875</v>
      </c>
      <c r="J46" s="300">
        <f>IF(MinBaseGround&gt;ROUND(((1-GroundCandaDiscount)*'UPS Ground Base'!J41),2),ROUND(MinBaseGround*(1+GroundFuelSurcharge),2),ROUND(((1-GroundCandaDiscount)*'UPS Ground Base'!J41)*(1+GroundFuelSurcharge),2))+(GroundResidentialFee*(1+GroundFuelSurcharge))</f>
        <v>82.916875</v>
      </c>
      <c r="K46" s="300">
        <f>IF(MinBaseGround&gt;ROUND(((1-GroundCandaDiscount)*'UPS Ground Base'!K41),2),ROUND(MinBaseGround*(1+GroundFuelSurcharge),2),ROUND(((1-GroundCandaDiscount)*'UPS Ground Base'!K41)*(1+GroundFuelSurcharge),2))+(GroundResidentialFee*(1+GroundFuelSurcharge))</f>
        <v>83.046875</v>
      </c>
      <c r="L46" s="300">
        <f>IF(MinBaseGround&gt;ROUND(((1-GroundCandaDiscount)*'UPS Ground Base'!L41),2),ROUND(MinBaseGround*(1+GroundFuelSurcharge),2),ROUND(((1-GroundCandaDiscount)*'UPS Ground Base'!L41)*(1+GroundFuelSurcharge),2))+(GroundResidentialFee*(1+GroundFuelSurcharge))</f>
        <v>109.106875</v>
      </c>
      <c r="M46" s="300">
        <f>IF(MinBaseGround&gt;ROUND(((1-GroundCandaDiscount)*'UPS Ground Base'!M41),2),ROUND(MinBaseGround*(1+GroundFuelSurcharge),2),ROUND(((1-GroundCandaDiscount)*'UPS Ground Base'!M41)*(1+GroundFuelSurcharge),2))+(GroundResidentialFee*(1+GroundFuelSurcharge))</f>
        <v>110.746875</v>
      </c>
      <c r="N46" s="300">
        <f>IF(MinBaseGround&gt;ROUND(((1-GroundCandaDiscount)*'UPS Ground Base'!N41),2),ROUND(MinBaseGround*(1+GroundFuelSurcharge),2),ROUND(((1-GroundCandaDiscount)*'UPS Ground Base'!N41)*(1+GroundFuelSurcharge),2))+(GroundResidentialFee*(1+GroundFuelSurcharge))</f>
        <v>110.896875</v>
      </c>
      <c r="O46" s="300">
        <f>IF(MinBaseGround&gt;ROUND(((1-GroundCandaDiscount)*'UPS Ground Base'!O41),2),ROUND(MinBaseGround*(1+GroundFuelSurcharge),2),ROUND(((1-GroundCandaDiscount)*'UPS Ground Base'!O41)*(1+GroundFuelSurcharge),2))+(GroundResidentialFee*(1+GroundFuelSurcharge))</f>
        <v>146.146875</v>
      </c>
      <c r="P46" s="300">
        <f>IF(MinBaseGround&gt;ROUND(((1-GroundCandaDiscount)*'UPS Ground Base'!P41),2),ROUND(MinBaseGround*(1+GroundFuelSurcharge),2),ROUND(((1-GroundCandaDiscount)*'UPS Ground Base'!P41)*(1+GroundFuelSurcharge),2))+(GroundResidentialFee*(1+GroundFuelSurcharge))</f>
        <v>149.556875</v>
      </c>
      <c r="Q46" s="300">
        <f>IF(MinBaseGround&gt;ROUND(((1-GroundCandaDiscount)*'UPS Ground Base'!Q41),2),ROUND(MinBaseGround*(1+GroundFuelSurcharge),2),ROUND(((1-GroundCandaDiscount)*'UPS Ground Base'!Q41)*(1+GroundFuelSurcharge),2))+(GroundResidentialFee*(1+GroundFuelSurcharge))</f>
        <v>151.046875</v>
      </c>
      <c r="R46" s="300">
        <f>IF(MinBaseGround&gt;ROUND(((1-GroundCandaDiscount)*'UPS Ground Base'!R41),2),ROUND(MinBaseGround*(1+GroundFuelSurcharge),2),ROUND(((1-GroundCandaDiscount)*'UPS Ground Base'!R41)*(1+GroundFuelSurcharge),2))+(GroundResidentialFee*(1+GroundFuelSurcharge))</f>
        <v>153.326875</v>
      </c>
      <c r="S46" s="300">
        <f>IF(MinBaseGround&gt;ROUND(((1-GroundCandaDiscount)*'UPS Ground Base'!S41),2),ROUND(MinBaseGround*(1+GroundFuelSurcharge),2),ROUND(((1-GroundCandaDiscount)*'UPS Ground Base'!S41)*(1+GroundFuelSurcharge),2))+(GroundResidentialFee*(1+GroundFuelSurcharge))</f>
        <v>160.036875</v>
      </c>
      <c r="T46" s="300">
        <f>IF(MinBaseGround&gt;ROUND(((1-GroundCandaDiscount)*'UPS Ground Base'!T41),2),ROUND(MinBaseGround*(1+GroundFuelSurcharge),2),ROUND(((1-GroundCandaDiscount)*'UPS Ground Base'!T41)*(1+GroundFuelSurcharge),2))+(GroundResidentialFee*(1+GroundFuelSurcharge))</f>
        <v>165.826875</v>
      </c>
      <c r="U46" s="300">
        <f>IF(MinBaseGround&gt;ROUND(((1-GroundCandaDiscount)*'UPS Ground Base'!U41),2),ROUND(MinBaseGround*(1+GroundFuelSurcharge),2),ROUND(((1-GroundCandaDiscount)*'UPS Ground Base'!U41)*(1+GroundFuelSurcharge),2))+(GroundResidentialFee*(1+GroundFuelSurcharge))</f>
        <v>173.476875</v>
      </c>
    </row>
    <row r="47" ht="12.75" customHeight="1">
      <c r="A47" s="299">
        <v>40.0</v>
      </c>
      <c r="B47" s="300">
        <f>IF(MinBaseGround&gt;ROUND(((1-GroundMT10)*'UPS Ground Base'!B42),2),ROUND(MinBaseGround*(1+GroundFuelSurcharge),2),ROUND(((1-GroundMT10)*'UPS Ground Base'!B42)*(1+GroundFuelSurcharge),2))+(GroundResidentialFee*(1+GroundFuelSurcharge))</f>
        <v>27.716875</v>
      </c>
      <c r="C47" s="300">
        <f>IF(MinBaseGround&gt;ROUND(((1-GroundMT10)*'UPS Ground Base'!C42),2),ROUND(MinBaseGround*(1+GroundFuelSurcharge),2),ROUND(((1-GroundMT10)*'UPS Ground Base'!C42)*(1+GroundFuelSurcharge),2))+(GroundResidentialFee*(1+GroundFuelSurcharge))</f>
        <v>32.496875</v>
      </c>
      <c r="D47" s="300">
        <f>IF(MinBaseGround&gt;ROUND(((1-GroundMT10)*'UPS Ground Base'!D42),2),ROUND(MinBaseGround*(1+GroundFuelSurcharge),2),ROUND(((1-GroundMT10)*'UPS Ground Base'!D42)*(1+GroundFuelSurcharge),2))+(GroundResidentialFee*(1+GroundFuelSurcharge))</f>
        <v>36.246875</v>
      </c>
      <c r="E47" s="300">
        <f>IF(MinBaseGround&gt;ROUND(((1-GroundMT10)*'UPS Ground Base'!E42),2),ROUND(MinBaseGround*(1+GroundFuelSurcharge),2),ROUND(((1-GroundMT10)*'UPS Ground Base'!E42)*(1+GroundFuelSurcharge),2))+(GroundResidentialFee*(1+GroundFuelSurcharge))</f>
        <v>42.176875</v>
      </c>
      <c r="F47" s="300">
        <f>IF(MinBaseGround&gt;ROUND(((1-GroundMT10)*'UPS Ground Base'!F42),2),ROUND(MinBaseGround*(1+GroundFuelSurcharge),2),ROUND(((1-GroundMT10)*'UPS Ground Base'!F42)*(1+GroundFuelSurcharge),2))+(GroundResidentialFee*(1+GroundFuelSurcharge))</f>
        <v>51.456875</v>
      </c>
      <c r="G47" s="300">
        <f>IF(MinBaseGround&gt;ROUND(((1-GroundMT10)*'UPS Ground Base'!G42),2),ROUND(MinBaseGround*(1+GroundFuelSurcharge),2),ROUND(((1-GroundMT10)*'UPS Ground Base'!G42)*(1+GroundFuelSurcharge),2))+(GroundResidentialFee*(1+GroundFuelSurcharge))</f>
        <v>59.386875</v>
      </c>
      <c r="H47" s="300">
        <f>IF(MinBaseGround&gt;ROUND(((1-GroundMT10)*'UPS Ground Base'!H42),2),ROUND(MinBaseGround*(1+GroundFuelSurcharge),2),ROUND(((1-GroundMT10)*'UPS Ground Base'!H42)*(1+GroundFuelSurcharge),2))+(GroundResidentialFee*(1+GroundFuelSurcharge))</f>
        <v>67.516875</v>
      </c>
      <c r="I47" s="300">
        <f>IF(MinBaseGround&gt;ROUND(((1-GroundCandaDiscount)*'UPS Ground Base'!I42),2),ROUND(MinBaseGround*(1+GroundFuelSurcharge),2),ROUND(((1-GroundCandaDiscount)*'UPS Ground Base'!I42)*(1+GroundFuelSurcharge),2))+(GroundResidentialFee*(1+GroundFuelSurcharge))</f>
        <v>83.446875</v>
      </c>
      <c r="J47" s="300">
        <f>IF(MinBaseGround&gt;ROUND(((1-GroundCandaDiscount)*'UPS Ground Base'!J42),2),ROUND(MinBaseGround*(1+GroundFuelSurcharge),2),ROUND(((1-GroundCandaDiscount)*'UPS Ground Base'!J42)*(1+GroundFuelSurcharge),2))+(GroundResidentialFee*(1+GroundFuelSurcharge))</f>
        <v>84.196875</v>
      </c>
      <c r="K47" s="300">
        <f>IF(MinBaseGround&gt;ROUND(((1-GroundCandaDiscount)*'UPS Ground Base'!K42),2),ROUND(MinBaseGround*(1+GroundFuelSurcharge),2),ROUND(((1-GroundCandaDiscount)*'UPS Ground Base'!K42)*(1+GroundFuelSurcharge),2))+(GroundResidentialFee*(1+GroundFuelSurcharge))</f>
        <v>84.546875</v>
      </c>
      <c r="L47" s="300">
        <f>IF(MinBaseGround&gt;ROUND(((1-GroundCandaDiscount)*'UPS Ground Base'!L42),2),ROUND(MinBaseGround*(1+GroundFuelSurcharge),2),ROUND(((1-GroundCandaDiscount)*'UPS Ground Base'!L42)*(1+GroundFuelSurcharge),2))+(GroundResidentialFee*(1+GroundFuelSurcharge))</f>
        <v>111.076875</v>
      </c>
      <c r="M47" s="300">
        <f>IF(MinBaseGround&gt;ROUND(((1-GroundCandaDiscount)*'UPS Ground Base'!M42),2),ROUND(MinBaseGround*(1+GroundFuelSurcharge),2),ROUND(((1-GroundCandaDiscount)*'UPS Ground Base'!M42)*(1+GroundFuelSurcharge),2))+(GroundResidentialFee*(1+GroundFuelSurcharge))</f>
        <v>112.786875</v>
      </c>
      <c r="N47" s="300">
        <f>IF(MinBaseGround&gt;ROUND(((1-GroundCandaDiscount)*'UPS Ground Base'!N42),2),ROUND(MinBaseGround*(1+GroundFuelSurcharge),2),ROUND(((1-GroundCandaDiscount)*'UPS Ground Base'!N42)*(1+GroundFuelSurcharge),2))+(GroundResidentialFee*(1+GroundFuelSurcharge))</f>
        <v>112.926875</v>
      </c>
      <c r="O47" s="300">
        <f>IF(MinBaseGround&gt;ROUND(((1-GroundCandaDiscount)*'UPS Ground Base'!O42),2),ROUND(MinBaseGround*(1+GroundFuelSurcharge),2),ROUND(((1-GroundCandaDiscount)*'UPS Ground Base'!O42)*(1+GroundFuelSurcharge),2))+(GroundResidentialFee*(1+GroundFuelSurcharge))</f>
        <v>146.376875</v>
      </c>
      <c r="P47" s="300">
        <f>IF(MinBaseGround&gt;ROUND(((1-GroundCandaDiscount)*'UPS Ground Base'!P42),2),ROUND(MinBaseGround*(1+GroundFuelSurcharge),2),ROUND(((1-GroundCandaDiscount)*'UPS Ground Base'!P42)*(1+GroundFuelSurcharge),2))+(GroundResidentialFee*(1+GroundFuelSurcharge))</f>
        <v>150.526875</v>
      </c>
      <c r="Q47" s="300">
        <f>IF(MinBaseGround&gt;ROUND(((1-GroundCandaDiscount)*'UPS Ground Base'!Q42),2),ROUND(MinBaseGround*(1+GroundFuelSurcharge),2),ROUND(((1-GroundCandaDiscount)*'UPS Ground Base'!Q42)*(1+GroundFuelSurcharge),2))+(GroundResidentialFee*(1+GroundFuelSurcharge))</f>
        <v>151.746875</v>
      </c>
      <c r="R47" s="300">
        <f>IF(MinBaseGround&gt;ROUND(((1-GroundCandaDiscount)*'UPS Ground Base'!R42),2),ROUND(MinBaseGround*(1+GroundFuelSurcharge),2),ROUND(((1-GroundCandaDiscount)*'UPS Ground Base'!R42)*(1+GroundFuelSurcharge),2))+(GroundResidentialFee*(1+GroundFuelSurcharge))</f>
        <v>155.296875</v>
      </c>
      <c r="S47" s="300">
        <f>IF(MinBaseGround&gt;ROUND(((1-GroundCandaDiscount)*'UPS Ground Base'!S42),2),ROUND(MinBaseGround*(1+GroundFuelSurcharge),2),ROUND(((1-GroundCandaDiscount)*'UPS Ground Base'!S42)*(1+GroundFuelSurcharge),2))+(GroundResidentialFee*(1+GroundFuelSurcharge))</f>
        <v>161.776875</v>
      </c>
      <c r="T47" s="300">
        <f>IF(MinBaseGround&gt;ROUND(((1-GroundCandaDiscount)*'UPS Ground Base'!T42),2),ROUND(MinBaseGround*(1+GroundFuelSurcharge),2),ROUND(((1-GroundCandaDiscount)*'UPS Ground Base'!T42)*(1+GroundFuelSurcharge),2))+(GroundResidentialFee*(1+GroundFuelSurcharge))</f>
        <v>167.646875</v>
      </c>
      <c r="U47" s="300">
        <f>IF(MinBaseGround&gt;ROUND(((1-GroundCandaDiscount)*'UPS Ground Base'!U42),2),ROUND(MinBaseGround*(1+GroundFuelSurcharge),2),ROUND(((1-GroundCandaDiscount)*'UPS Ground Base'!U42)*(1+GroundFuelSurcharge),2))+(GroundResidentialFee*(1+GroundFuelSurcharge))</f>
        <v>175.366875</v>
      </c>
    </row>
    <row r="48" ht="12.75" customHeight="1">
      <c r="A48" s="299">
        <v>41.0</v>
      </c>
      <c r="B48" s="300">
        <f>IF(MinBaseGround&gt;ROUND(((1-GroundMT10)*'UPS Ground Base'!B43),2),ROUND(MinBaseGround*(1+GroundFuelSurcharge),2),ROUND(((1-GroundMT10)*'UPS Ground Base'!B43)*(1+GroundFuelSurcharge),2))+(GroundResidentialFee*(1+GroundFuelSurcharge))</f>
        <v>28.206875</v>
      </c>
      <c r="C48" s="300">
        <f>IF(MinBaseGround&gt;ROUND(((1-GroundMT10)*'UPS Ground Base'!C43),2),ROUND(MinBaseGround*(1+GroundFuelSurcharge),2),ROUND(((1-GroundMT10)*'UPS Ground Base'!C43)*(1+GroundFuelSurcharge),2))+(GroundResidentialFee*(1+GroundFuelSurcharge))</f>
        <v>33.616875</v>
      </c>
      <c r="D48" s="300">
        <f>IF(MinBaseGround&gt;ROUND(((1-GroundMT10)*'UPS Ground Base'!D43),2),ROUND(MinBaseGround*(1+GroundFuelSurcharge),2),ROUND(((1-GroundMT10)*'UPS Ground Base'!D43)*(1+GroundFuelSurcharge),2))+(GroundResidentialFee*(1+GroundFuelSurcharge))</f>
        <v>37.106875</v>
      </c>
      <c r="E48" s="300">
        <f>IF(MinBaseGround&gt;ROUND(((1-GroundMT10)*'UPS Ground Base'!E43),2),ROUND(MinBaseGround*(1+GroundFuelSurcharge),2),ROUND(((1-GroundMT10)*'UPS Ground Base'!E43)*(1+GroundFuelSurcharge),2))+(GroundResidentialFee*(1+GroundFuelSurcharge))</f>
        <v>43.406875</v>
      </c>
      <c r="F48" s="300">
        <f>IF(MinBaseGround&gt;ROUND(((1-GroundMT10)*'UPS Ground Base'!F43),2),ROUND(MinBaseGround*(1+GroundFuelSurcharge),2),ROUND(((1-GroundMT10)*'UPS Ground Base'!F43)*(1+GroundFuelSurcharge),2))+(GroundResidentialFee*(1+GroundFuelSurcharge))</f>
        <v>53.076875</v>
      </c>
      <c r="G48" s="300">
        <f>IF(MinBaseGround&gt;ROUND(((1-GroundMT10)*'UPS Ground Base'!G43),2),ROUND(MinBaseGround*(1+GroundFuelSurcharge),2),ROUND(((1-GroundMT10)*'UPS Ground Base'!G43)*(1+GroundFuelSurcharge),2))+(GroundResidentialFee*(1+GroundFuelSurcharge))</f>
        <v>61.026875</v>
      </c>
      <c r="H48" s="300">
        <f>IF(MinBaseGround&gt;ROUND(((1-GroundMT10)*'UPS Ground Base'!H43),2),ROUND(MinBaseGround*(1+GroundFuelSurcharge),2),ROUND(((1-GroundMT10)*'UPS Ground Base'!H43)*(1+GroundFuelSurcharge),2))+(GroundResidentialFee*(1+GroundFuelSurcharge))</f>
        <v>69.836875</v>
      </c>
      <c r="I48" s="300">
        <f>IF(MinBaseGround&gt;ROUND(((1-GroundCandaDiscount)*'UPS Ground Base'!I43),2),ROUND(MinBaseGround*(1+GroundFuelSurcharge),2),ROUND(((1-GroundCandaDiscount)*'UPS Ground Base'!I43)*(1+GroundFuelSurcharge),2))+(GroundResidentialFee*(1+GroundFuelSurcharge))</f>
        <v>84.776875</v>
      </c>
      <c r="J48" s="300">
        <f>IF(MinBaseGround&gt;ROUND(((1-GroundCandaDiscount)*'UPS Ground Base'!J43),2),ROUND(MinBaseGround*(1+GroundFuelSurcharge),2),ROUND(((1-GroundCandaDiscount)*'UPS Ground Base'!J43)*(1+GroundFuelSurcharge),2))+(GroundResidentialFee*(1+GroundFuelSurcharge))</f>
        <v>85.566875</v>
      </c>
      <c r="K48" s="300">
        <f>IF(MinBaseGround&gt;ROUND(((1-GroundCandaDiscount)*'UPS Ground Base'!K43),2),ROUND(MinBaseGround*(1+GroundFuelSurcharge),2),ROUND(((1-GroundCandaDiscount)*'UPS Ground Base'!K43)*(1+GroundFuelSurcharge),2))+(GroundResidentialFee*(1+GroundFuelSurcharge))</f>
        <v>85.796875</v>
      </c>
      <c r="L48" s="300">
        <f>IF(MinBaseGround&gt;ROUND(((1-GroundCandaDiscount)*'UPS Ground Base'!L43),2),ROUND(MinBaseGround*(1+GroundFuelSurcharge),2),ROUND(((1-GroundCandaDiscount)*'UPS Ground Base'!L43)*(1+GroundFuelSurcharge),2))+(GroundResidentialFee*(1+GroundFuelSurcharge))</f>
        <v>112.866875</v>
      </c>
      <c r="M48" s="300">
        <f>IF(MinBaseGround&gt;ROUND(((1-GroundCandaDiscount)*'UPS Ground Base'!M43),2),ROUND(MinBaseGround*(1+GroundFuelSurcharge),2),ROUND(((1-GroundCandaDiscount)*'UPS Ground Base'!M43)*(1+GroundFuelSurcharge),2))+(GroundResidentialFee*(1+GroundFuelSurcharge))</f>
        <v>114.576875</v>
      </c>
      <c r="N48" s="300">
        <f>IF(MinBaseGround&gt;ROUND(((1-GroundCandaDiscount)*'UPS Ground Base'!N43),2),ROUND(MinBaseGround*(1+GroundFuelSurcharge),2),ROUND(((1-GroundCandaDiscount)*'UPS Ground Base'!N43)*(1+GroundFuelSurcharge),2))+(GroundResidentialFee*(1+GroundFuelSurcharge))</f>
        <v>114.746875</v>
      </c>
      <c r="O48" s="300">
        <f>IF(MinBaseGround&gt;ROUND(((1-GroundCandaDiscount)*'UPS Ground Base'!O43),2),ROUND(MinBaseGround*(1+GroundFuelSurcharge),2),ROUND(((1-GroundCandaDiscount)*'UPS Ground Base'!O43)*(1+GroundFuelSurcharge),2))+(GroundResidentialFee*(1+GroundFuelSurcharge))</f>
        <v>148.786875</v>
      </c>
      <c r="P48" s="300">
        <f>IF(MinBaseGround&gt;ROUND(((1-GroundCandaDiscount)*'UPS Ground Base'!P43),2),ROUND(MinBaseGround*(1+GroundFuelSurcharge),2),ROUND(((1-GroundCandaDiscount)*'UPS Ground Base'!P43)*(1+GroundFuelSurcharge),2))+(GroundResidentialFee*(1+GroundFuelSurcharge))</f>
        <v>155.006875</v>
      </c>
      <c r="Q48" s="300">
        <f>IF(MinBaseGround&gt;ROUND(((1-GroundCandaDiscount)*'UPS Ground Base'!Q43),2),ROUND(MinBaseGround*(1+GroundFuelSurcharge),2),ROUND(((1-GroundCandaDiscount)*'UPS Ground Base'!Q43)*(1+GroundFuelSurcharge),2))+(GroundResidentialFee*(1+GroundFuelSurcharge))</f>
        <v>157.236875</v>
      </c>
      <c r="R48" s="300">
        <f>IF(MinBaseGround&gt;ROUND(((1-GroundCandaDiscount)*'UPS Ground Base'!R43),2),ROUND(MinBaseGround*(1+GroundFuelSurcharge),2),ROUND(((1-GroundCandaDiscount)*'UPS Ground Base'!R43)*(1+GroundFuelSurcharge),2))+(GroundResidentialFee*(1+GroundFuelSurcharge))</f>
        <v>157.656875</v>
      </c>
      <c r="S48" s="300">
        <f>IF(MinBaseGround&gt;ROUND(((1-GroundCandaDiscount)*'UPS Ground Base'!S43),2),ROUND(MinBaseGround*(1+GroundFuelSurcharge),2),ROUND(((1-GroundCandaDiscount)*'UPS Ground Base'!S43)*(1+GroundFuelSurcharge),2))+(GroundResidentialFee*(1+GroundFuelSurcharge))</f>
        <v>164.336875</v>
      </c>
      <c r="T48" s="300">
        <f>IF(MinBaseGround&gt;ROUND(((1-GroundCandaDiscount)*'UPS Ground Base'!T43),2),ROUND(MinBaseGround*(1+GroundFuelSurcharge),2),ROUND(((1-GroundCandaDiscount)*'UPS Ground Base'!T43)*(1+GroundFuelSurcharge),2))+(GroundResidentialFee*(1+GroundFuelSurcharge))</f>
        <v>170.246875</v>
      </c>
      <c r="U48" s="300">
        <f>IF(MinBaseGround&gt;ROUND(((1-GroundCandaDiscount)*'UPS Ground Base'!U43),2),ROUND(MinBaseGround*(1+GroundFuelSurcharge),2),ROUND(((1-GroundCandaDiscount)*'UPS Ground Base'!U43)*(1+GroundFuelSurcharge),2))+(GroundResidentialFee*(1+GroundFuelSurcharge))</f>
        <v>177.986875</v>
      </c>
    </row>
    <row r="49" ht="12.75" customHeight="1">
      <c r="A49" s="299">
        <v>42.0</v>
      </c>
      <c r="B49" s="300">
        <f>IF(MinBaseGround&gt;ROUND(((1-GroundMT10)*'UPS Ground Base'!B44),2),ROUND(MinBaseGround*(1+GroundFuelSurcharge),2),ROUND(((1-GroundMT10)*'UPS Ground Base'!B44)*(1+GroundFuelSurcharge),2))+(GroundResidentialFee*(1+GroundFuelSurcharge))</f>
        <v>28.216875</v>
      </c>
      <c r="C49" s="300">
        <f>IF(MinBaseGround&gt;ROUND(((1-GroundMT10)*'UPS Ground Base'!C44),2),ROUND(MinBaseGround*(1+GroundFuelSurcharge),2),ROUND(((1-GroundMT10)*'UPS Ground Base'!C44)*(1+GroundFuelSurcharge),2))+(GroundResidentialFee*(1+GroundFuelSurcharge))</f>
        <v>33.716875</v>
      </c>
      <c r="D49" s="300">
        <f>IF(MinBaseGround&gt;ROUND(((1-GroundMT10)*'UPS Ground Base'!D44),2),ROUND(MinBaseGround*(1+GroundFuelSurcharge),2),ROUND(((1-GroundMT10)*'UPS Ground Base'!D44)*(1+GroundFuelSurcharge),2))+(GroundResidentialFee*(1+GroundFuelSurcharge))</f>
        <v>38.316875</v>
      </c>
      <c r="E49" s="300">
        <f>IF(MinBaseGround&gt;ROUND(((1-GroundMT10)*'UPS Ground Base'!E44),2),ROUND(MinBaseGround*(1+GroundFuelSurcharge),2),ROUND(((1-GroundMT10)*'UPS Ground Base'!E44)*(1+GroundFuelSurcharge),2))+(GroundResidentialFee*(1+GroundFuelSurcharge))</f>
        <v>43.526875</v>
      </c>
      <c r="F49" s="300">
        <f>IF(MinBaseGround&gt;ROUND(((1-GroundMT10)*'UPS Ground Base'!F44),2),ROUND(MinBaseGround*(1+GroundFuelSurcharge),2),ROUND(((1-GroundMT10)*'UPS Ground Base'!F44)*(1+GroundFuelSurcharge),2))+(GroundResidentialFee*(1+GroundFuelSurcharge))</f>
        <v>53.546875</v>
      </c>
      <c r="G49" s="300">
        <f>IF(MinBaseGround&gt;ROUND(((1-GroundMT10)*'UPS Ground Base'!G44),2),ROUND(MinBaseGround*(1+GroundFuelSurcharge),2),ROUND(((1-GroundMT10)*'UPS Ground Base'!G44)*(1+GroundFuelSurcharge),2))+(GroundResidentialFee*(1+GroundFuelSurcharge))</f>
        <v>61.966875</v>
      </c>
      <c r="H49" s="300">
        <f>IF(MinBaseGround&gt;ROUND(((1-GroundMT10)*'UPS Ground Base'!H44),2),ROUND(MinBaseGround*(1+GroundFuelSurcharge),2),ROUND(((1-GroundMT10)*'UPS Ground Base'!H44)*(1+GroundFuelSurcharge),2))+(GroundResidentialFee*(1+GroundFuelSurcharge))</f>
        <v>70.166875</v>
      </c>
      <c r="I49" s="300">
        <f>IF(MinBaseGround&gt;ROUND(((1-GroundCandaDiscount)*'UPS Ground Base'!I44),2),ROUND(MinBaseGround*(1+GroundFuelSurcharge),2),ROUND(((1-GroundCandaDiscount)*'UPS Ground Base'!I44)*(1+GroundFuelSurcharge),2))+(GroundResidentialFee*(1+GroundFuelSurcharge))</f>
        <v>86.036875</v>
      </c>
      <c r="J49" s="300">
        <f>IF(MinBaseGround&gt;ROUND(((1-GroundCandaDiscount)*'UPS Ground Base'!J44),2),ROUND(MinBaseGround*(1+GroundFuelSurcharge),2),ROUND(((1-GroundCandaDiscount)*'UPS Ground Base'!J44)*(1+GroundFuelSurcharge),2))+(GroundResidentialFee*(1+GroundFuelSurcharge))</f>
        <v>86.826875</v>
      </c>
      <c r="K49" s="300">
        <f>IF(MinBaseGround&gt;ROUND(((1-GroundCandaDiscount)*'UPS Ground Base'!K44),2),ROUND(MinBaseGround*(1+GroundFuelSurcharge),2),ROUND(((1-GroundCandaDiscount)*'UPS Ground Base'!K44)*(1+GroundFuelSurcharge),2))+(GroundResidentialFee*(1+GroundFuelSurcharge))</f>
        <v>87.136875</v>
      </c>
      <c r="L49" s="300">
        <f>IF(MinBaseGround&gt;ROUND(((1-GroundCandaDiscount)*'UPS Ground Base'!L44),2),ROUND(MinBaseGround*(1+GroundFuelSurcharge),2),ROUND(((1-GroundCandaDiscount)*'UPS Ground Base'!L44)*(1+GroundFuelSurcharge),2))+(GroundResidentialFee*(1+GroundFuelSurcharge))</f>
        <v>114.446875</v>
      </c>
      <c r="M49" s="300">
        <f>IF(MinBaseGround&gt;ROUND(((1-GroundCandaDiscount)*'UPS Ground Base'!M44),2),ROUND(MinBaseGround*(1+GroundFuelSurcharge),2),ROUND(((1-GroundCandaDiscount)*'UPS Ground Base'!M44)*(1+GroundFuelSurcharge),2))+(GroundResidentialFee*(1+GroundFuelSurcharge))</f>
        <v>116.206875</v>
      </c>
      <c r="N49" s="300">
        <f>IF(MinBaseGround&gt;ROUND(((1-GroundCandaDiscount)*'UPS Ground Base'!N44),2),ROUND(MinBaseGround*(1+GroundFuelSurcharge),2),ROUND(((1-GroundCandaDiscount)*'UPS Ground Base'!N44)*(1+GroundFuelSurcharge),2))+(GroundResidentialFee*(1+GroundFuelSurcharge))</f>
        <v>116.336875</v>
      </c>
      <c r="O49" s="300">
        <f>IF(MinBaseGround&gt;ROUND(((1-GroundCandaDiscount)*'UPS Ground Base'!O44),2),ROUND(MinBaseGround*(1+GroundFuelSurcharge),2),ROUND(((1-GroundCandaDiscount)*'UPS Ground Base'!O44)*(1+GroundFuelSurcharge),2))+(GroundResidentialFee*(1+GroundFuelSurcharge))</f>
        <v>151.156875</v>
      </c>
      <c r="P49" s="300">
        <f>IF(MinBaseGround&gt;ROUND(((1-GroundCandaDiscount)*'UPS Ground Base'!P44),2),ROUND(MinBaseGround*(1+GroundFuelSurcharge),2),ROUND(((1-GroundCandaDiscount)*'UPS Ground Base'!P44)*(1+GroundFuelSurcharge),2))+(GroundResidentialFee*(1+GroundFuelSurcharge))</f>
        <v>156.596875</v>
      </c>
      <c r="Q49" s="300">
        <f>IF(MinBaseGround&gt;ROUND(((1-GroundCandaDiscount)*'UPS Ground Base'!Q44),2),ROUND(MinBaseGround*(1+GroundFuelSurcharge),2),ROUND(((1-GroundCandaDiscount)*'UPS Ground Base'!Q44)*(1+GroundFuelSurcharge),2))+(GroundResidentialFee*(1+GroundFuelSurcharge))</f>
        <v>157.636875</v>
      </c>
      <c r="R49" s="300">
        <f>IF(MinBaseGround&gt;ROUND(((1-GroundCandaDiscount)*'UPS Ground Base'!R44),2),ROUND(MinBaseGround*(1+GroundFuelSurcharge),2),ROUND(((1-GroundCandaDiscount)*'UPS Ground Base'!R44)*(1+GroundFuelSurcharge),2))+(GroundResidentialFee*(1+GroundFuelSurcharge))</f>
        <v>160.006875</v>
      </c>
      <c r="S49" s="300">
        <f>IF(MinBaseGround&gt;ROUND(((1-GroundCandaDiscount)*'UPS Ground Base'!S44),2),ROUND(MinBaseGround*(1+GroundFuelSurcharge),2),ROUND(((1-GroundCandaDiscount)*'UPS Ground Base'!S44)*(1+GroundFuelSurcharge),2))+(GroundResidentialFee*(1+GroundFuelSurcharge))</f>
        <v>166.666875</v>
      </c>
      <c r="T49" s="300">
        <f>IF(MinBaseGround&gt;ROUND(((1-GroundCandaDiscount)*'UPS Ground Base'!T44),2),ROUND(MinBaseGround*(1+GroundFuelSurcharge),2),ROUND(((1-GroundCandaDiscount)*'UPS Ground Base'!T44)*(1+GroundFuelSurcharge),2))+(GroundResidentialFee*(1+GroundFuelSurcharge))</f>
        <v>172.536875</v>
      </c>
      <c r="U49" s="300">
        <f>IF(MinBaseGround&gt;ROUND(((1-GroundCandaDiscount)*'UPS Ground Base'!U44),2),ROUND(MinBaseGround*(1+GroundFuelSurcharge),2),ROUND(((1-GroundCandaDiscount)*'UPS Ground Base'!U44)*(1+GroundFuelSurcharge),2))+(GroundResidentialFee*(1+GroundFuelSurcharge))</f>
        <v>180.046875</v>
      </c>
    </row>
    <row r="50" ht="12.75" customHeight="1">
      <c r="A50" s="299">
        <v>43.0</v>
      </c>
      <c r="B50" s="300">
        <f>IF(MinBaseGround&gt;ROUND(((1-GroundMT10)*'UPS Ground Base'!B45),2),ROUND(MinBaseGround*(1+GroundFuelSurcharge),2),ROUND(((1-GroundMT10)*'UPS Ground Base'!B45)*(1+GroundFuelSurcharge),2))+(GroundResidentialFee*(1+GroundFuelSurcharge))</f>
        <v>28.626875</v>
      </c>
      <c r="C50" s="300">
        <f>IF(MinBaseGround&gt;ROUND(((1-GroundMT10)*'UPS Ground Base'!C45),2),ROUND(MinBaseGround*(1+GroundFuelSurcharge),2),ROUND(((1-GroundMT10)*'UPS Ground Base'!C45)*(1+GroundFuelSurcharge),2))+(GroundResidentialFee*(1+GroundFuelSurcharge))</f>
        <v>34.116875</v>
      </c>
      <c r="D50" s="300">
        <f>IF(MinBaseGround&gt;ROUND(((1-GroundMT10)*'UPS Ground Base'!D45),2),ROUND(MinBaseGround*(1+GroundFuelSurcharge),2),ROUND(((1-GroundMT10)*'UPS Ground Base'!D45)*(1+GroundFuelSurcharge),2))+(GroundResidentialFee*(1+GroundFuelSurcharge))</f>
        <v>38.366875</v>
      </c>
      <c r="E50" s="300">
        <f>IF(MinBaseGround&gt;ROUND(((1-GroundMT10)*'UPS Ground Base'!E45),2),ROUND(MinBaseGround*(1+GroundFuelSurcharge),2),ROUND(((1-GroundMT10)*'UPS Ground Base'!E45)*(1+GroundFuelSurcharge),2))+(GroundResidentialFee*(1+GroundFuelSurcharge))</f>
        <v>45.426875</v>
      </c>
      <c r="F50" s="300">
        <f>IF(MinBaseGround&gt;ROUND(((1-GroundMT10)*'UPS Ground Base'!F45),2),ROUND(MinBaseGround*(1+GroundFuelSurcharge),2),ROUND(((1-GroundMT10)*'UPS Ground Base'!F45)*(1+GroundFuelSurcharge),2))+(GroundResidentialFee*(1+GroundFuelSurcharge))</f>
        <v>55.846875</v>
      </c>
      <c r="G50" s="300">
        <f>IF(MinBaseGround&gt;ROUND(((1-GroundMT10)*'UPS Ground Base'!G45),2),ROUND(MinBaseGround*(1+GroundFuelSurcharge),2),ROUND(((1-GroundMT10)*'UPS Ground Base'!G45)*(1+GroundFuelSurcharge),2))+(GroundResidentialFee*(1+GroundFuelSurcharge))</f>
        <v>63.986875</v>
      </c>
      <c r="H50" s="300">
        <f>IF(MinBaseGround&gt;ROUND(((1-GroundMT10)*'UPS Ground Base'!H45),2),ROUND(MinBaseGround*(1+GroundFuelSurcharge),2),ROUND(((1-GroundMT10)*'UPS Ground Base'!H45)*(1+GroundFuelSurcharge),2))+(GroundResidentialFee*(1+GroundFuelSurcharge))</f>
        <v>71.906875</v>
      </c>
      <c r="I50" s="300">
        <f>IF(MinBaseGround&gt;ROUND(((1-GroundCandaDiscount)*'UPS Ground Base'!I45),2),ROUND(MinBaseGround*(1+GroundFuelSurcharge),2),ROUND(((1-GroundCandaDiscount)*'UPS Ground Base'!I45)*(1+GroundFuelSurcharge),2))+(GroundResidentialFee*(1+GroundFuelSurcharge))</f>
        <v>87.526875</v>
      </c>
      <c r="J50" s="300">
        <f>IF(MinBaseGround&gt;ROUND(((1-GroundCandaDiscount)*'UPS Ground Base'!J45),2),ROUND(MinBaseGround*(1+GroundFuelSurcharge),2),ROUND(((1-GroundCandaDiscount)*'UPS Ground Base'!J45)*(1+GroundFuelSurcharge),2))+(GroundResidentialFee*(1+GroundFuelSurcharge))</f>
        <v>88.336875</v>
      </c>
      <c r="K50" s="300">
        <f>IF(MinBaseGround&gt;ROUND(((1-GroundCandaDiscount)*'UPS Ground Base'!K45),2),ROUND(MinBaseGround*(1+GroundFuelSurcharge),2),ROUND(((1-GroundCandaDiscount)*'UPS Ground Base'!K45)*(1+GroundFuelSurcharge),2))+(GroundResidentialFee*(1+GroundFuelSurcharge))</f>
        <v>88.616875</v>
      </c>
      <c r="L50" s="300">
        <f>IF(MinBaseGround&gt;ROUND(((1-GroundCandaDiscount)*'UPS Ground Base'!L45),2),ROUND(MinBaseGround*(1+GroundFuelSurcharge),2),ROUND(((1-GroundCandaDiscount)*'UPS Ground Base'!L45)*(1+GroundFuelSurcharge),2))+(GroundResidentialFee*(1+GroundFuelSurcharge))</f>
        <v>116.276875</v>
      </c>
      <c r="M50" s="300">
        <f>IF(MinBaseGround&gt;ROUND(((1-GroundCandaDiscount)*'UPS Ground Base'!M45),2),ROUND(MinBaseGround*(1+GroundFuelSurcharge),2),ROUND(((1-GroundCandaDiscount)*'UPS Ground Base'!M45)*(1+GroundFuelSurcharge),2))+(GroundResidentialFee*(1+GroundFuelSurcharge))</f>
        <v>118.066875</v>
      </c>
      <c r="N50" s="300">
        <f>IF(MinBaseGround&gt;ROUND(((1-GroundCandaDiscount)*'UPS Ground Base'!N45),2),ROUND(MinBaseGround*(1+GroundFuelSurcharge),2),ROUND(((1-GroundCandaDiscount)*'UPS Ground Base'!N45)*(1+GroundFuelSurcharge),2))+(GroundResidentialFee*(1+GroundFuelSurcharge))</f>
        <v>118.216875</v>
      </c>
      <c r="O50" s="300">
        <f>IF(MinBaseGround&gt;ROUND(((1-GroundCandaDiscount)*'UPS Ground Base'!O45),2),ROUND(MinBaseGround*(1+GroundFuelSurcharge),2),ROUND(((1-GroundCandaDiscount)*'UPS Ground Base'!O45)*(1+GroundFuelSurcharge),2))+(GroundResidentialFee*(1+GroundFuelSurcharge))</f>
        <v>152.536875</v>
      </c>
      <c r="P50" s="300">
        <f>IF(MinBaseGround&gt;ROUND(((1-GroundCandaDiscount)*'UPS Ground Base'!P45),2),ROUND(MinBaseGround*(1+GroundFuelSurcharge),2),ROUND(((1-GroundCandaDiscount)*'UPS Ground Base'!P45)*(1+GroundFuelSurcharge),2))+(GroundResidentialFee*(1+GroundFuelSurcharge))</f>
        <v>157.016875</v>
      </c>
      <c r="Q50" s="300">
        <f>IF(MinBaseGround&gt;ROUND(((1-GroundCandaDiscount)*'UPS Ground Base'!Q45),2),ROUND(MinBaseGround*(1+GroundFuelSurcharge),2),ROUND(((1-GroundCandaDiscount)*'UPS Ground Base'!Q45)*(1+GroundFuelSurcharge),2))+(GroundResidentialFee*(1+GroundFuelSurcharge))</f>
        <v>158.066875</v>
      </c>
      <c r="R50" s="300">
        <f>IF(MinBaseGround&gt;ROUND(((1-GroundCandaDiscount)*'UPS Ground Base'!R45),2),ROUND(MinBaseGround*(1+GroundFuelSurcharge),2),ROUND(((1-GroundCandaDiscount)*'UPS Ground Base'!R45)*(1+GroundFuelSurcharge),2))+(GroundResidentialFee*(1+GroundFuelSurcharge))</f>
        <v>164.396875</v>
      </c>
      <c r="S50" s="300">
        <f>IF(MinBaseGround&gt;ROUND(((1-GroundCandaDiscount)*'UPS Ground Base'!S45),2),ROUND(MinBaseGround*(1+GroundFuelSurcharge),2),ROUND(((1-GroundCandaDiscount)*'UPS Ground Base'!S45)*(1+GroundFuelSurcharge),2))+(GroundResidentialFee*(1+GroundFuelSurcharge))</f>
        <v>168.096875</v>
      </c>
      <c r="T50" s="300">
        <f>IF(MinBaseGround&gt;ROUND(((1-GroundCandaDiscount)*'UPS Ground Base'!T45),2),ROUND(MinBaseGround*(1+GroundFuelSurcharge),2),ROUND(((1-GroundCandaDiscount)*'UPS Ground Base'!T45)*(1+GroundFuelSurcharge),2))+(GroundResidentialFee*(1+GroundFuelSurcharge))</f>
        <v>173.916875</v>
      </c>
      <c r="U50" s="300">
        <f>IF(MinBaseGround&gt;ROUND(((1-GroundCandaDiscount)*'UPS Ground Base'!U45),2),ROUND(MinBaseGround*(1+GroundFuelSurcharge),2),ROUND(((1-GroundCandaDiscount)*'UPS Ground Base'!U45)*(1+GroundFuelSurcharge),2))+(GroundResidentialFee*(1+GroundFuelSurcharge))</f>
        <v>181.536875</v>
      </c>
    </row>
    <row r="51" ht="12.75" customHeight="1">
      <c r="A51" s="299">
        <v>44.0</v>
      </c>
      <c r="B51" s="300">
        <f>IF(MinBaseGround&gt;ROUND(((1-GroundMT10)*'UPS Ground Base'!B46),2),ROUND(MinBaseGround*(1+GroundFuelSurcharge),2),ROUND(((1-GroundMT10)*'UPS Ground Base'!B46)*(1+GroundFuelSurcharge),2))+(GroundResidentialFee*(1+GroundFuelSurcharge))</f>
        <v>28.946875</v>
      </c>
      <c r="C51" s="300">
        <f>IF(MinBaseGround&gt;ROUND(((1-GroundMT10)*'UPS Ground Base'!C46),2),ROUND(MinBaseGround*(1+GroundFuelSurcharge),2),ROUND(((1-GroundMT10)*'UPS Ground Base'!C46)*(1+GroundFuelSurcharge),2))+(GroundResidentialFee*(1+GroundFuelSurcharge))</f>
        <v>34.546875</v>
      </c>
      <c r="D51" s="300">
        <f>IF(MinBaseGround&gt;ROUND(((1-GroundMT10)*'UPS Ground Base'!D46),2),ROUND(MinBaseGround*(1+GroundFuelSurcharge),2),ROUND(((1-GroundMT10)*'UPS Ground Base'!D46)*(1+GroundFuelSurcharge),2))+(GroundResidentialFee*(1+GroundFuelSurcharge))</f>
        <v>39.196875</v>
      </c>
      <c r="E51" s="300">
        <f>IF(MinBaseGround&gt;ROUND(((1-GroundMT10)*'UPS Ground Base'!E46),2),ROUND(MinBaseGround*(1+GroundFuelSurcharge),2),ROUND(((1-GroundMT10)*'UPS Ground Base'!E46)*(1+GroundFuelSurcharge),2))+(GroundResidentialFee*(1+GroundFuelSurcharge))</f>
        <v>46.136875</v>
      </c>
      <c r="F51" s="300">
        <f>IF(MinBaseGround&gt;ROUND(((1-GroundMT10)*'UPS Ground Base'!F46),2),ROUND(MinBaseGround*(1+GroundFuelSurcharge),2),ROUND(((1-GroundMT10)*'UPS Ground Base'!F46)*(1+GroundFuelSurcharge),2))+(GroundResidentialFee*(1+GroundFuelSurcharge))</f>
        <v>56.276875</v>
      </c>
      <c r="G51" s="300">
        <f>IF(MinBaseGround&gt;ROUND(((1-GroundMT10)*'UPS Ground Base'!G46),2),ROUND(MinBaseGround*(1+GroundFuelSurcharge),2),ROUND(((1-GroundMT10)*'UPS Ground Base'!G46)*(1+GroundFuelSurcharge),2))+(GroundResidentialFee*(1+GroundFuelSurcharge))</f>
        <v>65.466875</v>
      </c>
      <c r="H51" s="300">
        <f>IF(MinBaseGround&gt;ROUND(((1-GroundMT10)*'UPS Ground Base'!H46),2),ROUND(MinBaseGround*(1+GroundFuelSurcharge),2),ROUND(((1-GroundMT10)*'UPS Ground Base'!H46)*(1+GroundFuelSurcharge),2))+(GroundResidentialFee*(1+GroundFuelSurcharge))</f>
        <v>72.586875</v>
      </c>
      <c r="I51" s="300">
        <f>IF(MinBaseGround&gt;ROUND(((1-GroundCandaDiscount)*'UPS Ground Base'!I46),2),ROUND(MinBaseGround*(1+GroundFuelSurcharge),2),ROUND(((1-GroundCandaDiscount)*'UPS Ground Base'!I46)*(1+GroundFuelSurcharge),2))+(GroundResidentialFee*(1+GroundFuelSurcharge))</f>
        <v>88.556875</v>
      </c>
      <c r="J51" s="300">
        <f>IF(MinBaseGround&gt;ROUND(((1-GroundCandaDiscount)*'UPS Ground Base'!J46),2),ROUND(MinBaseGround*(1+GroundFuelSurcharge),2),ROUND(((1-GroundCandaDiscount)*'UPS Ground Base'!J46)*(1+GroundFuelSurcharge),2))+(GroundResidentialFee*(1+GroundFuelSurcharge))</f>
        <v>89.376875</v>
      </c>
      <c r="K51" s="300">
        <f>IF(MinBaseGround&gt;ROUND(((1-GroundCandaDiscount)*'UPS Ground Base'!K46),2),ROUND(MinBaseGround*(1+GroundFuelSurcharge),2),ROUND(((1-GroundCandaDiscount)*'UPS Ground Base'!K46)*(1+GroundFuelSurcharge),2))+(GroundResidentialFee*(1+GroundFuelSurcharge))</f>
        <v>89.576875</v>
      </c>
      <c r="L51" s="300">
        <f>IF(MinBaseGround&gt;ROUND(((1-GroundCandaDiscount)*'UPS Ground Base'!L46),2),ROUND(MinBaseGround*(1+GroundFuelSurcharge),2),ROUND(((1-GroundCandaDiscount)*'UPS Ground Base'!L46)*(1+GroundFuelSurcharge),2))+(GroundResidentialFee*(1+GroundFuelSurcharge))</f>
        <v>117.706875</v>
      </c>
      <c r="M51" s="300">
        <f>IF(MinBaseGround&gt;ROUND(((1-GroundCandaDiscount)*'UPS Ground Base'!M46),2),ROUND(MinBaseGround*(1+GroundFuelSurcharge),2),ROUND(((1-GroundCandaDiscount)*'UPS Ground Base'!M46)*(1+GroundFuelSurcharge),2))+(GroundResidentialFee*(1+GroundFuelSurcharge))</f>
        <v>119.496875</v>
      </c>
      <c r="N51" s="300">
        <f>IF(MinBaseGround&gt;ROUND(((1-GroundCandaDiscount)*'UPS Ground Base'!N46),2),ROUND(MinBaseGround*(1+GroundFuelSurcharge),2),ROUND(((1-GroundCandaDiscount)*'UPS Ground Base'!N46)*(1+GroundFuelSurcharge),2))+(GroundResidentialFee*(1+GroundFuelSurcharge))</f>
        <v>119.666875</v>
      </c>
      <c r="O51" s="300">
        <f>IF(MinBaseGround&gt;ROUND(((1-GroundCandaDiscount)*'UPS Ground Base'!O46),2),ROUND(MinBaseGround*(1+GroundFuelSurcharge),2),ROUND(((1-GroundCandaDiscount)*'UPS Ground Base'!O46)*(1+GroundFuelSurcharge),2))+(GroundResidentialFee*(1+GroundFuelSurcharge))</f>
        <v>154.766875</v>
      </c>
      <c r="P51" s="300">
        <f>IF(MinBaseGround&gt;ROUND(((1-GroundCandaDiscount)*'UPS Ground Base'!P46),2),ROUND(MinBaseGround*(1+GroundFuelSurcharge),2),ROUND(((1-GroundCandaDiscount)*'UPS Ground Base'!P46)*(1+GroundFuelSurcharge),2))+(GroundResidentialFee*(1+GroundFuelSurcharge))</f>
        <v>158.876875</v>
      </c>
      <c r="Q51" s="300">
        <f>IF(MinBaseGround&gt;ROUND(((1-GroundCandaDiscount)*'UPS Ground Base'!Q46),2),ROUND(MinBaseGround*(1+GroundFuelSurcharge),2),ROUND(((1-GroundCandaDiscount)*'UPS Ground Base'!Q46)*(1+GroundFuelSurcharge),2))+(GroundResidentialFee*(1+GroundFuelSurcharge))</f>
        <v>162.086875</v>
      </c>
      <c r="R51" s="300">
        <f>IF(MinBaseGround&gt;ROUND(((1-GroundCandaDiscount)*'UPS Ground Base'!R46),2),ROUND(MinBaseGround*(1+GroundFuelSurcharge),2),ROUND(((1-GroundCandaDiscount)*'UPS Ground Base'!R46)*(1+GroundFuelSurcharge),2))+(GroundResidentialFee*(1+GroundFuelSurcharge))</f>
        <v>165.506875</v>
      </c>
      <c r="S51" s="300">
        <f>IF(MinBaseGround&gt;ROUND(((1-GroundCandaDiscount)*'UPS Ground Base'!S46),2),ROUND(MinBaseGround*(1+GroundFuelSurcharge),2),ROUND(((1-GroundCandaDiscount)*'UPS Ground Base'!S46)*(1+GroundFuelSurcharge),2))+(GroundResidentialFee*(1+GroundFuelSurcharge))</f>
        <v>168.926875</v>
      </c>
      <c r="T51" s="300">
        <f>IF(MinBaseGround&gt;ROUND(((1-GroundCandaDiscount)*'UPS Ground Base'!T46),2),ROUND(MinBaseGround*(1+GroundFuelSurcharge),2),ROUND(((1-GroundCandaDiscount)*'UPS Ground Base'!T46)*(1+GroundFuelSurcharge),2))+(GroundResidentialFee*(1+GroundFuelSurcharge))</f>
        <v>174.796875</v>
      </c>
      <c r="U51" s="300">
        <f>IF(MinBaseGround&gt;ROUND(((1-GroundCandaDiscount)*'UPS Ground Base'!U46),2),ROUND(MinBaseGround*(1+GroundFuelSurcharge),2),ROUND(((1-GroundCandaDiscount)*'UPS Ground Base'!U46)*(1+GroundFuelSurcharge),2))+(GroundResidentialFee*(1+GroundFuelSurcharge))</f>
        <v>182.516875</v>
      </c>
    </row>
    <row r="52" ht="12.75" customHeight="1">
      <c r="A52" s="299">
        <v>45.0</v>
      </c>
      <c r="B52" s="300">
        <f>IF(MinBaseGround&gt;ROUND(((1-GroundMT10)*'UPS Ground Base'!B47),2),ROUND(MinBaseGround*(1+GroundFuelSurcharge),2),ROUND(((1-GroundMT10)*'UPS Ground Base'!B47)*(1+GroundFuelSurcharge),2))+(GroundResidentialFee*(1+GroundFuelSurcharge))</f>
        <v>28.966875</v>
      </c>
      <c r="C52" s="300">
        <f>IF(MinBaseGround&gt;ROUND(((1-GroundMT10)*'UPS Ground Base'!C47),2),ROUND(MinBaseGround*(1+GroundFuelSurcharge),2),ROUND(((1-GroundMT10)*'UPS Ground Base'!C47)*(1+GroundFuelSurcharge),2))+(GroundResidentialFee*(1+GroundFuelSurcharge))</f>
        <v>34.556875</v>
      </c>
      <c r="D52" s="300">
        <f>IF(MinBaseGround&gt;ROUND(((1-GroundMT10)*'UPS Ground Base'!D47),2),ROUND(MinBaseGround*(1+GroundFuelSurcharge),2),ROUND(((1-GroundMT10)*'UPS Ground Base'!D47)*(1+GroundFuelSurcharge),2))+(GroundResidentialFee*(1+GroundFuelSurcharge))</f>
        <v>39.206875</v>
      </c>
      <c r="E52" s="300">
        <f>IF(MinBaseGround&gt;ROUND(((1-GroundMT10)*'UPS Ground Base'!E47),2),ROUND(MinBaseGround*(1+GroundFuelSurcharge),2),ROUND(((1-GroundMT10)*'UPS Ground Base'!E47)*(1+GroundFuelSurcharge),2))+(GroundResidentialFee*(1+GroundFuelSurcharge))</f>
        <v>46.146875</v>
      </c>
      <c r="F52" s="300">
        <f>IF(MinBaseGround&gt;ROUND(((1-GroundMT10)*'UPS Ground Base'!F47),2),ROUND(MinBaseGround*(1+GroundFuelSurcharge),2),ROUND(((1-GroundMT10)*'UPS Ground Base'!F47)*(1+GroundFuelSurcharge),2))+(GroundResidentialFee*(1+GroundFuelSurcharge))</f>
        <v>56.426875</v>
      </c>
      <c r="G52" s="300">
        <f>IF(MinBaseGround&gt;ROUND(((1-GroundMT10)*'UPS Ground Base'!G47),2),ROUND(MinBaseGround*(1+GroundFuelSurcharge),2),ROUND(((1-GroundMT10)*'UPS Ground Base'!G47)*(1+GroundFuelSurcharge),2))+(GroundResidentialFee*(1+GroundFuelSurcharge))</f>
        <v>66.956875</v>
      </c>
      <c r="H52" s="300">
        <f>IF(MinBaseGround&gt;ROUND(((1-GroundMT10)*'UPS Ground Base'!H47),2),ROUND(MinBaseGround*(1+GroundFuelSurcharge),2),ROUND(((1-GroundMT10)*'UPS Ground Base'!H47)*(1+GroundFuelSurcharge),2))+(GroundResidentialFee*(1+GroundFuelSurcharge))</f>
        <v>73.056875</v>
      </c>
      <c r="I52" s="300">
        <f>IF(MinBaseGround&gt;ROUND(((1-GroundCandaDiscount)*'UPS Ground Base'!I47),2),ROUND(MinBaseGround*(1+GroundFuelSurcharge),2),ROUND(((1-GroundCandaDiscount)*'UPS Ground Base'!I47)*(1+GroundFuelSurcharge),2))+(GroundResidentialFee*(1+GroundFuelSurcharge))</f>
        <v>90.116875</v>
      </c>
      <c r="J52" s="300">
        <f>IF(MinBaseGround&gt;ROUND(((1-GroundCandaDiscount)*'UPS Ground Base'!J47),2),ROUND(MinBaseGround*(1+GroundFuelSurcharge),2),ROUND(((1-GroundCandaDiscount)*'UPS Ground Base'!J47)*(1+GroundFuelSurcharge),2))+(GroundResidentialFee*(1+GroundFuelSurcharge))</f>
        <v>90.956875</v>
      </c>
      <c r="K52" s="300">
        <f>IF(MinBaseGround&gt;ROUND(((1-GroundCandaDiscount)*'UPS Ground Base'!K47),2),ROUND(MinBaseGround*(1+GroundFuelSurcharge),2),ROUND(((1-GroundCandaDiscount)*'UPS Ground Base'!K47)*(1+GroundFuelSurcharge),2))+(GroundResidentialFee*(1+GroundFuelSurcharge))</f>
        <v>91.116875</v>
      </c>
      <c r="L52" s="300">
        <f>IF(MinBaseGround&gt;ROUND(((1-GroundCandaDiscount)*'UPS Ground Base'!L47),2),ROUND(MinBaseGround*(1+GroundFuelSurcharge),2),ROUND(((1-GroundCandaDiscount)*'UPS Ground Base'!L47)*(1+GroundFuelSurcharge),2))+(GroundResidentialFee*(1+GroundFuelSurcharge))</f>
        <v>119.776875</v>
      </c>
      <c r="M52" s="300">
        <f>IF(MinBaseGround&gt;ROUND(((1-GroundCandaDiscount)*'UPS Ground Base'!M47),2),ROUND(MinBaseGround*(1+GroundFuelSurcharge),2),ROUND(((1-GroundCandaDiscount)*'UPS Ground Base'!M47)*(1+GroundFuelSurcharge),2))+(GroundResidentialFee*(1+GroundFuelSurcharge))</f>
        <v>121.606875</v>
      </c>
      <c r="N52" s="300">
        <f>IF(MinBaseGround&gt;ROUND(((1-GroundCandaDiscount)*'UPS Ground Base'!N47),2),ROUND(MinBaseGround*(1+GroundFuelSurcharge),2),ROUND(((1-GroundCandaDiscount)*'UPS Ground Base'!N47)*(1+GroundFuelSurcharge),2))+(GroundResidentialFee*(1+GroundFuelSurcharge))</f>
        <v>121.766875</v>
      </c>
      <c r="O52" s="300">
        <f>IF(MinBaseGround&gt;ROUND(((1-GroundCandaDiscount)*'UPS Ground Base'!O47),2),ROUND(MinBaseGround*(1+GroundFuelSurcharge),2),ROUND(((1-GroundCandaDiscount)*'UPS Ground Base'!O47)*(1+GroundFuelSurcharge),2))+(GroundResidentialFee*(1+GroundFuelSurcharge))</f>
        <v>155.666875</v>
      </c>
      <c r="P52" s="300">
        <f>IF(MinBaseGround&gt;ROUND(((1-GroundCandaDiscount)*'UPS Ground Base'!P47),2),ROUND(MinBaseGround*(1+GroundFuelSurcharge),2),ROUND(((1-GroundCandaDiscount)*'UPS Ground Base'!P47)*(1+GroundFuelSurcharge),2))+(GroundResidentialFee*(1+GroundFuelSurcharge))</f>
        <v>160.176875</v>
      </c>
      <c r="Q52" s="300">
        <f>IF(MinBaseGround&gt;ROUND(((1-GroundCandaDiscount)*'UPS Ground Base'!Q47),2),ROUND(MinBaseGround*(1+GroundFuelSurcharge),2),ROUND(((1-GroundCandaDiscount)*'UPS Ground Base'!Q47)*(1+GroundFuelSurcharge),2))+(GroundResidentialFee*(1+GroundFuelSurcharge))</f>
        <v>162.476875</v>
      </c>
      <c r="R52" s="300">
        <f>IF(MinBaseGround&gt;ROUND(((1-GroundCandaDiscount)*'UPS Ground Base'!R47),2),ROUND(MinBaseGround*(1+GroundFuelSurcharge),2),ROUND(((1-GroundCandaDiscount)*'UPS Ground Base'!R47)*(1+GroundFuelSurcharge),2))+(GroundResidentialFee*(1+GroundFuelSurcharge))</f>
        <v>165.926875</v>
      </c>
      <c r="S52" s="300">
        <f>IF(MinBaseGround&gt;ROUND(((1-GroundCandaDiscount)*'UPS Ground Base'!S47),2),ROUND(MinBaseGround*(1+GroundFuelSurcharge),2),ROUND(((1-GroundCandaDiscount)*'UPS Ground Base'!S47)*(1+GroundFuelSurcharge),2))+(GroundResidentialFee*(1+GroundFuelSurcharge))</f>
        <v>169.436875</v>
      </c>
      <c r="T52" s="300">
        <f>IF(MinBaseGround&gt;ROUND(((1-GroundCandaDiscount)*'UPS Ground Base'!T47),2),ROUND(MinBaseGround*(1+GroundFuelSurcharge),2),ROUND(((1-GroundCandaDiscount)*'UPS Ground Base'!T47)*(1+GroundFuelSurcharge),2))+(GroundResidentialFee*(1+GroundFuelSurcharge))</f>
        <v>175.336875</v>
      </c>
      <c r="U52" s="300">
        <f>IF(MinBaseGround&gt;ROUND(((1-GroundCandaDiscount)*'UPS Ground Base'!U47),2),ROUND(MinBaseGround*(1+GroundFuelSurcharge),2),ROUND(((1-GroundCandaDiscount)*'UPS Ground Base'!U47)*(1+GroundFuelSurcharge),2))+(GroundResidentialFee*(1+GroundFuelSurcharge))</f>
        <v>183.056875</v>
      </c>
    </row>
    <row r="53" ht="12.75" customHeight="1">
      <c r="A53" s="299">
        <v>46.0</v>
      </c>
      <c r="B53" s="300">
        <f>IF(MinBaseGround&gt;ROUND(((1-GroundMT10)*'UPS Ground Base'!B48),2),ROUND(MinBaseGround*(1+GroundFuelSurcharge),2),ROUND(((1-GroundMT10)*'UPS Ground Base'!B48)*(1+GroundFuelSurcharge),2))+(GroundResidentialFee*(1+GroundFuelSurcharge))</f>
        <v>29.696875</v>
      </c>
      <c r="C53" s="300">
        <f>IF(MinBaseGround&gt;ROUND(((1-GroundMT10)*'UPS Ground Base'!C48),2),ROUND(MinBaseGround*(1+GroundFuelSurcharge),2),ROUND(((1-GroundMT10)*'UPS Ground Base'!C48)*(1+GroundFuelSurcharge),2))+(GroundResidentialFee*(1+GroundFuelSurcharge))</f>
        <v>34.846875</v>
      </c>
      <c r="D53" s="300">
        <f>IF(MinBaseGround&gt;ROUND(((1-GroundMT10)*'UPS Ground Base'!D48),2),ROUND(MinBaseGround*(1+GroundFuelSurcharge),2),ROUND(((1-GroundMT10)*'UPS Ground Base'!D48)*(1+GroundFuelSurcharge),2))+(GroundResidentialFee*(1+GroundFuelSurcharge))</f>
        <v>40.256875</v>
      </c>
      <c r="E53" s="300">
        <f>IF(MinBaseGround&gt;ROUND(((1-GroundMT10)*'UPS Ground Base'!E48),2),ROUND(MinBaseGround*(1+GroundFuelSurcharge),2),ROUND(((1-GroundMT10)*'UPS Ground Base'!E48)*(1+GroundFuelSurcharge),2))+(GroundResidentialFee*(1+GroundFuelSurcharge))</f>
        <v>47.116875</v>
      </c>
      <c r="F53" s="300">
        <f>IF(MinBaseGround&gt;ROUND(((1-GroundMT10)*'UPS Ground Base'!F48),2),ROUND(MinBaseGround*(1+GroundFuelSurcharge),2),ROUND(((1-GroundMT10)*'UPS Ground Base'!F48)*(1+GroundFuelSurcharge),2))+(GroundResidentialFee*(1+GroundFuelSurcharge))</f>
        <v>57.756875</v>
      </c>
      <c r="G53" s="300">
        <f>IF(MinBaseGround&gt;ROUND(((1-GroundMT10)*'UPS Ground Base'!G48),2),ROUND(MinBaseGround*(1+GroundFuelSurcharge),2),ROUND(((1-GroundMT10)*'UPS Ground Base'!G48)*(1+GroundFuelSurcharge),2))+(GroundResidentialFee*(1+GroundFuelSurcharge))</f>
        <v>67.606875</v>
      </c>
      <c r="H53" s="300">
        <f>IF(MinBaseGround&gt;ROUND(((1-GroundMT10)*'UPS Ground Base'!H48),2),ROUND(MinBaseGround*(1+GroundFuelSurcharge),2),ROUND(((1-GroundMT10)*'UPS Ground Base'!H48)*(1+GroundFuelSurcharge),2))+(GroundResidentialFee*(1+GroundFuelSurcharge))</f>
        <v>74.836875</v>
      </c>
      <c r="I53" s="300">
        <f>IF(MinBaseGround&gt;ROUND(((1-GroundCandaDiscount)*'UPS Ground Base'!I48),2),ROUND(MinBaseGround*(1+GroundFuelSurcharge),2),ROUND(((1-GroundCandaDiscount)*'UPS Ground Base'!I48)*(1+GroundFuelSurcharge),2))+(GroundResidentialFee*(1+GroundFuelSurcharge))</f>
        <v>91.466875</v>
      </c>
      <c r="J53" s="300">
        <f>IF(MinBaseGround&gt;ROUND(((1-GroundCandaDiscount)*'UPS Ground Base'!J48),2),ROUND(MinBaseGround*(1+GroundFuelSurcharge),2),ROUND(((1-GroundCandaDiscount)*'UPS Ground Base'!J48)*(1+GroundFuelSurcharge),2))+(GroundResidentialFee*(1+GroundFuelSurcharge))</f>
        <v>92.316875</v>
      </c>
      <c r="K53" s="300">
        <f>IF(MinBaseGround&gt;ROUND(((1-GroundCandaDiscount)*'UPS Ground Base'!K48),2),ROUND(MinBaseGround*(1+GroundFuelSurcharge),2),ROUND(((1-GroundCandaDiscount)*'UPS Ground Base'!K48)*(1+GroundFuelSurcharge),2))+(GroundResidentialFee*(1+GroundFuelSurcharge))</f>
        <v>92.656875</v>
      </c>
      <c r="L53" s="300">
        <f>IF(MinBaseGround&gt;ROUND(((1-GroundCandaDiscount)*'UPS Ground Base'!L48),2),ROUND(MinBaseGround*(1+GroundFuelSurcharge),2),ROUND(((1-GroundCandaDiscount)*'UPS Ground Base'!L48)*(1+GroundFuelSurcharge),2))+(GroundResidentialFee*(1+GroundFuelSurcharge))</f>
        <v>121.406875</v>
      </c>
      <c r="M53" s="300">
        <f>IF(MinBaseGround&gt;ROUND(((1-GroundCandaDiscount)*'UPS Ground Base'!M48),2),ROUND(MinBaseGround*(1+GroundFuelSurcharge),2),ROUND(((1-GroundCandaDiscount)*'UPS Ground Base'!M48)*(1+GroundFuelSurcharge),2))+(GroundResidentialFee*(1+GroundFuelSurcharge))</f>
        <v>123.266875</v>
      </c>
      <c r="N53" s="300">
        <f>IF(MinBaseGround&gt;ROUND(((1-GroundCandaDiscount)*'UPS Ground Base'!N48),2),ROUND(MinBaseGround*(1+GroundFuelSurcharge),2),ROUND(((1-GroundCandaDiscount)*'UPS Ground Base'!N48)*(1+GroundFuelSurcharge),2))+(GroundResidentialFee*(1+GroundFuelSurcharge))</f>
        <v>123.416875</v>
      </c>
      <c r="O53" s="300">
        <f>IF(MinBaseGround&gt;ROUND(((1-GroundCandaDiscount)*'UPS Ground Base'!O48),2),ROUND(MinBaseGround*(1+GroundFuelSurcharge),2),ROUND(((1-GroundCandaDiscount)*'UPS Ground Base'!O48)*(1+GroundFuelSurcharge),2))+(GroundResidentialFee*(1+GroundFuelSurcharge))</f>
        <v>158.166875</v>
      </c>
      <c r="P53" s="300">
        <f>IF(MinBaseGround&gt;ROUND(((1-GroundCandaDiscount)*'UPS Ground Base'!P48),2),ROUND(MinBaseGround*(1+GroundFuelSurcharge),2),ROUND(((1-GroundCandaDiscount)*'UPS Ground Base'!P48)*(1+GroundFuelSurcharge),2))+(GroundResidentialFee*(1+GroundFuelSurcharge))</f>
        <v>160.366875</v>
      </c>
      <c r="Q53" s="300">
        <f>IF(MinBaseGround&gt;ROUND(((1-GroundCandaDiscount)*'UPS Ground Base'!Q48),2),ROUND(MinBaseGround*(1+GroundFuelSurcharge),2),ROUND(((1-GroundCandaDiscount)*'UPS Ground Base'!Q48)*(1+GroundFuelSurcharge),2))+(GroundResidentialFee*(1+GroundFuelSurcharge))</f>
        <v>163.636875</v>
      </c>
      <c r="R53" s="300">
        <f>IF(MinBaseGround&gt;ROUND(((1-GroundCandaDiscount)*'UPS Ground Base'!R48),2),ROUND(MinBaseGround*(1+GroundFuelSurcharge),2),ROUND(((1-GroundCandaDiscount)*'UPS Ground Base'!R48)*(1+GroundFuelSurcharge),2))+(GroundResidentialFee*(1+GroundFuelSurcharge))</f>
        <v>166.086875</v>
      </c>
      <c r="S53" s="300">
        <f>IF(MinBaseGround&gt;ROUND(((1-GroundCandaDiscount)*'UPS Ground Base'!S48),2),ROUND(MinBaseGround*(1+GroundFuelSurcharge),2),ROUND(((1-GroundCandaDiscount)*'UPS Ground Base'!S48)*(1+GroundFuelSurcharge),2))+(GroundResidentialFee*(1+GroundFuelSurcharge))</f>
        <v>170.526875</v>
      </c>
      <c r="T53" s="300">
        <f>IF(MinBaseGround&gt;ROUND(((1-GroundCandaDiscount)*'UPS Ground Base'!T48),2),ROUND(MinBaseGround*(1+GroundFuelSurcharge),2),ROUND(((1-GroundCandaDiscount)*'UPS Ground Base'!T48)*(1+GroundFuelSurcharge),2))+(GroundResidentialFee*(1+GroundFuelSurcharge))</f>
        <v>176.446875</v>
      </c>
      <c r="U53" s="300">
        <f>IF(MinBaseGround&gt;ROUND(((1-GroundCandaDiscount)*'UPS Ground Base'!U48),2),ROUND(MinBaseGround*(1+GroundFuelSurcharge),2),ROUND(((1-GroundCandaDiscount)*'UPS Ground Base'!U48)*(1+GroundFuelSurcharge),2))+(GroundResidentialFee*(1+GroundFuelSurcharge))</f>
        <v>184.026875</v>
      </c>
    </row>
    <row r="54" ht="12.75" customHeight="1">
      <c r="A54" s="299">
        <v>47.0</v>
      </c>
      <c r="B54" s="300">
        <f>IF(MinBaseGround&gt;ROUND(((1-GroundMT10)*'UPS Ground Base'!B49),2),ROUND(MinBaseGround*(1+GroundFuelSurcharge),2),ROUND(((1-GroundMT10)*'UPS Ground Base'!B49)*(1+GroundFuelSurcharge),2))+(GroundResidentialFee*(1+GroundFuelSurcharge))</f>
        <v>29.796875</v>
      </c>
      <c r="C54" s="300">
        <f>IF(MinBaseGround&gt;ROUND(((1-GroundMT10)*'UPS Ground Base'!C49),2),ROUND(MinBaseGround*(1+GroundFuelSurcharge),2),ROUND(((1-GroundMT10)*'UPS Ground Base'!C49)*(1+GroundFuelSurcharge),2))+(GroundResidentialFee*(1+GroundFuelSurcharge))</f>
        <v>35.506875</v>
      </c>
      <c r="D54" s="300">
        <f>IF(MinBaseGround&gt;ROUND(((1-GroundMT10)*'UPS Ground Base'!D49),2),ROUND(MinBaseGround*(1+GroundFuelSurcharge),2),ROUND(((1-GroundMT10)*'UPS Ground Base'!D49)*(1+GroundFuelSurcharge),2))+(GroundResidentialFee*(1+GroundFuelSurcharge))</f>
        <v>40.816875</v>
      </c>
      <c r="E54" s="300">
        <f>IF(MinBaseGround&gt;ROUND(((1-GroundMT10)*'UPS Ground Base'!E49),2),ROUND(MinBaseGround*(1+GroundFuelSurcharge),2),ROUND(((1-GroundMT10)*'UPS Ground Base'!E49)*(1+GroundFuelSurcharge),2))+(GroundResidentialFee*(1+GroundFuelSurcharge))</f>
        <v>47.416875</v>
      </c>
      <c r="F54" s="300">
        <f>IF(MinBaseGround&gt;ROUND(((1-GroundMT10)*'UPS Ground Base'!F49),2),ROUND(MinBaseGround*(1+GroundFuelSurcharge),2),ROUND(((1-GroundMT10)*'UPS Ground Base'!F49)*(1+GroundFuelSurcharge),2))+(GroundResidentialFee*(1+GroundFuelSurcharge))</f>
        <v>58.456875</v>
      </c>
      <c r="G54" s="300">
        <f>IF(MinBaseGround&gt;ROUND(((1-GroundMT10)*'UPS Ground Base'!G49),2),ROUND(MinBaseGround*(1+GroundFuelSurcharge),2),ROUND(((1-GroundMT10)*'UPS Ground Base'!G49)*(1+GroundFuelSurcharge),2))+(GroundResidentialFee*(1+GroundFuelSurcharge))</f>
        <v>68.816875</v>
      </c>
      <c r="H54" s="300">
        <f>IF(MinBaseGround&gt;ROUND(((1-GroundMT10)*'UPS Ground Base'!H49),2),ROUND(MinBaseGround*(1+GroundFuelSurcharge),2),ROUND(((1-GroundMT10)*'UPS Ground Base'!H49)*(1+GroundFuelSurcharge),2))+(GroundResidentialFee*(1+GroundFuelSurcharge))</f>
        <v>75.936875</v>
      </c>
      <c r="I54" s="300">
        <f>IF(MinBaseGround&gt;ROUND(((1-GroundCandaDiscount)*'UPS Ground Base'!I49),2),ROUND(MinBaseGround*(1+GroundFuelSurcharge),2),ROUND(((1-GroundCandaDiscount)*'UPS Ground Base'!I49)*(1+GroundFuelSurcharge),2))+(GroundResidentialFee*(1+GroundFuelSurcharge))</f>
        <v>92.796875</v>
      </c>
      <c r="J54" s="300">
        <f>IF(MinBaseGround&gt;ROUND(((1-GroundCandaDiscount)*'UPS Ground Base'!J49),2),ROUND(MinBaseGround*(1+GroundFuelSurcharge),2),ROUND(((1-GroundCandaDiscount)*'UPS Ground Base'!J49)*(1+GroundFuelSurcharge),2))+(GroundResidentialFee*(1+GroundFuelSurcharge))</f>
        <v>93.646875</v>
      </c>
      <c r="K54" s="300">
        <f>IF(MinBaseGround&gt;ROUND(((1-GroundCandaDiscount)*'UPS Ground Base'!K49),2),ROUND(MinBaseGround*(1+GroundFuelSurcharge),2),ROUND(((1-GroundCandaDiscount)*'UPS Ground Base'!K49)*(1+GroundFuelSurcharge),2))+(GroundResidentialFee*(1+GroundFuelSurcharge))</f>
        <v>94.006875</v>
      </c>
      <c r="L54" s="300">
        <f>IF(MinBaseGround&gt;ROUND(((1-GroundCandaDiscount)*'UPS Ground Base'!L49),2),ROUND(MinBaseGround*(1+GroundFuelSurcharge),2),ROUND(((1-GroundCandaDiscount)*'UPS Ground Base'!L49)*(1+GroundFuelSurcharge),2))+(GroundResidentialFee*(1+GroundFuelSurcharge))</f>
        <v>123.176875</v>
      </c>
      <c r="M54" s="300">
        <f>IF(MinBaseGround&gt;ROUND(((1-GroundCandaDiscount)*'UPS Ground Base'!M49),2),ROUND(MinBaseGround*(1+GroundFuelSurcharge),2),ROUND(((1-GroundCandaDiscount)*'UPS Ground Base'!M49)*(1+GroundFuelSurcharge),2))+(GroundResidentialFee*(1+GroundFuelSurcharge))</f>
        <v>125.056875</v>
      </c>
      <c r="N54" s="300">
        <f>IF(MinBaseGround&gt;ROUND(((1-GroundCandaDiscount)*'UPS Ground Base'!N49),2),ROUND(MinBaseGround*(1+GroundFuelSurcharge),2),ROUND(((1-GroundCandaDiscount)*'UPS Ground Base'!N49)*(1+GroundFuelSurcharge),2))+(GroundResidentialFee*(1+GroundFuelSurcharge))</f>
        <v>125.246875</v>
      </c>
      <c r="O54" s="300">
        <f>IF(MinBaseGround&gt;ROUND(((1-GroundCandaDiscount)*'UPS Ground Base'!O49),2),ROUND(MinBaseGround*(1+GroundFuelSurcharge),2),ROUND(((1-GroundCandaDiscount)*'UPS Ground Base'!O49)*(1+GroundFuelSurcharge),2))+(GroundResidentialFee*(1+GroundFuelSurcharge))</f>
        <v>160.476875</v>
      </c>
      <c r="P54" s="300">
        <f>IF(MinBaseGround&gt;ROUND(((1-GroundCandaDiscount)*'UPS Ground Base'!P49),2),ROUND(MinBaseGround*(1+GroundFuelSurcharge),2),ROUND(((1-GroundCandaDiscount)*'UPS Ground Base'!P49)*(1+GroundFuelSurcharge),2))+(GroundResidentialFee*(1+GroundFuelSurcharge))</f>
        <v>163.596875</v>
      </c>
      <c r="Q54" s="300">
        <f>IF(MinBaseGround&gt;ROUND(((1-GroundCandaDiscount)*'UPS Ground Base'!Q49),2),ROUND(MinBaseGround*(1+GroundFuelSurcharge),2),ROUND(((1-GroundCandaDiscount)*'UPS Ground Base'!Q49)*(1+GroundFuelSurcharge),2))+(GroundResidentialFee*(1+GroundFuelSurcharge))</f>
        <v>166.106875</v>
      </c>
      <c r="R54" s="300">
        <f>IF(MinBaseGround&gt;ROUND(((1-GroundCandaDiscount)*'UPS Ground Base'!R49),2),ROUND(MinBaseGround*(1+GroundFuelSurcharge),2),ROUND(((1-GroundCandaDiscount)*'UPS Ground Base'!R49)*(1+GroundFuelSurcharge),2))+(GroundResidentialFee*(1+GroundFuelSurcharge))</f>
        <v>166.426875</v>
      </c>
      <c r="S54" s="300">
        <f>IF(MinBaseGround&gt;ROUND(((1-GroundCandaDiscount)*'UPS Ground Base'!S49),2),ROUND(MinBaseGround*(1+GroundFuelSurcharge),2),ROUND(((1-GroundCandaDiscount)*'UPS Ground Base'!S49)*(1+GroundFuelSurcharge),2))+(GroundResidentialFee*(1+GroundFuelSurcharge))</f>
        <v>172.896875</v>
      </c>
      <c r="T54" s="300">
        <f>IF(MinBaseGround&gt;ROUND(((1-GroundCandaDiscount)*'UPS Ground Base'!T49),2),ROUND(MinBaseGround*(1+GroundFuelSurcharge),2),ROUND(((1-GroundCandaDiscount)*'UPS Ground Base'!T49)*(1+GroundFuelSurcharge),2))+(GroundResidentialFee*(1+GroundFuelSurcharge))</f>
        <v>178.786875</v>
      </c>
      <c r="U54" s="300">
        <f>IF(MinBaseGround&gt;ROUND(((1-GroundCandaDiscount)*'UPS Ground Base'!U49),2),ROUND(MinBaseGround*(1+GroundFuelSurcharge),2),ROUND(((1-GroundCandaDiscount)*'UPS Ground Base'!U49)*(1+GroundFuelSurcharge),2))+(GroundResidentialFee*(1+GroundFuelSurcharge))</f>
        <v>186.366875</v>
      </c>
    </row>
    <row r="55" ht="12.75" customHeight="1">
      <c r="A55" s="299">
        <v>48.0</v>
      </c>
      <c r="B55" s="300">
        <f>IF(MinBaseGround&gt;ROUND(((1-GroundMT10)*'UPS Ground Base'!B50),2),ROUND(MinBaseGround*(1+GroundFuelSurcharge),2),ROUND(((1-GroundMT10)*'UPS Ground Base'!B50)*(1+GroundFuelSurcharge),2))+(GroundResidentialFee*(1+GroundFuelSurcharge))</f>
        <v>29.806875</v>
      </c>
      <c r="C55" s="300">
        <f>IF(MinBaseGround&gt;ROUND(((1-GroundMT10)*'UPS Ground Base'!C50),2),ROUND(MinBaseGround*(1+GroundFuelSurcharge),2),ROUND(((1-GroundMT10)*'UPS Ground Base'!C50)*(1+GroundFuelSurcharge),2))+(GroundResidentialFee*(1+GroundFuelSurcharge))</f>
        <v>35.696875</v>
      </c>
      <c r="D55" s="300">
        <f>IF(MinBaseGround&gt;ROUND(((1-GroundMT10)*'UPS Ground Base'!D50),2),ROUND(MinBaseGround*(1+GroundFuelSurcharge),2),ROUND(((1-GroundMT10)*'UPS Ground Base'!D50)*(1+GroundFuelSurcharge),2))+(GroundResidentialFee*(1+GroundFuelSurcharge))</f>
        <v>41.156875</v>
      </c>
      <c r="E55" s="300">
        <f>IF(MinBaseGround&gt;ROUND(((1-GroundMT10)*'UPS Ground Base'!E50),2),ROUND(MinBaseGround*(1+GroundFuelSurcharge),2),ROUND(((1-GroundMT10)*'UPS Ground Base'!E50)*(1+GroundFuelSurcharge),2))+(GroundResidentialFee*(1+GroundFuelSurcharge))</f>
        <v>48.686875</v>
      </c>
      <c r="F55" s="300">
        <f>IF(MinBaseGround&gt;ROUND(((1-GroundMT10)*'UPS Ground Base'!F50),2),ROUND(MinBaseGround*(1+GroundFuelSurcharge),2),ROUND(((1-GroundMT10)*'UPS Ground Base'!F50)*(1+GroundFuelSurcharge),2))+(GroundResidentialFee*(1+GroundFuelSurcharge))</f>
        <v>59.246875</v>
      </c>
      <c r="G55" s="300">
        <f>IF(MinBaseGround&gt;ROUND(((1-GroundMT10)*'UPS Ground Base'!G50),2),ROUND(MinBaseGround*(1+GroundFuelSurcharge),2),ROUND(((1-GroundMT10)*'UPS Ground Base'!G50)*(1+GroundFuelSurcharge),2))+(GroundResidentialFee*(1+GroundFuelSurcharge))</f>
        <v>69.376875</v>
      </c>
      <c r="H55" s="300">
        <f>IF(MinBaseGround&gt;ROUND(((1-GroundMT10)*'UPS Ground Base'!H50),2),ROUND(MinBaseGround*(1+GroundFuelSurcharge),2),ROUND(((1-GroundMT10)*'UPS Ground Base'!H50)*(1+GroundFuelSurcharge),2))+(GroundResidentialFee*(1+GroundFuelSurcharge))</f>
        <v>77.056875</v>
      </c>
      <c r="I55" s="300">
        <f>IF(MinBaseGround&gt;ROUND(((1-GroundCandaDiscount)*'UPS Ground Base'!I50),2),ROUND(MinBaseGround*(1+GroundFuelSurcharge),2),ROUND(((1-GroundCandaDiscount)*'UPS Ground Base'!I50)*(1+GroundFuelSurcharge),2))+(GroundResidentialFee*(1+GroundFuelSurcharge))</f>
        <v>93.926875</v>
      </c>
      <c r="J55" s="300">
        <f>IF(MinBaseGround&gt;ROUND(((1-GroundCandaDiscount)*'UPS Ground Base'!J50),2),ROUND(MinBaseGround*(1+GroundFuelSurcharge),2),ROUND(((1-GroundCandaDiscount)*'UPS Ground Base'!J50)*(1+GroundFuelSurcharge),2))+(GroundResidentialFee*(1+GroundFuelSurcharge))</f>
        <v>94.786875</v>
      </c>
      <c r="K55" s="300">
        <f>IF(MinBaseGround&gt;ROUND(((1-GroundCandaDiscount)*'UPS Ground Base'!K50),2),ROUND(MinBaseGround*(1+GroundFuelSurcharge),2),ROUND(((1-GroundCandaDiscount)*'UPS Ground Base'!K50)*(1+GroundFuelSurcharge),2))+(GroundResidentialFee*(1+GroundFuelSurcharge))</f>
        <v>95.216875</v>
      </c>
      <c r="L55" s="300">
        <f>IF(MinBaseGround&gt;ROUND(((1-GroundCandaDiscount)*'UPS Ground Base'!L50),2),ROUND(MinBaseGround*(1+GroundFuelSurcharge),2),ROUND(((1-GroundCandaDiscount)*'UPS Ground Base'!L50)*(1+GroundFuelSurcharge),2))+(GroundResidentialFee*(1+GroundFuelSurcharge))</f>
        <v>124.946875</v>
      </c>
      <c r="M55" s="300">
        <f>IF(MinBaseGround&gt;ROUND(((1-GroundCandaDiscount)*'UPS Ground Base'!M50),2),ROUND(MinBaseGround*(1+GroundFuelSurcharge),2),ROUND(((1-GroundCandaDiscount)*'UPS Ground Base'!M50)*(1+GroundFuelSurcharge),2))+(GroundResidentialFee*(1+GroundFuelSurcharge))</f>
        <v>126.866875</v>
      </c>
      <c r="N55" s="300">
        <f>IF(MinBaseGround&gt;ROUND(((1-GroundCandaDiscount)*'UPS Ground Base'!N50),2),ROUND(MinBaseGround*(1+GroundFuelSurcharge),2),ROUND(((1-GroundCandaDiscount)*'UPS Ground Base'!N50)*(1+GroundFuelSurcharge),2))+(GroundResidentialFee*(1+GroundFuelSurcharge))</f>
        <v>127.026875</v>
      </c>
      <c r="O55" s="300">
        <f>IF(MinBaseGround&gt;ROUND(((1-GroundCandaDiscount)*'UPS Ground Base'!O50),2),ROUND(MinBaseGround*(1+GroundFuelSurcharge),2),ROUND(((1-GroundCandaDiscount)*'UPS Ground Base'!O50)*(1+GroundFuelSurcharge),2))+(GroundResidentialFee*(1+GroundFuelSurcharge))</f>
        <v>160.626875</v>
      </c>
      <c r="P55" s="300">
        <f>IF(MinBaseGround&gt;ROUND(((1-GroundCandaDiscount)*'UPS Ground Base'!P50),2),ROUND(MinBaseGround*(1+GroundFuelSurcharge),2),ROUND(((1-GroundCandaDiscount)*'UPS Ground Base'!P50)*(1+GroundFuelSurcharge),2))+(GroundResidentialFee*(1+GroundFuelSurcharge))</f>
        <v>165.046875</v>
      </c>
      <c r="Q55" s="300">
        <f>IF(MinBaseGround&gt;ROUND(((1-GroundCandaDiscount)*'UPS Ground Base'!Q50),2),ROUND(MinBaseGround*(1+GroundFuelSurcharge),2),ROUND(((1-GroundCandaDiscount)*'UPS Ground Base'!Q50)*(1+GroundFuelSurcharge),2))+(GroundResidentialFee*(1+GroundFuelSurcharge))</f>
        <v>167.366875</v>
      </c>
      <c r="R55" s="300">
        <f>IF(MinBaseGround&gt;ROUND(((1-GroundCandaDiscount)*'UPS Ground Base'!R50),2),ROUND(MinBaseGround*(1+GroundFuelSurcharge),2),ROUND(((1-GroundCandaDiscount)*'UPS Ground Base'!R50)*(1+GroundFuelSurcharge),2))+(GroundResidentialFee*(1+GroundFuelSurcharge))</f>
        <v>168.706875</v>
      </c>
      <c r="S55" s="300">
        <f>IF(MinBaseGround&gt;ROUND(((1-GroundCandaDiscount)*'UPS Ground Base'!S50),2),ROUND(MinBaseGround*(1+GroundFuelSurcharge),2),ROUND(((1-GroundCandaDiscount)*'UPS Ground Base'!S50)*(1+GroundFuelSurcharge),2))+(GroundResidentialFee*(1+GroundFuelSurcharge))</f>
        <v>175.216875</v>
      </c>
      <c r="T55" s="300">
        <f>IF(MinBaseGround&gt;ROUND(((1-GroundCandaDiscount)*'UPS Ground Base'!T50),2),ROUND(MinBaseGround*(1+GroundFuelSurcharge),2),ROUND(((1-GroundCandaDiscount)*'UPS Ground Base'!T50)*(1+GroundFuelSurcharge),2))+(GroundResidentialFee*(1+GroundFuelSurcharge))</f>
        <v>181.106875</v>
      </c>
      <c r="U55" s="300">
        <f>IF(MinBaseGround&gt;ROUND(((1-GroundCandaDiscount)*'UPS Ground Base'!U50),2),ROUND(MinBaseGround*(1+GroundFuelSurcharge),2),ROUND(((1-GroundCandaDiscount)*'UPS Ground Base'!U50)*(1+GroundFuelSurcharge),2))+(GroundResidentialFee*(1+GroundFuelSurcharge))</f>
        <v>188.736875</v>
      </c>
    </row>
    <row r="56" ht="12.75" customHeight="1">
      <c r="A56" s="299">
        <v>49.0</v>
      </c>
      <c r="B56" s="300">
        <f>IF(MinBaseGround&gt;ROUND(((1-GroundMT10)*'UPS Ground Base'!B51),2),ROUND(MinBaseGround*(1+GroundFuelSurcharge),2),ROUND(((1-GroundMT10)*'UPS Ground Base'!B51)*(1+GroundFuelSurcharge),2))+(GroundResidentialFee*(1+GroundFuelSurcharge))</f>
        <v>29.826875</v>
      </c>
      <c r="C56" s="300">
        <f>IF(MinBaseGround&gt;ROUND(((1-GroundMT10)*'UPS Ground Base'!C51),2),ROUND(MinBaseGround*(1+GroundFuelSurcharge),2),ROUND(((1-GroundMT10)*'UPS Ground Base'!C51)*(1+GroundFuelSurcharge),2))+(GroundResidentialFee*(1+GroundFuelSurcharge))</f>
        <v>35.716875</v>
      </c>
      <c r="D56" s="300">
        <f>IF(MinBaseGround&gt;ROUND(((1-GroundMT10)*'UPS Ground Base'!D51),2),ROUND(MinBaseGround*(1+GroundFuelSurcharge),2),ROUND(((1-GroundMT10)*'UPS Ground Base'!D51)*(1+GroundFuelSurcharge),2))+(GroundResidentialFee*(1+GroundFuelSurcharge))</f>
        <v>41.226875</v>
      </c>
      <c r="E56" s="300">
        <f>IF(MinBaseGround&gt;ROUND(((1-GroundMT10)*'UPS Ground Base'!E51),2),ROUND(MinBaseGround*(1+GroundFuelSurcharge),2),ROUND(((1-GroundMT10)*'UPS Ground Base'!E51)*(1+GroundFuelSurcharge),2))+(GroundResidentialFee*(1+GroundFuelSurcharge))</f>
        <v>48.706875</v>
      </c>
      <c r="F56" s="300">
        <f>IF(MinBaseGround&gt;ROUND(((1-GroundMT10)*'UPS Ground Base'!F51),2),ROUND(MinBaseGround*(1+GroundFuelSurcharge),2),ROUND(((1-GroundMT10)*'UPS Ground Base'!F51)*(1+GroundFuelSurcharge),2))+(GroundResidentialFee*(1+GroundFuelSurcharge))</f>
        <v>59.636875</v>
      </c>
      <c r="G56" s="300">
        <f>IF(MinBaseGround&gt;ROUND(((1-GroundMT10)*'UPS Ground Base'!G51),2),ROUND(MinBaseGround*(1+GroundFuelSurcharge),2),ROUND(((1-GroundMT10)*'UPS Ground Base'!G51)*(1+GroundFuelSurcharge),2))+(GroundResidentialFee*(1+GroundFuelSurcharge))</f>
        <v>70.656875</v>
      </c>
      <c r="H56" s="300">
        <f>IF(MinBaseGround&gt;ROUND(((1-GroundMT10)*'UPS Ground Base'!H51),2),ROUND(MinBaseGround*(1+GroundFuelSurcharge),2),ROUND(((1-GroundMT10)*'UPS Ground Base'!H51)*(1+GroundFuelSurcharge),2))+(GroundResidentialFee*(1+GroundFuelSurcharge))</f>
        <v>77.466875</v>
      </c>
      <c r="I56" s="300">
        <f>IF(MinBaseGround&gt;ROUND(((1-GroundCandaDiscount)*'UPS Ground Base'!I51),2),ROUND(MinBaseGround*(1+GroundFuelSurcharge),2),ROUND(((1-GroundCandaDiscount)*'UPS Ground Base'!I51)*(1+GroundFuelSurcharge),2))+(GroundResidentialFee*(1+GroundFuelSurcharge))</f>
        <v>95.396875</v>
      </c>
      <c r="J56" s="300">
        <f>IF(MinBaseGround&gt;ROUND(((1-GroundCandaDiscount)*'UPS Ground Base'!J51),2),ROUND(MinBaseGround*(1+GroundFuelSurcharge),2),ROUND(((1-GroundCandaDiscount)*'UPS Ground Base'!J51)*(1+GroundFuelSurcharge),2))+(GroundResidentialFee*(1+GroundFuelSurcharge))</f>
        <v>96.266875</v>
      </c>
      <c r="K56" s="300">
        <f>IF(MinBaseGround&gt;ROUND(((1-GroundCandaDiscount)*'UPS Ground Base'!K51),2),ROUND(MinBaseGround*(1+GroundFuelSurcharge),2),ROUND(((1-GroundCandaDiscount)*'UPS Ground Base'!K51)*(1+GroundFuelSurcharge),2))+(GroundResidentialFee*(1+GroundFuelSurcharge))</f>
        <v>96.446875</v>
      </c>
      <c r="L56" s="300">
        <f>IF(MinBaseGround&gt;ROUND(((1-GroundCandaDiscount)*'UPS Ground Base'!L51),2),ROUND(MinBaseGround*(1+GroundFuelSurcharge),2),ROUND(((1-GroundCandaDiscount)*'UPS Ground Base'!L51)*(1+GroundFuelSurcharge),2))+(GroundResidentialFee*(1+GroundFuelSurcharge))</f>
        <v>126.586875</v>
      </c>
      <c r="M56" s="300">
        <f>IF(MinBaseGround&gt;ROUND(((1-GroundCandaDiscount)*'UPS Ground Base'!M51),2),ROUND(MinBaseGround*(1+GroundFuelSurcharge),2),ROUND(((1-GroundCandaDiscount)*'UPS Ground Base'!M51)*(1+GroundFuelSurcharge),2))+(GroundResidentialFee*(1+GroundFuelSurcharge))</f>
        <v>128.536875</v>
      </c>
      <c r="N56" s="300">
        <f>IF(MinBaseGround&gt;ROUND(((1-GroundCandaDiscount)*'UPS Ground Base'!N51),2),ROUND(MinBaseGround*(1+GroundFuelSurcharge),2),ROUND(((1-GroundCandaDiscount)*'UPS Ground Base'!N51)*(1+GroundFuelSurcharge),2))+(GroundResidentialFee*(1+GroundFuelSurcharge))</f>
        <v>128.716875</v>
      </c>
      <c r="O56" s="300">
        <f>IF(MinBaseGround&gt;ROUND(((1-GroundCandaDiscount)*'UPS Ground Base'!O51),2),ROUND(MinBaseGround*(1+GroundFuelSurcharge),2),ROUND(((1-GroundCandaDiscount)*'UPS Ground Base'!O51)*(1+GroundFuelSurcharge),2))+(GroundResidentialFee*(1+GroundFuelSurcharge))</f>
        <v>162.316875</v>
      </c>
      <c r="P56" s="300">
        <f>IF(MinBaseGround&gt;ROUND(((1-GroundCandaDiscount)*'UPS Ground Base'!P51),2),ROUND(MinBaseGround*(1+GroundFuelSurcharge),2),ROUND(((1-GroundCandaDiscount)*'UPS Ground Base'!P51)*(1+GroundFuelSurcharge),2))+(GroundResidentialFee*(1+GroundFuelSurcharge))</f>
        <v>165.446875</v>
      </c>
      <c r="Q56" s="300">
        <f>IF(MinBaseGround&gt;ROUND(((1-GroundCandaDiscount)*'UPS Ground Base'!Q51),2),ROUND(MinBaseGround*(1+GroundFuelSurcharge),2),ROUND(((1-GroundCandaDiscount)*'UPS Ground Base'!Q51)*(1+GroundFuelSurcharge),2))+(GroundResidentialFee*(1+GroundFuelSurcharge))</f>
        <v>167.766875</v>
      </c>
      <c r="R56" s="300">
        <f>IF(MinBaseGround&gt;ROUND(((1-GroundCandaDiscount)*'UPS Ground Base'!R51),2),ROUND(MinBaseGround*(1+GroundFuelSurcharge),2),ROUND(((1-GroundCandaDiscount)*'UPS Ground Base'!R51)*(1+GroundFuelSurcharge),2))+(GroundResidentialFee*(1+GroundFuelSurcharge))</f>
        <v>170.876875</v>
      </c>
      <c r="S56" s="300">
        <f>IF(MinBaseGround&gt;ROUND(((1-GroundCandaDiscount)*'UPS Ground Base'!S51),2),ROUND(MinBaseGround*(1+GroundFuelSurcharge),2),ROUND(((1-GroundCandaDiscount)*'UPS Ground Base'!S51)*(1+GroundFuelSurcharge),2))+(GroundResidentialFee*(1+GroundFuelSurcharge))</f>
        <v>177.456875</v>
      </c>
      <c r="T56" s="300">
        <f>IF(MinBaseGround&gt;ROUND(((1-GroundCandaDiscount)*'UPS Ground Base'!T51),2),ROUND(MinBaseGround*(1+GroundFuelSurcharge),2),ROUND(((1-GroundCandaDiscount)*'UPS Ground Base'!T51)*(1+GroundFuelSurcharge),2))+(GroundResidentialFee*(1+GroundFuelSurcharge))</f>
        <v>183.286875</v>
      </c>
      <c r="U56" s="300">
        <f>IF(MinBaseGround&gt;ROUND(((1-GroundCandaDiscount)*'UPS Ground Base'!U51),2),ROUND(MinBaseGround*(1+GroundFuelSurcharge),2),ROUND(((1-GroundCandaDiscount)*'UPS Ground Base'!U51)*(1+GroundFuelSurcharge),2))+(GroundResidentialFee*(1+GroundFuelSurcharge))</f>
        <v>190.856875</v>
      </c>
    </row>
    <row r="57" ht="12.75" customHeight="1">
      <c r="A57" s="299">
        <v>50.0</v>
      </c>
      <c r="B57" s="300">
        <f>IF(MinBaseGround&gt;ROUND(((1-GroundMT10)*'UPS Ground Base'!B52),2),ROUND(MinBaseGround*(1+GroundFuelSurcharge),2),ROUND(((1-GroundMT10)*'UPS Ground Base'!B52)*(1+GroundFuelSurcharge),2))+(GroundResidentialFee*(1+GroundFuelSurcharge))</f>
        <v>29.836875</v>
      </c>
      <c r="C57" s="300">
        <f>IF(MinBaseGround&gt;ROUND(((1-GroundMT10)*'UPS Ground Base'!C52),2),ROUND(MinBaseGround*(1+GroundFuelSurcharge),2),ROUND(((1-GroundMT10)*'UPS Ground Base'!C52)*(1+GroundFuelSurcharge),2))+(GroundResidentialFee*(1+GroundFuelSurcharge))</f>
        <v>35.726875</v>
      </c>
      <c r="D57" s="300">
        <f>IF(MinBaseGround&gt;ROUND(((1-GroundMT10)*'UPS Ground Base'!D52),2),ROUND(MinBaseGround*(1+GroundFuelSurcharge),2),ROUND(((1-GroundMT10)*'UPS Ground Base'!D52)*(1+GroundFuelSurcharge),2))+(GroundResidentialFee*(1+GroundFuelSurcharge))</f>
        <v>41.246875</v>
      </c>
      <c r="E57" s="300">
        <f>IF(MinBaseGround&gt;ROUND(((1-GroundMT10)*'UPS Ground Base'!E52),2),ROUND(MinBaseGround*(1+GroundFuelSurcharge),2),ROUND(((1-GroundMT10)*'UPS Ground Base'!E52)*(1+GroundFuelSurcharge),2))+(GroundResidentialFee*(1+GroundFuelSurcharge))</f>
        <v>48.756875</v>
      </c>
      <c r="F57" s="300">
        <f>IF(MinBaseGround&gt;ROUND(((1-GroundMT10)*'UPS Ground Base'!F52),2),ROUND(MinBaseGround*(1+GroundFuelSurcharge),2),ROUND(((1-GroundMT10)*'UPS Ground Base'!F52)*(1+GroundFuelSurcharge),2))+(GroundResidentialFee*(1+GroundFuelSurcharge))</f>
        <v>59.646875</v>
      </c>
      <c r="G57" s="300">
        <f>IF(MinBaseGround&gt;ROUND(((1-GroundMT10)*'UPS Ground Base'!G52),2),ROUND(MinBaseGround*(1+GroundFuelSurcharge),2),ROUND(((1-GroundMT10)*'UPS Ground Base'!G52)*(1+GroundFuelSurcharge),2))+(GroundResidentialFee*(1+GroundFuelSurcharge))</f>
        <v>70.666875</v>
      </c>
      <c r="H57" s="300">
        <f>IF(MinBaseGround&gt;ROUND(((1-GroundMT10)*'UPS Ground Base'!H52),2),ROUND(MinBaseGround*(1+GroundFuelSurcharge),2),ROUND(((1-GroundMT10)*'UPS Ground Base'!H52)*(1+GroundFuelSurcharge),2))+(GroundResidentialFee*(1+GroundFuelSurcharge))</f>
        <v>77.866875</v>
      </c>
      <c r="I57" s="300">
        <f>IF(MinBaseGround&gt;ROUND(((1-GroundCandaDiscount)*'UPS Ground Base'!I52),2),ROUND(MinBaseGround*(1+GroundFuelSurcharge),2),ROUND(((1-GroundCandaDiscount)*'UPS Ground Base'!I52)*(1+GroundFuelSurcharge),2))+(GroundResidentialFee*(1+GroundFuelSurcharge))</f>
        <v>96.886875</v>
      </c>
      <c r="J57" s="300">
        <f>IF(MinBaseGround&gt;ROUND(((1-GroundCandaDiscount)*'UPS Ground Base'!J52),2),ROUND(MinBaseGround*(1+GroundFuelSurcharge),2),ROUND(((1-GroundCandaDiscount)*'UPS Ground Base'!J52)*(1+GroundFuelSurcharge),2))+(GroundResidentialFee*(1+GroundFuelSurcharge))</f>
        <v>97.756875</v>
      </c>
      <c r="K57" s="300">
        <f>IF(MinBaseGround&gt;ROUND(((1-GroundCandaDiscount)*'UPS Ground Base'!K52),2),ROUND(MinBaseGround*(1+GroundFuelSurcharge),2),ROUND(((1-GroundCandaDiscount)*'UPS Ground Base'!K52)*(1+GroundFuelSurcharge),2))+(GroundResidentialFee*(1+GroundFuelSurcharge))</f>
        <v>97.986875</v>
      </c>
      <c r="L57" s="300">
        <f>IF(MinBaseGround&gt;ROUND(((1-GroundCandaDiscount)*'UPS Ground Base'!L52),2),ROUND(MinBaseGround*(1+GroundFuelSurcharge),2),ROUND(((1-GroundCandaDiscount)*'UPS Ground Base'!L52)*(1+GroundFuelSurcharge),2))+(GroundResidentialFee*(1+GroundFuelSurcharge))</f>
        <v>128.516875</v>
      </c>
      <c r="M57" s="300">
        <f>IF(MinBaseGround&gt;ROUND(((1-GroundCandaDiscount)*'UPS Ground Base'!M52),2),ROUND(MinBaseGround*(1+GroundFuelSurcharge),2),ROUND(((1-GroundCandaDiscount)*'UPS Ground Base'!M52)*(1+GroundFuelSurcharge),2))+(GroundResidentialFee*(1+GroundFuelSurcharge))</f>
        <v>130.476875</v>
      </c>
      <c r="N57" s="300">
        <f>IF(MinBaseGround&gt;ROUND(((1-GroundCandaDiscount)*'UPS Ground Base'!N52),2),ROUND(MinBaseGround*(1+GroundFuelSurcharge),2),ROUND(((1-GroundCandaDiscount)*'UPS Ground Base'!N52)*(1+GroundFuelSurcharge),2))+(GroundResidentialFee*(1+GroundFuelSurcharge))</f>
        <v>130.656875</v>
      </c>
      <c r="O57" s="300">
        <f>IF(MinBaseGround&gt;ROUND(((1-GroundCandaDiscount)*'UPS Ground Base'!O52),2),ROUND(MinBaseGround*(1+GroundFuelSurcharge),2),ROUND(((1-GroundCandaDiscount)*'UPS Ground Base'!O52)*(1+GroundFuelSurcharge),2))+(GroundResidentialFee*(1+GroundFuelSurcharge))</f>
        <v>164.006875</v>
      </c>
      <c r="P57" s="300">
        <f>IF(MinBaseGround&gt;ROUND(((1-GroundCandaDiscount)*'UPS Ground Base'!P52),2),ROUND(MinBaseGround*(1+GroundFuelSurcharge),2),ROUND(((1-GroundCandaDiscount)*'UPS Ground Base'!P52)*(1+GroundFuelSurcharge),2))+(GroundResidentialFee*(1+GroundFuelSurcharge))</f>
        <v>167.116875</v>
      </c>
      <c r="Q57" s="300">
        <f>IF(MinBaseGround&gt;ROUND(((1-GroundCandaDiscount)*'UPS Ground Base'!Q52),2),ROUND(MinBaseGround*(1+GroundFuelSurcharge),2),ROUND(((1-GroundCandaDiscount)*'UPS Ground Base'!Q52)*(1+GroundFuelSurcharge),2))+(GroundResidentialFee*(1+GroundFuelSurcharge))</f>
        <v>169.476875</v>
      </c>
      <c r="R57" s="300">
        <f>IF(MinBaseGround&gt;ROUND(((1-GroundCandaDiscount)*'UPS Ground Base'!R52),2),ROUND(MinBaseGround*(1+GroundFuelSurcharge),2),ROUND(((1-GroundCandaDiscount)*'UPS Ground Base'!R52)*(1+GroundFuelSurcharge),2))+(GroundResidentialFee*(1+GroundFuelSurcharge))</f>
        <v>172.676875</v>
      </c>
      <c r="S57" s="300">
        <f>IF(MinBaseGround&gt;ROUND(((1-GroundCandaDiscount)*'UPS Ground Base'!S52),2),ROUND(MinBaseGround*(1+GroundFuelSurcharge),2),ROUND(((1-GroundCandaDiscount)*'UPS Ground Base'!S52)*(1+GroundFuelSurcharge),2))+(GroundResidentialFee*(1+GroundFuelSurcharge))</f>
        <v>179.096875</v>
      </c>
      <c r="T57" s="300">
        <f>IF(MinBaseGround&gt;ROUND(((1-GroundCandaDiscount)*'UPS Ground Base'!T52),2),ROUND(MinBaseGround*(1+GroundFuelSurcharge),2),ROUND(((1-GroundCandaDiscount)*'UPS Ground Base'!T52)*(1+GroundFuelSurcharge),2))+(GroundResidentialFee*(1+GroundFuelSurcharge))</f>
        <v>185.016875</v>
      </c>
      <c r="U57" s="300">
        <f>IF(MinBaseGround&gt;ROUND(((1-GroundCandaDiscount)*'UPS Ground Base'!U52),2),ROUND(MinBaseGround*(1+GroundFuelSurcharge),2),ROUND(((1-GroundCandaDiscount)*'UPS Ground Base'!U52)*(1+GroundFuelSurcharge),2))+(GroundResidentialFee*(1+GroundFuelSurcharge))</f>
        <v>192.556875</v>
      </c>
    </row>
    <row r="58" ht="12.75" customHeight="1">
      <c r="A58" s="299">
        <v>51.0</v>
      </c>
      <c r="B58" s="300">
        <f>IF(MinBaseGround&gt;ROUND(((1-GroundMT10)*'UPS Ground Base'!B53),2),ROUND(MinBaseGround*(1+GroundFuelSurcharge),2),ROUND(((1-GroundMT10)*'UPS Ground Base'!B53)*(1+GroundFuelSurcharge),2))+(GroundResidentialFee*(1+GroundFuelSurcharge))</f>
        <v>29.896875</v>
      </c>
      <c r="C58" s="300">
        <f>IF(MinBaseGround&gt;ROUND(((1-GroundMT10)*'UPS Ground Base'!C53),2),ROUND(MinBaseGround*(1+GroundFuelSurcharge),2),ROUND(((1-GroundMT10)*'UPS Ground Base'!C53)*(1+GroundFuelSurcharge),2))+(GroundResidentialFee*(1+GroundFuelSurcharge))</f>
        <v>35.736875</v>
      </c>
      <c r="D58" s="300">
        <f>IF(MinBaseGround&gt;ROUND(((1-GroundMT10)*'UPS Ground Base'!D53),2),ROUND(MinBaseGround*(1+GroundFuelSurcharge),2),ROUND(((1-GroundMT10)*'UPS Ground Base'!D53)*(1+GroundFuelSurcharge),2))+(GroundResidentialFee*(1+GroundFuelSurcharge))</f>
        <v>41.336875</v>
      </c>
      <c r="E58" s="300">
        <f>IF(MinBaseGround&gt;ROUND(((1-GroundMT10)*'UPS Ground Base'!E53),2),ROUND(MinBaseGround*(1+GroundFuelSurcharge),2),ROUND(((1-GroundMT10)*'UPS Ground Base'!E53)*(1+GroundFuelSurcharge),2))+(GroundResidentialFee*(1+GroundFuelSurcharge))</f>
        <v>48.826875</v>
      </c>
      <c r="F58" s="300">
        <f>IF(MinBaseGround&gt;ROUND(((1-GroundMT10)*'UPS Ground Base'!F53),2),ROUND(MinBaseGround*(1+GroundFuelSurcharge),2),ROUND(((1-GroundMT10)*'UPS Ground Base'!F53)*(1+GroundFuelSurcharge),2))+(GroundResidentialFee*(1+GroundFuelSurcharge))</f>
        <v>59.916875</v>
      </c>
      <c r="G58" s="300">
        <f>IF(MinBaseGround&gt;ROUND(((1-GroundMT10)*'UPS Ground Base'!G53),2),ROUND(MinBaseGround*(1+GroundFuelSurcharge),2),ROUND(((1-GroundMT10)*'UPS Ground Base'!G53)*(1+GroundFuelSurcharge),2))+(GroundResidentialFee*(1+GroundFuelSurcharge))</f>
        <v>70.996875</v>
      </c>
      <c r="H58" s="300">
        <f>IF(MinBaseGround&gt;ROUND(((1-GroundMT10)*'UPS Ground Base'!H53),2),ROUND(MinBaseGround*(1+GroundFuelSurcharge),2),ROUND(((1-GroundMT10)*'UPS Ground Base'!H53)*(1+GroundFuelSurcharge),2))+(GroundResidentialFee*(1+GroundFuelSurcharge))</f>
        <v>78.986875</v>
      </c>
      <c r="I58" s="300">
        <f>IF(MinBaseGround&gt;ROUND(((1-GroundCandaDiscount)*'UPS Ground Base'!I53),2),ROUND(MinBaseGround*(1+GroundFuelSurcharge),2),ROUND(((1-GroundCandaDiscount)*'UPS Ground Base'!I53)*(1+GroundFuelSurcharge),2))+(GroundResidentialFee*(1+GroundFuelSurcharge))</f>
        <v>99.646875</v>
      </c>
      <c r="J58" s="300">
        <f>IF(MinBaseGround&gt;ROUND(((1-GroundCandaDiscount)*'UPS Ground Base'!J53),2),ROUND(MinBaseGround*(1+GroundFuelSurcharge),2),ROUND(((1-GroundCandaDiscount)*'UPS Ground Base'!J53)*(1+GroundFuelSurcharge),2))+(GroundResidentialFee*(1+GroundFuelSurcharge))</f>
        <v>100.576875</v>
      </c>
      <c r="K58" s="300">
        <f>IF(MinBaseGround&gt;ROUND(((1-GroundCandaDiscount)*'UPS Ground Base'!K53),2),ROUND(MinBaseGround*(1+GroundFuelSurcharge),2),ROUND(((1-GroundCandaDiscount)*'UPS Ground Base'!K53)*(1+GroundFuelSurcharge),2))+(GroundResidentialFee*(1+GroundFuelSurcharge))</f>
        <v>100.716875</v>
      </c>
      <c r="L58" s="300">
        <f>IF(MinBaseGround&gt;ROUND(((1-GroundCandaDiscount)*'UPS Ground Base'!L53),2),ROUND(MinBaseGround*(1+GroundFuelSurcharge),2),ROUND(((1-GroundCandaDiscount)*'UPS Ground Base'!L53)*(1+GroundFuelSurcharge),2))+(GroundResidentialFee*(1+GroundFuelSurcharge))</f>
        <v>131.086875</v>
      </c>
      <c r="M58" s="300">
        <f>IF(MinBaseGround&gt;ROUND(((1-GroundCandaDiscount)*'UPS Ground Base'!M53),2),ROUND(MinBaseGround*(1+GroundFuelSurcharge),2),ROUND(((1-GroundCandaDiscount)*'UPS Ground Base'!M53)*(1+GroundFuelSurcharge),2))+(GroundResidentialFee*(1+GroundFuelSurcharge))</f>
        <v>133.086875</v>
      </c>
      <c r="N58" s="300">
        <f>IF(MinBaseGround&gt;ROUND(((1-GroundCandaDiscount)*'UPS Ground Base'!N53),2),ROUND(MinBaseGround*(1+GroundFuelSurcharge),2),ROUND(((1-GroundCandaDiscount)*'UPS Ground Base'!N53)*(1+GroundFuelSurcharge),2))+(GroundResidentialFee*(1+GroundFuelSurcharge))</f>
        <v>133.366875</v>
      </c>
      <c r="O58" s="300">
        <f>IF(MinBaseGround&gt;ROUND(((1-GroundCandaDiscount)*'UPS Ground Base'!O53),2),ROUND(MinBaseGround*(1+GroundFuelSurcharge),2),ROUND(((1-GroundCandaDiscount)*'UPS Ground Base'!O53)*(1+GroundFuelSurcharge),2))+(GroundResidentialFee*(1+GroundFuelSurcharge))</f>
        <v>167.646875</v>
      </c>
      <c r="P58" s="300">
        <f>IF(MinBaseGround&gt;ROUND(((1-GroundCandaDiscount)*'UPS Ground Base'!P53),2),ROUND(MinBaseGround*(1+GroundFuelSurcharge),2),ROUND(((1-GroundCandaDiscount)*'UPS Ground Base'!P53)*(1+GroundFuelSurcharge),2))+(GroundResidentialFee*(1+GroundFuelSurcharge))</f>
        <v>170.266875</v>
      </c>
      <c r="Q58" s="300">
        <f>IF(MinBaseGround&gt;ROUND(((1-GroundCandaDiscount)*'UPS Ground Base'!Q53),2),ROUND(MinBaseGround*(1+GroundFuelSurcharge),2),ROUND(((1-GroundCandaDiscount)*'UPS Ground Base'!Q53)*(1+GroundFuelSurcharge),2))+(GroundResidentialFee*(1+GroundFuelSurcharge))</f>
        <v>173.866875</v>
      </c>
      <c r="R58" s="300">
        <f>IF(MinBaseGround&gt;ROUND(((1-GroundCandaDiscount)*'UPS Ground Base'!R53),2),ROUND(MinBaseGround*(1+GroundFuelSurcharge),2),ROUND(((1-GroundCandaDiscount)*'UPS Ground Base'!R53)*(1+GroundFuelSurcharge),2))+(GroundResidentialFee*(1+GroundFuelSurcharge))</f>
        <v>175.866875</v>
      </c>
      <c r="S58" s="300">
        <f>IF(MinBaseGround&gt;ROUND(((1-GroundCandaDiscount)*'UPS Ground Base'!S53),2),ROUND(MinBaseGround*(1+GroundFuelSurcharge),2),ROUND(((1-GroundCandaDiscount)*'UPS Ground Base'!S53)*(1+GroundFuelSurcharge),2))+(GroundResidentialFee*(1+GroundFuelSurcharge))</f>
        <v>183.106875</v>
      </c>
      <c r="T58" s="300">
        <f>IF(MinBaseGround&gt;ROUND(((1-GroundCandaDiscount)*'UPS Ground Base'!T53),2),ROUND(MinBaseGround*(1+GroundFuelSurcharge),2),ROUND(((1-GroundCandaDiscount)*'UPS Ground Base'!T53)*(1+GroundFuelSurcharge),2))+(GroundResidentialFee*(1+GroundFuelSurcharge))</f>
        <v>187.896875</v>
      </c>
      <c r="U58" s="300">
        <f>IF(MinBaseGround&gt;ROUND(((1-GroundCandaDiscount)*'UPS Ground Base'!U53),2),ROUND(MinBaseGround*(1+GroundFuelSurcharge),2),ROUND(((1-GroundCandaDiscount)*'UPS Ground Base'!U53)*(1+GroundFuelSurcharge),2))+(GroundResidentialFee*(1+GroundFuelSurcharge))</f>
        <v>195.476875</v>
      </c>
    </row>
    <row r="59" ht="12.75" customHeight="1">
      <c r="A59" s="299">
        <v>52.0</v>
      </c>
      <c r="B59" s="300">
        <f>IF(MinBaseGround&gt;ROUND(((1-GroundMT10)*'UPS Ground Base'!B54),2),ROUND(MinBaseGround*(1+GroundFuelSurcharge),2),ROUND(((1-GroundMT10)*'UPS Ground Base'!B54)*(1+GroundFuelSurcharge),2))+(GroundResidentialFee*(1+GroundFuelSurcharge))</f>
        <v>29.906875</v>
      </c>
      <c r="C59" s="300">
        <f>IF(MinBaseGround&gt;ROUND(((1-GroundMT10)*'UPS Ground Base'!C54),2),ROUND(MinBaseGround*(1+GroundFuelSurcharge),2),ROUND(((1-GroundMT10)*'UPS Ground Base'!C54)*(1+GroundFuelSurcharge),2))+(GroundResidentialFee*(1+GroundFuelSurcharge))</f>
        <v>35.766875</v>
      </c>
      <c r="D59" s="300">
        <f>IF(MinBaseGround&gt;ROUND(((1-GroundMT10)*'UPS Ground Base'!D54),2),ROUND(MinBaseGround*(1+GroundFuelSurcharge),2),ROUND(((1-GroundMT10)*'UPS Ground Base'!D54)*(1+GroundFuelSurcharge),2))+(GroundResidentialFee*(1+GroundFuelSurcharge))</f>
        <v>41.366875</v>
      </c>
      <c r="E59" s="300">
        <f>IF(MinBaseGround&gt;ROUND(((1-GroundMT10)*'UPS Ground Base'!E54),2),ROUND(MinBaseGround*(1+GroundFuelSurcharge),2),ROUND(((1-GroundMT10)*'UPS Ground Base'!E54)*(1+GroundFuelSurcharge),2))+(GroundResidentialFee*(1+GroundFuelSurcharge))</f>
        <v>48.846875</v>
      </c>
      <c r="F59" s="300">
        <f>IF(MinBaseGround&gt;ROUND(((1-GroundMT10)*'UPS Ground Base'!F54),2),ROUND(MinBaseGround*(1+GroundFuelSurcharge),2),ROUND(((1-GroundMT10)*'UPS Ground Base'!F54)*(1+GroundFuelSurcharge),2))+(GroundResidentialFee*(1+GroundFuelSurcharge))</f>
        <v>59.926875</v>
      </c>
      <c r="G59" s="300">
        <f>IF(MinBaseGround&gt;ROUND(((1-GroundMT10)*'UPS Ground Base'!G54),2),ROUND(MinBaseGround*(1+GroundFuelSurcharge),2),ROUND(((1-GroundMT10)*'UPS Ground Base'!G54)*(1+GroundFuelSurcharge),2))+(GroundResidentialFee*(1+GroundFuelSurcharge))</f>
        <v>71.006875</v>
      </c>
      <c r="H59" s="300">
        <f>IF(MinBaseGround&gt;ROUND(((1-GroundMT10)*'UPS Ground Base'!H54),2),ROUND(MinBaseGround*(1+GroundFuelSurcharge),2),ROUND(((1-GroundMT10)*'UPS Ground Base'!H54)*(1+GroundFuelSurcharge),2))+(GroundResidentialFee*(1+GroundFuelSurcharge))</f>
        <v>78.996875</v>
      </c>
      <c r="I59" s="300">
        <f>IF(MinBaseGround&gt;ROUND(((1-GroundCandaDiscount)*'UPS Ground Base'!I54),2),ROUND(MinBaseGround*(1+GroundFuelSurcharge),2),ROUND(((1-GroundCandaDiscount)*'UPS Ground Base'!I54)*(1+GroundFuelSurcharge),2))+(GroundResidentialFee*(1+GroundFuelSurcharge))</f>
        <v>102.246875</v>
      </c>
      <c r="J59" s="300">
        <f>IF(MinBaseGround&gt;ROUND(((1-GroundCandaDiscount)*'UPS Ground Base'!J54),2),ROUND(MinBaseGround*(1+GroundFuelSurcharge),2),ROUND(((1-GroundCandaDiscount)*'UPS Ground Base'!J54)*(1+GroundFuelSurcharge),2))+(GroundResidentialFee*(1+GroundFuelSurcharge))</f>
        <v>103.196875</v>
      </c>
      <c r="K59" s="300">
        <f>IF(MinBaseGround&gt;ROUND(((1-GroundCandaDiscount)*'UPS Ground Base'!K54),2),ROUND(MinBaseGround*(1+GroundFuelSurcharge),2),ROUND(((1-GroundCandaDiscount)*'UPS Ground Base'!K54)*(1+GroundFuelSurcharge),2))+(GroundResidentialFee*(1+GroundFuelSurcharge))</f>
        <v>103.346875</v>
      </c>
      <c r="L59" s="300">
        <f>IF(MinBaseGround&gt;ROUND(((1-GroundCandaDiscount)*'UPS Ground Base'!L54),2),ROUND(MinBaseGround*(1+GroundFuelSurcharge),2),ROUND(((1-GroundCandaDiscount)*'UPS Ground Base'!L54)*(1+GroundFuelSurcharge),2))+(GroundResidentialFee*(1+GroundFuelSurcharge))</f>
        <v>133.486875</v>
      </c>
      <c r="M59" s="300">
        <f>IF(MinBaseGround&gt;ROUND(((1-GroundCandaDiscount)*'UPS Ground Base'!M54),2),ROUND(MinBaseGround*(1+GroundFuelSurcharge),2),ROUND(((1-GroundCandaDiscount)*'UPS Ground Base'!M54)*(1+GroundFuelSurcharge),2))+(GroundResidentialFee*(1+GroundFuelSurcharge))</f>
        <v>135.546875</v>
      </c>
      <c r="N59" s="300">
        <f>IF(MinBaseGround&gt;ROUND(((1-GroundCandaDiscount)*'UPS Ground Base'!N54),2),ROUND(MinBaseGround*(1+GroundFuelSurcharge),2),ROUND(((1-GroundCandaDiscount)*'UPS Ground Base'!N54)*(1+GroundFuelSurcharge),2))+(GroundResidentialFee*(1+GroundFuelSurcharge))</f>
        <v>136.036875</v>
      </c>
      <c r="O59" s="300">
        <f>IF(MinBaseGround&gt;ROUND(((1-GroundCandaDiscount)*'UPS Ground Base'!O54),2),ROUND(MinBaseGround*(1+GroundFuelSurcharge),2),ROUND(((1-GroundCandaDiscount)*'UPS Ground Base'!O54)*(1+GroundFuelSurcharge),2))+(GroundResidentialFee*(1+GroundFuelSurcharge))</f>
        <v>172.716875</v>
      </c>
      <c r="P59" s="300">
        <f>IF(MinBaseGround&gt;ROUND(((1-GroundCandaDiscount)*'UPS Ground Base'!P54),2),ROUND(MinBaseGround*(1+GroundFuelSurcharge),2),ROUND(((1-GroundCandaDiscount)*'UPS Ground Base'!P54)*(1+GroundFuelSurcharge),2))+(GroundResidentialFee*(1+GroundFuelSurcharge))</f>
        <v>175.956875</v>
      </c>
      <c r="Q59" s="300">
        <f>IF(MinBaseGround&gt;ROUND(((1-GroundCandaDiscount)*'UPS Ground Base'!Q54),2),ROUND(MinBaseGround*(1+GroundFuelSurcharge),2),ROUND(((1-GroundCandaDiscount)*'UPS Ground Base'!Q54)*(1+GroundFuelSurcharge),2))+(GroundResidentialFee*(1+GroundFuelSurcharge))</f>
        <v>180.056875</v>
      </c>
      <c r="R59" s="300">
        <f>IF(MinBaseGround&gt;ROUND(((1-GroundCandaDiscount)*'UPS Ground Base'!R54),2),ROUND(MinBaseGround*(1+GroundFuelSurcharge),2),ROUND(((1-GroundCandaDiscount)*'UPS Ground Base'!R54)*(1+GroundFuelSurcharge),2))+(GroundResidentialFee*(1+GroundFuelSurcharge))</f>
        <v>181.646875</v>
      </c>
      <c r="S59" s="300">
        <f>IF(MinBaseGround&gt;ROUND(((1-GroundCandaDiscount)*'UPS Ground Base'!S54),2),ROUND(MinBaseGround*(1+GroundFuelSurcharge),2),ROUND(((1-GroundCandaDiscount)*'UPS Ground Base'!S54)*(1+GroundFuelSurcharge),2))+(GroundResidentialFee*(1+GroundFuelSurcharge))</f>
        <v>188.726875</v>
      </c>
      <c r="T59" s="300">
        <f>IF(MinBaseGround&gt;ROUND(((1-GroundCandaDiscount)*'UPS Ground Base'!T54),2),ROUND(MinBaseGround*(1+GroundFuelSurcharge),2),ROUND(((1-GroundCandaDiscount)*'UPS Ground Base'!T54)*(1+GroundFuelSurcharge),2))+(GroundResidentialFee*(1+GroundFuelSurcharge))</f>
        <v>190.586875</v>
      </c>
      <c r="U59" s="300">
        <f>IF(MinBaseGround&gt;ROUND(((1-GroundCandaDiscount)*'UPS Ground Base'!U54),2),ROUND(MinBaseGround*(1+GroundFuelSurcharge),2),ROUND(((1-GroundCandaDiscount)*'UPS Ground Base'!U54)*(1+GroundFuelSurcharge),2))+(GroundResidentialFee*(1+GroundFuelSurcharge))</f>
        <v>196.146875</v>
      </c>
    </row>
    <row r="60" ht="12.75" customHeight="1">
      <c r="A60" s="299">
        <v>53.0</v>
      </c>
      <c r="B60" s="300">
        <f>IF(MinBaseGround&gt;ROUND(((1-GroundMT10)*'UPS Ground Base'!B55),2),ROUND(MinBaseGround*(1+GroundFuelSurcharge),2),ROUND(((1-GroundMT10)*'UPS Ground Base'!B55)*(1+GroundFuelSurcharge),2))+(GroundResidentialFee*(1+GroundFuelSurcharge))</f>
        <v>29.916875</v>
      </c>
      <c r="C60" s="300">
        <f>IF(MinBaseGround&gt;ROUND(((1-GroundMT10)*'UPS Ground Base'!C55),2),ROUND(MinBaseGround*(1+GroundFuelSurcharge),2),ROUND(((1-GroundMT10)*'UPS Ground Base'!C55)*(1+GroundFuelSurcharge),2))+(GroundResidentialFee*(1+GroundFuelSurcharge))</f>
        <v>35.816875</v>
      </c>
      <c r="D60" s="300">
        <f>IF(MinBaseGround&gt;ROUND(((1-GroundMT10)*'UPS Ground Base'!D55),2),ROUND(MinBaseGround*(1+GroundFuelSurcharge),2),ROUND(((1-GroundMT10)*'UPS Ground Base'!D55)*(1+GroundFuelSurcharge),2))+(GroundResidentialFee*(1+GroundFuelSurcharge))</f>
        <v>41.376875</v>
      </c>
      <c r="E60" s="300">
        <f>IF(MinBaseGround&gt;ROUND(((1-GroundMT10)*'UPS Ground Base'!E55),2),ROUND(MinBaseGround*(1+GroundFuelSurcharge),2),ROUND(((1-GroundMT10)*'UPS Ground Base'!E55)*(1+GroundFuelSurcharge),2))+(GroundResidentialFee*(1+GroundFuelSurcharge))</f>
        <v>49.106875</v>
      </c>
      <c r="F60" s="300">
        <f>IF(MinBaseGround&gt;ROUND(((1-GroundMT10)*'UPS Ground Base'!F55),2),ROUND(MinBaseGround*(1+GroundFuelSurcharge),2),ROUND(((1-GroundMT10)*'UPS Ground Base'!F55)*(1+GroundFuelSurcharge),2))+(GroundResidentialFee*(1+GroundFuelSurcharge))</f>
        <v>59.936875</v>
      </c>
      <c r="G60" s="300">
        <f>IF(MinBaseGround&gt;ROUND(((1-GroundMT10)*'UPS Ground Base'!G55),2),ROUND(MinBaseGround*(1+GroundFuelSurcharge),2),ROUND(((1-GroundMT10)*'UPS Ground Base'!G55)*(1+GroundFuelSurcharge),2))+(GroundResidentialFee*(1+GroundFuelSurcharge))</f>
        <v>71.026875</v>
      </c>
      <c r="H60" s="300">
        <f>IF(MinBaseGround&gt;ROUND(((1-GroundMT10)*'UPS Ground Base'!H55),2),ROUND(MinBaseGround*(1+GroundFuelSurcharge),2),ROUND(((1-GroundMT10)*'UPS Ground Base'!H55)*(1+GroundFuelSurcharge),2))+(GroundResidentialFee*(1+GroundFuelSurcharge))</f>
        <v>79.706875</v>
      </c>
      <c r="I60" s="300">
        <f>IF(MinBaseGround&gt;ROUND(((1-GroundCandaDiscount)*'UPS Ground Base'!I55),2),ROUND(MinBaseGround*(1+GroundFuelSurcharge),2),ROUND(((1-GroundCandaDiscount)*'UPS Ground Base'!I55)*(1+GroundFuelSurcharge),2))+(GroundResidentialFee*(1+GroundFuelSurcharge))</f>
        <v>104.496875</v>
      </c>
      <c r="J60" s="300">
        <f>IF(MinBaseGround&gt;ROUND(((1-GroundCandaDiscount)*'UPS Ground Base'!J55),2),ROUND(MinBaseGround*(1+GroundFuelSurcharge),2),ROUND(((1-GroundCandaDiscount)*'UPS Ground Base'!J55)*(1+GroundFuelSurcharge),2))+(GroundResidentialFee*(1+GroundFuelSurcharge))</f>
        <v>105.466875</v>
      </c>
      <c r="K60" s="300">
        <f>IF(MinBaseGround&gt;ROUND(((1-GroundCandaDiscount)*'UPS Ground Base'!K55),2),ROUND(MinBaseGround*(1+GroundFuelSurcharge),2),ROUND(((1-GroundCandaDiscount)*'UPS Ground Base'!K55)*(1+GroundFuelSurcharge),2))+(GroundResidentialFee*(1+GroundFuelSurcharge))</f>
        <v>105.636875</v>
      </c>
      <c r="L60" s="300">
        <f>IF(MinBaseGround&gt;ROUND(((1-GroundCandaDiscount)*'UPS Ground Base'!L55),2),ROUND(MinBaseGround*(1+GroundFuelSurcharge),2),ROUND(((1-GroundCandaDiscount)*'UPS Ground Base'!L55)*(1+GroundFuelSurcharge),2))+(GroundResidentialFee*(1+GroundFuelSurcharge))</f>
        <v>136.116875</v>
      </c>
      <c r="M60" s="300">
        <f>IF(MinBaseGround&gt;ROUND(((1-GroundCandaDiscount)*'UPS Ground Base'!M55),2),ROUND(MinBaseGround*(1+GroundFuelSurcharge),2),ROUND(((1-GroundCandaDiscount)*'UPS Ground Base'!M55)*(1+GroundFuelSurcharge),2))+(GroundResidentialFee*(1+GroundFuelSurcharge))</f>
        <v>138.296875</v>
      </c>
      <c r="N60" s="300">
        <f>IF(MinBaseGround&gt;ROUND(((1-GroundCandaDiscount)*'UPS Ground Base'!N55),2),ROUND(MinBaseGround*(1+GroundFuelSurcharge),2),ROUND(((1-GroundCandaDiscount)*'UPS Ground Base'!N55)*(1+GroundFuelSurcharge),2))+(GroundResidentialFee*(1+GroundFuelSurcharge))</f>
        <v>139.716875</v>
      </c>
      <c r="O60" s="300">
        <f>IF(MinBaseGround&gt;ROUND(((1-GroundCandaDiscount)*'UPS Ground Base'!O55),2),ROUND(MinBaseGround*(1+GroundFuelSurcharge),2),ROUND(((1-GroundCandaDiscount)*'UPS Ground Base'!O55)*(1+GroundFuelSurcharge),2))+(GroundResidentialFee*(1+GroundFuelSurcharge))</f>
        <v>177.366875</v>
      </c>
      <c r="P60" s="300">
        <f>IF(MinBaseGround&gt;ROUND(((1-GroundCandaDiscount)*'UPS Ground Base'!P55),2),ROUND(MinBaseGround*(1+GroundFuelSurcharge),2),ROUND(((1-GroundCandaDiscount)*'UPS Ground Base'!P55)*(1+GroundFuelSurcharge),2))+(GroundResidentialFee*(1+GroundFuelSurcharge))</f>
        <v>179.626875</v>
      </c>
      <c r="Q60" s="300">
        <f>IF(MinBaseGround&gt;ROUND(((1-GroundCandaDiscount)*'UPS Ground Base'!Q55),2),ROUND(MinBaseGround*(1+GroundFuelSurcharge),2),ROUND(((1-GroundCandaDiscount)*'UPS Ground Base'!Q55)*(1+GroundFuelSurcharge),2))+(GroundResidentialFee*(1+GroundFuelSurcharge))</f>
        <v>185.106875</v>
      </c>
      <c r="R60" s="300">
        <f>IF(MinBaseGround&gt;ROUND(((1-GroundCandaDiscount)*'UPS Ground Base'!R55),2),ROUND(MinBaseGround*(1+GroundFuelSurcharge),2),ROUND(((1-GroundCandaDiscount)*'UPS Ground Base'!R55)*(1+GroundFuelSurcharge),2))+(GroundResidentialFee*(1+GroundFuelSurcharge))</f>
        <v>185.746875</v>
      </c>
      <c r="S60" s="300">
        <f>IF(MinBaseGround&gt;ROUND(((1-GroundCandaDiscount)*'UPS Ground Base'!S55),2),ROUND(MinBaseGround*(1+GroundFuelSurcharge),2),ROUND(((1-GroundCandaDiscount)*'UPS Ground Base'!S55)*(1+GroundFuelSurcharge),2))+(GroundResidentialFee*(1+GroundFuelSurcharge))</f>
        <v>194.246875</v>
      </c>
      <c r="T60" s="300">
        <f>IF(MinBaseGround&gt;ROUND(((1-GroundCandaDiscount)*'UPS Ground Base'!T55),2),ROUND(MinBaseGround*(1+GroundFuelSurcharge),2),ROUND(((1-GroundCandaDiscount)*'UPS Ground Base'!T55)*(1+GroundFuelSurcharge),2))+(GroundResidentialFee*(1+GroundFuelSurcharge))</f>
        <v>194.996875</v>
      </c>
      <c r="U60" s="300">
        <f>IF(MinBaseGround&gt;ROUND(((1-GroundCandaDiscount)*'UPS Ground Base'!U55),2),ROUND(MinBaseGround*(1+GroundFuelSurcharge),2),ROUND(((1-GroundCandaDiscount)*'UPS Ground Base'!U55)*(1+GroundFuelSurcharge),2))+(GroundResidentialFee*(1+GroundFuelSurcharge))</f>
        <v>202.106875</v>
      </c>
    </row>
    <row r="61" ht="12.75" customHeight="1">
      <c r="A61" s="299">
        <v>54.0</v>
      </c>
      <c r="B61" s="300">
        <f>IF(MinBaseGround&gt;ROUND(((1-GroundMT10)*'UPS Ground Base'!B56),2),ROUND(MinBaseGround*(1+GroundFuelSurcharge),2),ROUND(((1-GroundMT10)*'UPS Ground Base'!B56)*(1+GroundFuelSurcharge),2))+(GroundResidentialFee*(1+GroundFuelSurcharge))</f>
        <v>29.926875</v>
      </c>
      <c r="C61" s="300">
        <f>IF(MinBaseGround&gt;ROUND(((1-GroundMT10)*'UPS Ground Base'!C56),2),ROUND(MinBaseGround*(1+GroundFuelSurcharge),2),ROUND(((1-GroundMT10)*'UPS Ground Base'!C56)*(1+GroundFuelSurcharge),2))+(GroundResidentialFee*(1+GroundFuelSurcharge))</f>
        <v>35.866875</v>
      </c>
      <c r="D61" s="300">
        <f>IF(MinBaseGround&gt;ROUND(((1-GroundMT10)*'UPS Ground Base'!D56),2),ROUND(MinBaseGround*(1+GroundFuelSurcharge),2),ROUND(((1-GroundMT10)*'UPS Ground Base'!D56)*(1+GroundFuelSurcharge),2))+(GroundResidentialFee*(1+GroundFuelSurcharge))</f>
        <v>41.426875</v>
      </c>
      <c r="E61" s="300">
        <f>IF(MinBaseGround&gt;ROUND(((1-GroundMT10)*'UPS Ground Base'!E56),2),ROUND(MinBaseGround*(1+GroundFuelSurcharge),2),ROUND(((1-GroundMT10)*'UPS Ground Base'!E56)*(1+GroundFuelSurcharge),2))+(GroundResidentialFee*(1+GroundFuelSurcharge))</f>
        <v>49.186875</v>
      </c>
      <c r="F61" s="300">
        <f>IF(MinBaseGround&gt;ROUND(((1-GroundMT10)*'UPS Ground Base'!F56),2),ROUND(MinBaseGround*(1+GroundFuelSurcharge),2),ROUND(((1-GroundMT10)*'UPS Ground Base'!F56)*(1+GroundFuelSurcharge),2))+(GroundResidentialFee*(1+GroundFuelSurcharge))</f>
        <v>59.946875</v>
      </c>
      <c r="G61" s="300">
        <f>IF(MinBaseGround&gt;ROUND(((1-GroundMT10)*'UPS Ground Base'!G56),2),ROUND(MinBaseGround*(1+GroundFuelSurcharge),2),ROUND(((1-GroundMT10)*'UPS Ground Base'!G56)*(1+GroundFuelSurcharge),2))+(GroundResidentialFee*(1+GroundFuelSurcharge))</f>
        <v>71.026875</v>
      </c>
      <c r="H61" s="300">
        <f>IF(MinBaseGround&gt;ROUND(((1-GroundMT10)*'UPS Ground Base'!H56),2),ROUND(MinBaseGround*(1+GroundFuelSurcharge),2),ROUND(((1-GroundMT10)*'UPS Ground Base'!H56)*(1+GroundFuelSurcharge),2))+(GroundResidentialFee*(1+GroundFuelSurcharge))</f>
        <v>79.756875</v>
      </c>
      <c r="I61" s="300">
        <f>IF(MinBaseGround&gt;ROUND(((1-GroundCandaDiscount)*'UPS Ground Base'!I56),2),ROUND(MinBaseGround*(1+GroundFuelSurcharge),2),ROUND(((1-GroundCandaDiscount)*'UPS Ground Base'!I56)*(1+GroundFuelSurcharge),2))+(GroundResidentialFee*(1+GroundFuelSurcharge))</f>
        <v>111.206875</v>
      </c>
      <c r="J61" s="300">
        <f>IF(MinBaseGround&gt;ROUND(((1-GroundCandaDiscount)*'UPS Ground Base'!J56),2),ROUND(MinBaseGround*(1+GroundFuelSurcharge),2),ROUND(((1-GroundCandaDiscount)*'UPS Ground Base'!J56)*(1+GroundFuelSurcharge),2))+(GroundResidentialFee*(1+GroundFuelSurcharge))</f>
        <v>114.246875</v>
      </c>
      <c r="K61" s="300">
        <f>IF(MinBaseGround&gt;ROUND(((1-GroundCandaDiscount)*'UPS Ground Base'!K56),2),ROUND(MinBaseGround*(1+GroundFuelSurcharge),2),ROUND(((1-GroundCandaDiscount)*'UPS Ground Base'!K56)*(1+GroundFuelSurcharge),2))+(GroundResidentialFee*(1+GroundFuelSurcharge))</f>
        <v>115.246875</v>
      </c>
      <c r="L61" s="300">
        <f>IF(MinBaseGround&gt;ROUND(((1-GroundCandaDiscount)*'UPS Ground Base'!L56),2),ROUND(MinBaseGround*(1+GroundFuelSurcharge),2),ROUND(((1-GroundCandaDiscount)*'UPS Ground Base'!L56)*(1+GroundFuelSurcharge),2))+(GroundResidentialFee*(1+GroundFuelSurcharge))</f>
        <v>138.766875</v>
      </c>
      <c r="M61" s="300">
        <f>IF(MinBaseGround&gt;ROUND(((1-GroundCandaDiscount)*'UPS Ground Base'!M56),2),ROUND(MinBaseGround*(1+GroundFuelSurcharge),2),ROUND(((1-GroundCandaDiscount)*'UPS Ground Base'!M56)*(1+GroundFuelSurcharge),2))+(GroundResidentialFee*(1+GroundFuelSurcharge))</f>
        <v>141.816875</v>
      </c>
      <c r="N61" s="300">
        <f>IF(MinBaseGround&gt;ROUND(((1-GroundCandaDiscount)*'UPS Ground Base'!N56),2),ROUND(MinBaseGround*(1+GroundFuelSurcharge),2),ROUND(((1-GroundCandaDiscount)*'UPS Ground Base'!N56)*(1+GroundFuelSurcharge),2))+(GroundResidentialFee*(1+GroundFuelSurcharge))</f>
        <v>143.196875</v>
      </c>
      <c r="O61" s="300">
        <f>IF(MinBaseGround&gt;ROUND(((1-GroundCandaDiscount)*'UPS Ground Base'!O56),2),ROUND(MinBaseGround*(1+GroundFuelSurcharge),2),ROUND(((1-GroundCandaDiscount)*'UPS Ground Base'!O56)*(1+GroundFuelSurcharge),2))+(GroundResidentialFee*(1+GroundFuelSurcharge))</f>
        <v>179.096875</v>
      </c>
      <c r="P61" s="300">
        <f>IF(MinBaseGround&gt;ROUND(((1-GroundCandaDiscount)*'UPS Ground Base'!P56),2),ROUND(MinBaseGround*(1+GroundFuelSurcharge),2),ROUND(((1-GroundCandaDiscount)*'UPS Ground Base'!P56)*(1+GroundFuelSurcharge),2))+(GroundResidentialFee*(1+GroundFuelSurcharge))</f>
        <v>181.656875</v>
      </c>
      <c r="Q61" s="300">
        <f>IF(MinBaseGround&gt;ROUND(((1-GroundCandaDiscount)*'UPS Ground Base'!Q56),2),ROUND(MinBaseGround*(1+GroundFuelSurcharge),2),ROUND(((1-GroundCandaDiscount)*'UPS Ground Base'!Q56)*(1+GroundFuelSurcharge),2))+(GroundResidentialFee*(1+GroundFuelSurcharge))</f>
        <v>186.106875</v>
      </c>
      <c r="R61" s="300">
        <f>IF(MinBaseGround&gt;ROUND(((1-GroundCandaDiscount)*'UPS Ground Base'!R56),2),ROUND(MinBaseGround*(1+GroundFuelSurcharge),2),ROUND(((1-GroundCandaDiscount)*'UPS Ground Base'!R56)*(1+GroundFuelSurcharge),2))+(GroundResidentialFee*(1+GroundFuelSurcharge))</f>
        <v>187.886875</v>
      </c>
      <c r="S61" s="300">
        <f>IF(MinBaseGround&gt;ROUND(((1-GroundCandaDiscount)*'UPS Ground Base'!S56),2),ROUND(MinBaseGround*(1+GroundFuelSurcharge),2),ROUND(((1-GroundCandaDiscount)*'UPS Ground Base'!S56)*(1+GroundFuelSurcharge),2))+(GroundResidentialFee*(1+GroundFuelSurcharge))</f>
        <v>196.906875</v>
      </c>
      <c r="T61" s="300">
        <f>IF(MinBaseGround&gt;ROUND(((1-GroundCandaDiscount)*'UPS Ground Base'!T56),2),ROUND(MinBaseGround*(1+GroundFuelSurcharge),2),ROUND(((1-GroundCandaDiscount)*'UPS Ground Base'!T56)*(1+GroundFuelSurcharge),2))+(GroundResidentialFee*(1+GroundFuelSurcharge))</f>
        <v>199.516875</v>
      </c>
      <c r="U61" s="300">
        <f>IF(MinBaseGround&gt;ROUND(((1-GroundCandaDiscount)*'UPS Ground Base'!U56),2),ROUND(MinBaseGround*(1+GroundFuelSurcharge),2),ROUND(((1-GroundCandaDiscount)*'UPS Ground Base'!U56)*(1+GroundFuelSurcharge),2))+(GroundResidentialFee*(1+GroundFuelSurcharge))</f>
        <v>206.616875</v>
      </c>
    </row>
    <row r="62" ht="12.75" customHeight="1">
      <c r="A62" s="299">
        <v>55.0</v>
      </c>
      <c r="B62" s="300">
        <f>IF(MinBaseGround&gt;ROUND(((1-GroundMT10)*'UPS Ground Base'!B57),2),ROUND(MinBaseGround*(1+GroundFuelSurcharge),2),ROUND(((1-GroundMT10)*'UPS Ground Base'!B57)*(1+GroundFuelSurcharge),2))+(GroundResidentialFee*(1+GroundFuelSurcharge))</f>
        <v>29.926875</v>
      </c>
      <c r="C62" s="300">
        <f>IF(MinBaseGround&gt;ROUND(((1-GroundMT10)*'UPS Ground Base'!C57),2),ROUND(MinBaseGround*(1+GroundFuelSurcharge),2),ROUND(((1-GroundMT10)*'UPS Ground Base'!C57)*(1+GroundFuelSurcharge),2))+(GroundResidentialFee*(1+GroundFuelSurcharge))</f>
        <v>35.906875</v>
      </c>
      <c r="D62" s="300">
        <f>IF(MinBaseGround&gt;ROUND(((1-GroundMT10)*'UPS Ground Base'!D57),2),ROUND(MinBaseGround*(1+GroundFuelSurcharge),2),ROUND(((1-GroundMT10)*'UPS Ground Base'!D57)*(1+GroundFuelSurcharge),2))+(GroundResidentialFee*(1+GroundFuelSurcharge))</f>
        <v>41.436875</v>
      </c>
      <c r="E62" s="300">
        <f>IF(MinBaseGround&gt;ROUND(((1-GroundMT10)*'UPS Ground Base'!E57),2),ROUND(MinBaseGround*(1+GroundFuelSurcharge),2),ROUND(((1-GroundMT10)*'UPS Ground Base'!E57)*(1+GroundFuelSurcharge),2))+(GroundResidentialFee*(1+GroundFuelSurcharge))</f>
        <v>49.386875</v>
      </c>
      <c r="F62" s="300">
        <f>IF(MinBaseGround&gt;ROUND(((1-GroundMT10)*'UPS Ground Base'!F57),2),ROUND(MinBaseGround*(1+GroundFuelSurcharge),2),ROUND(((1-GroundMT10)*'UPS Ground Base'!F57)*(1+GroundFuelSurcharge),2))+(GroundResidentialFee*(1+GroundFuelSurcharge))</f>
        <v>60.016875</v>
      </c>
      <c r="G62" s="300">
        <f>IF(MinBaseGround&gt;ROUND(((1-GroundMT10)*'UPS Ground Base'!G57),2),ROUND(MinBaseGround*(1+GroundFuelSurcharge),2),ROUND(((1-GroundMT10)*'UPS Ground Base'!G57)*(1+GroundFuelSurcharge),2))+(GroundResidentialFee*(1+GroundFuelSurcharge))</f>
        <v>71.036875</v>
      </c>
      <c r="H62" s="300">
        <f>IF(MinBaseGround&gt;ROUND(((1-GroundMT10)*'UPS Ground Base'!H57),2),ROUND(MinBaseGround*(1+GroundFuelSurcharge),2),ROUND(((1-GroundMT10)*'UPS Ground Base'!H57)*(1+GroundFuelSurcharge),2))+(GroundResidentialFee*(1+GroundFuelSurcharge))</f>
        <v>79.826875</v>
      </c>
      <c r="I62" s="300">
        <f>IF(MinBaseGround&gt;ROUND(((1-GroundCandaDiscount)*'UPS Ground Base'!I57),2),ROUND(MinBaseGround*(1+GroundFuelSurcharge),2),ROUND(((1-GroundCandaDiscount)*'UPS Ground Base'!I57)*(1+GroundFuelSurcharge),2))+(GroundResidentialFee*(1+GroundFuelSurcharge))</f>
        <v>113.376875</v>
      </c>
      <c r="J62" s="300">
        <f>IF(MinBaseGround&gt;ROUND(((1-GroundCandaDiscount)*'UPS Ground Base'!J57),2),ROUND(MinBaseGround*(1+GroundFuelSurcharge),2),ROUND(((1-GroundCandaDiscount)*'UPS Ground Base'!J57)*(1+GroundFuelSurcharge),2))+(GroundResidentialFee*(1+GroundFuelSurcharge))</f>
        <v>115.666875</v>
      </c>
      <c r="K62" s="300">
        <f>IF(MinBaseGround&gt;ROUND(((1-GroundCandaDiscount)*'UPS Ground Base'!K57),2),ROUND(MinBaseGround*(1+GroundFuelSurcharge),2),ROUND(((1-GroundCandaDiscount)*'UPS Ground Base'!K57)*(1+GroundFuelSurcharge),2))+(GroundResidentialFee*(1+GroundFuelSurcharge))</f>
        <v>116.176875</v>
      </c>
      <c r="L62" s="300">
        <f>IF(MinBaseGround&gt;ROUND(((1-GroundCandaDiscount)*'UPS Ground Base'!L57),2),ROUND(MinBaseGround*(1+GroundFuelSurcharge),2),ROUND(((1-GroundCandaDiscount)*'UPS Ground Base'!L57)*(1+GroundFuelSurcharge),2))+(GroundResidentialFee*(1+GroundFuelSurcharge))</f>
        <v>141.096875</v>
      </c>
      <c r="M62" s="300">
        <f>IF(MinBaseGround&gt;ROUND(((1-GroundCandaDiscount)*'UPS Ground Base'!M57),2),ROUND(MinBaseGround*(1+GroundFuelSurcharge),2),ROUND(((1-GroundCandaDiscount)*'UPS Ground Base'!M57)*(1+GroundFuelSurcharge),2))+(GroundResidentialFee*(1+GroundFuelSurcharge))</f>
        <v>144.226875</v>
      </c>
      <c r="N62" s="300">
        <f>IF(MinBaseGround&gt;ROUND(((1-GroundCandaDiscount)*'UPS Ground Base'!N57),2),ROUND(MinBaseGround*(1+GroundFuelSurcharge),2),ROUND(((1-GroundCandaDiscount)*'UPS Ground Base'!N57)*(1+GroundFuelSurcharge),2))+(GroundResidentialFee*(1+GroundFuelSurcharge))</f>
        <v>145.926875</v>
      </c>
      <c r="O62" s="300">
        <f>IF(MinBaseGround&gt;ROUND(((1-GroundCandaDiscount)*'UPS Ground Base'!O57),2),ROUND(MinBaseGround*(1+GroundFuelSurcharge),2),ROUND(((1-GroundCandaDiscount)*'UPS Ground Base'!O57)*(1+GroundFuelSurcharge),2))+(GroundResidentialFee*(1+GroundFuelSurcharge))</f>
        <v>182.966875</v>
      </c>
      <c r="P62" s="300">
        <f>IF(MinBaseGround&gt;ROUND(((1-GroundCandaDiscount)*'UPS Ground Base'!P57),2),ROUND(MinBaseGround*(1+GroundFuelSurcharge),2),ROUND(((1-GroundCandaDiscount)*'UPS Ground Base'!P57)*(1+GroundFuelSurcharge),2))+(GroundResidentialFee*(1+GroundFuelSurcharge))</f>
        <v>185.776875</v>
      </c>
      <c r="Q62" s="300">
        <f>IF(MinBaseGround&gt;ROUND(((1-GroundCandaDiscount)*'UPS Ground Base'!Q57),2),ROUND(MinBaseGround*(1+GroundFuelSurcharge),2),ROUND(((1-GroundCandaDiscount)*'UPS Ground Base'!Q57)*(1+GroundFuelSurcharge),2))+(GroundResidentialFee*(1+GroundFuelSurcharge))</f>
        <v>188.436875</v>
      </c>
      <c r="R62" s="300">
        <f>IF(MinBaseGround&gt;ROUND(((1-GroundCandaDiscount)*'UPS Ground Base'!R57),2),ROUND(MinBaseGround*(1+GroundFuelSurcharge),2),ROUND(((1-GroundCandaDiscount)*'UPS Ground Base'!R57)*(1+GroundFuelSurcharge),2))+(GroundResidentialFee*(1+GroundFuelSurcharge))</f>
        <v>192.116875</v>
      </c>
      <c r="S62" s="300">
        <f>IF(MinBaseGround&gt;ROUND(((1-GroundCandaDiscount)*'UPS Ground Base'!S57),2),ROUND(MinBaseGround*(1+GroundFuelSurcharge),2),ROUND(((1-GroundCandaDiscount)*'UPS Ground Base'!S57)*(1+GroundFuelSurcharge),2))+(GroundResidentialFee*(1+GroundFuelSurcharge))</f>
        <v>197.776875</v>
      </c>
      <c r="T62" s="300">
        <f>IF(MinBaseGround&gt;ROUND(((1-GroundCandaDiscount)*'UPS Ground Base'!T57),2),ROUND(MinBaseGround*(1+GroundFuelSurcharge),2),ROUND(((1-GroundCandaDiscount)*'UPS Ground Base'!T57)*(1+GroundFuelSurcharge),2))+(GroundResidentialFee*(1+GroundFuelSurcharge))</f>
        <v>203.656875</v>
      </c>
      <c r="U62" s="300">
        <f>IF(MinBaseGround&gt;ROUND(((1-GroundCandaDiscount)*'UPS Ground Base'!U57),2),ROUND(MinBaseGround*(1+GroundFuelSurcharge),2),ROUND(((1-GroundCandaDiscount)*'UPS Ground Base'!U57)*(1+GroundFuelSurcharge),2))+(GroundResidentialFee*(1+GroundFuelSurcharge))</f>
        <v>210.856875</v>
      </c>
    </row>
    <row r="63" ht="12.75" customHeight="1">
      <c r="A63" s="299">
        <v>56.0</v>
      </c>
      <c r="B63" s="300">
        <f>IF(MinBaseGround&gt;ROUND(((1-GroundMT10)*'UPS Ground Base'!B58),2),ROUND(MinBaseGround*(1+GroundFuelSurcharge),2),ROUND(((1-GroundMT10)*'UPS Ground Base'!B58)*(1+GroundFuelSurcharge),2))+(GroundResidentialFee*(1+GroundFuelSurcharge))</f>
        <v>29.936875</v>
      </c>
      <c r="C63" s="300">
        <f>IF(MinBaseGround&gt;ROUND(((1-GroundMT10)*'UPS Ground Base'!C58),2),ROUND(MinBaseGround*(1+GroundFuelSurcharge),2),ROUND(((1-GroundMT10)*'UPS Ground Base'!C58)*(1+GroundFuelSurcharge),2))+(GroundResidentialFee*(1+GroundFuelSurcharge))</f>
        <v>35.946875</v>
      </c>
      <c r="D63" s="300">
        <f>IF(MinBaseGround&gt;ROUND(((1-GroundMT10)*'UPS Ground Base'!D58),2),ROUND(MinBaseGround*(1+GroundFuelSurcharge),2),ROUND(((1-GroundMT10)*'UPS Ground Base'!D58)*(1+GroundFuelSurcharge),2))+(GroundResidentialFee*(1+GroundFuelSurcharge))</f>
        <v>41.486875</v>
      </c>
      <c r="E63" s="300">
        <f>IF(MinBaseGround&gt;ROUND(((1-GroundMT10)*'UPS Ground Base'!E58),2),ROUND(MinBaseGround*(1+GroundFuelSurcharge),2),ROUND(((1-GroundMT10)*'UPS Ground Base'!E58)*(1+GroundFuelSurcharge),2))+(GroundResidentialFee*(1+GroundFuelSurcharge))</f>
        <v>49.396875</v>
      </c>
      <c r="F63" s="300">
        <f>IF(MinBaseGround&gt;ROUND(((1-GroundMT10)*'UPS Ground Base'!F58),2),ROUND(MinBaseGround*(1+GroundFuelSurcharge),2),ROUND(((1-GroundMT10)*'UPS Ground Base'!F58)*(1+GroundFuelSurcharge),2))+(GroundResidentialFee*(1+GroundFuelSurcharge))</f>
        <v>60.026875</v>
      </c>
      <c r="G63" s="300">
        <f>IF(MinBaseGround&gt;ROUND(((1-GroundMT10)*'UPS Ground Base'!G58),2),ROUND(MinBaseGround*(1+GroundFuelSurcharge),2),ROUND(((1-GroundMT10)*'UPS Ground Base'!G58)*(1+GroundFuelSurcharge),2))+(GroundResidentialFee*(1+GroundFuelSurcharge))</f>
        <v>71.086875</v>
      </c>
      <c r="H63" s="300">
        <f>IF(MinBaseGround&gt;ROUND(((1-GroundMT10)*'UPS Ground Base'!H58),2),ROUND(MinBaseGround*(1+GroundFuelSurcharge),2),ROUND(((1-GroundMT10)*'UPS Ground Base'!H58)*(1+GroundFuelSurcharge),2))+(GroundResidentialFee*(1+GroundFuelSurcharge))</f>
        <v>80.646875</v>
      </c>
      <c r="I63" s="300">
        <f>IF(MinBaseGround&gt;ROUND(((1-GroundCandaDiscount)*'UPS Ground Base'!I58),2),ROUND(MinBaseGround*(1+GroundFuelSurcharge),2),ROUND(((1-GroundCandaDiscount)*'UPS Ground Base'!I58)*(1+GroundFuelSurcharge),2))+(GroundResidentialFee*(1+GroundFuelSurcharge))</f>
        <v>114.606875</v>
      </c>
      <c r="J63" s="300">
        <f>IF(MinBaseGround&gt;ROUND(((1-GroundCandaDiscount)*'UPS Ground Base'!J58),2),ROUND(MinBaseGround*(1+GroundFuelSurcharge),2),ROUND(((1-GroundCandaDiscount)*'UPS Ground Base'!J58)*(1+GroundFuelSurcharge),2))+(GroundResidentialFee*(1+GroundFuelSurcharge))</f>
        <v>116.596875</v>
      </c>
      <c r="K63" s="300">
        <f>IF(MinBaseGround&gt;ROUND(((1-GroundCandaDiscount)*'UPS Ground Base'!K58),2),ROUND(MinBaseGround*(1+GroundFuelSurcharge),2),ROUND(((1-GroundCandaDiscount)*'UPS Ground Base'!K58)*(1+GroundFuelSurcharge),2))+(GroundResidentialFee*(1+GroundFuelSurcharge))</f>
        <v>117.106875</v>
      </c>
      <c r="L63" s="300">
        <f>IF(MinBaseGround&gt;ROUND(((1-GroundCandaDiscount)*'UPS Ground Base'!L58),2),ROUND(MinBaseGround*(1+GroundFuelSurcharge),2),ROUND(((1-GroundCandaDiscount)*'UPS Ground Base'!L58)*(1+GroundFuelSurcharge),2))+(GroundResidentialFee*(1+GroundFuelSurcharge))</f>
        <v>144.016875</v>
      </c>
      <c r="M63" s="300">
        <f>IF(MinBaseGround&gt;ROUND(((1-GroundCandaDiscount)*'UPS Ground Base'!M58),2),ROUND(MinBaseGround*(1+GroundFuelSurcharge),2),ROUND(((1-GroundCandaDiscount)*'UPS Ground Base'!M58)*(1+GroundFuelSurcharge),2))+(GroundResidentialFee*(1+GroundFuelSurcharge))</f>
        <v>147.236875</v>
      </c>
      <c r="N63" s="300">
        <f>IF(MinBaseGround&gt;ROUND(((1-GroundCandaDiscount)*'UPS Ground Base'!N58),2),ROUND(MinBaseGround*(1+GroundFuelSurcharge),2),ROUND(((1-GroundCandaDiscount)*'UPS Ground Base'!N58)*(1+GroundFuelSurcharge),2))+(GroundResidentialFee*(1+GroundFuelSurcharge))</f>
        <v>149.546875</v>
      </c>
      <c r="O63" s="300">
        <f>IF(MinBaseGround&gt;ROUND(((1-GroundCandaDiscount)*'UPS Ground Base'!O58),2),ROUND(MinBaseGround*(1+GroundFuelSurcharge),2),ROUND(((1-GroundCandaDiscount)*'UPS Ground Base'!O58)*(1+GroundFuelSurcharge),2))+(GroundResidentialFee*(1+GroundFuelSurcharge))</f>
        <v>186.726875</v>
      </c>
      <c r="P63" s="300">
        <f>IF(MinBaseGround&gt;ROUND(((1-GroundCandaDiscount)*'UPS Ground Base'!P58),2),ROUND(MinBaseGround*(1+GroundFuelSurcharge),2),ROUND(((1-GroundCandaDiscount)*'UPS Ground Base'!P58)*(1+GroundFuelSurcharge),2))+(GroundResidentialFee*(1+GroundFuelSurcharge))</f>
        <v>189.666875</v>
      </c>
      <c r="Q63" s="300">
        <f>IF(MinBaseGround&gt;ROUND(((1-GroundCandaDiscount)*'UPS Ground Base'!Q58),2),ROUND(MinBaseGround*(1+GroundFuelSurcharge),2),ROUND(((1-GroundCandaDiscount)*'UPS Ground Base'!Q58)*(1+GroundFuelSurcharge),2))+(GroundResidentialFee*(1+GroundFuelSurcharge))</f>
        <v>192.276875</v>
      </c>
      <c r="R63" s="300">
        <f>IF(MinBaseGround&gt;ROUND(((1-GroundCandaDiscount)*'UPS Ground Base'!R58),2),ROUND(MinBaseGround*(1+GroundFuelSurcharge),2),ROUND(((1-GroundCandaDiscount)*'UPS Ground Base'!R58)*(1+GroundFuelSurcharge),2))+(GroundResidentialFee*(1+GroundFuelSurcharge))</f>
        <v>195.886875</v>
      </c>
      <c r="S63" s="300">
        <f>IF(MinBaseGround&gt;ROUND(((1-GroundCandaDiscount)*'UPS Ground Base'!S58),2),ROUND(MinBaseGround*(1+GroundFuelSurcharge),2),ROUND(((1-GroundCandaDiscount)*'UPS Ground Base'!S58)*(1+GroundFuelSurcharge),2))+(GroundResidentialFee*(1+GroundFuelSurcharge))</f>
        <v>203.276875</v>
      </c>
      <c r="T63" s="300">
        <f>IF(MinBaseGround&gt;ROUND(((1-GroundCandaDiscount)*'UPS Ground Base'!T58),2),ROUND(MinBaseGround*(1+GroundFuelSurcharge),2),ROUND(((1-GroundCandaDiscount)*'UPS Ground Base'!T58)*(1+GroundFuelSurcharge),2))+(GroundResidentialFee*(1+GroundFuelSurcharge))</f>
        <v>207.426875</v>
      </c>
      <c r="U63" s="300">
        <f>IF(MinBaseGround&gt;ROUND(((1-GroundCandaDiscount)*'UPS Ground Base'!U58),2),ROUND(MinBaseGround*(1+GroundFuelSurcharge),2),ROUND(((1-GroundCandaDiscount)*'UPS Ground Base'!U58)*(1+GroundFuelSurcharge),2))+(GroundResidentialFee*(1+GroundFuelSurcharge))</f>
        <v>214.606875</v>
      </c>
    </row>
    <row r="64" ht="12.75" customHeight="1">
      <c r="A64" s="299">
        <v>57.0</v>
      </c>
      <c r="B64" s="300">
        <f>IF(MinBaseGround&gt;ROUND(((1-GroundMT10)*'UPS Ground Base'!B59),2),ROUND(MinBaseGround*(1+GroundFuelSurcharge),2),ROUND(((1-GroundMT10)*'UPS Ground Base'!B59)*(1+GroundFuelSurcharge),2))+(GroundResidentialFee*(1+GroundFuelSurcharge))</f>
        <v>30.376875</v>
      </c>
      <c r="C64" s="300">
        <f>IF(MinBaseGround&gt;ROUND(((1-GroundMT10)*'UPS Ground Base'!C59),2),ROUND(MinBaseGround*(1+GroundFuelSurcharge),2),ROUND(((1-GroundMT10)*'UPS Ground Base'!C59)*(1+GroundFuelSurcharge),2))+(GroundResidentialFee*(1+GroundFuelSurcharge))</f>
        <v>36.066875</v>
      </c>
      <c r="D64" s="300">
        <f>IF(MinBaseGround&gt;ROUND(((1-GroundMT10)*'UPS Ground Base'!D59),2),ROUND(MinBaseGround*(1+GroundFuelSurcharge),2),ROUND(((1-GroundMT10)*'UPS Ground Base'!D59)*(1+GroundFuelSurcharge),2))+(GroundResidentialFee*(1+GroundFuelSurcharge))</f>
        <v>41.546875</v>
      </c>
      <c r="E64" s="300">
        <f>IF(MinBaseGround&gt;ROUND(((1-GroundMT10)*'UPS Ground Base'!E59),2),ROUND(MinBaseGround*(1+GroundFuelSurcharge),2),ROUND(((1-GroundMT10)*'UPS Ground Base'!E59)*(1+GroundFuelSurcharge),2))+(GroundResidentialFee*(1+GroundFuelSurcharge))</f>
        <v>50.696875</v>
      </c>
      <c r="F64" s="300">
        <f>IF(MinBaseGround&gt;ROUND(((1-GroundMT10)*'UPS Ground Base'!F59),2),ROUND(MinBaseGround*(1+GroundFuelSurcharge),2),ROUND(((1-GroundMT10)*'UPS Ground Base'!F59)*(1+GroundFuelSurcharge),2))+(GroundResidentialFee*(1+GroundFuelSurcharge))</f>
        <v>60.076875</v>
      </c>
      <c r="G64" s="300">
        <f>IF(MinBaseGround&gt;ROUND(((1-GroundMT10)*'UPS Ground Base'!G59),2),ROUND(MinBaseGround*(1+GroundFuelSurcharge),2),ROUND(((1-GroundMT10)*'UPS Ground Base'!G59)*(1+GroundFuelSurcharge),2))+(GroundResidentialFee*(1+GroundFuelSurcharge))</f>
        <v>71.146875</v>
      </c>
      <c r="H64" s="300">
        <f>IF(MinBaseGround&gt;ROUND(((1-GroundMT10)*'UPS Ground Base'!H59),2),ROUND(MinBaseGround*(1+GroundFuelSurcharge),2),ROUND(((1-GroundMT10)*'UPS Ground Base'!H59)*(1+GroundFuelSurcharge),2))+(GroundResidentialFee*(1+GroundFuelSurcharge))</f>
        <v>81.406875</v>
      </c>
      <c r="I64" s="300">
        <f>IF(MinBaseGround&gt;ROUND(((1-GroundCandaDiscount)*'UPS Ground Base'!I59),2),ROUND(MinBaseGround*(1+GroundFuelSurcharge),2),ROUND(((1-GroundCandaDiscount)*'UPS Ground Base'!I59)*(1+GroundFuelSurcharge),2))+(GroundResidentialFee*(1+GroundFuelSurcharge))</f>
        <v>115.716875</v>
      </c>
      <c r="J64" s="300">
        <f>IF(MinBaseGround&gt;ROUND(((1-GroundCandaDiscount)*'UPS Ground Base'!J59),2),ROUND(MinBaseGround*(1+GroundFuelSurcharge),2),ROUND(((1-GroundCandaDiscount)*'UPS Ground Base'!J59)*(1+GroundFuelSurcharge),2))+(GroundResidentialFee*(1+GroundFuelSurcharge))</f>
        <v>117.526875</v>
      </c>
      <c r="K64" s="300">
        <f>IF(MinBaseGround&gt;ROUND(((1-GroundCandaDiscount)*'UPS Ground Base'!K59),2),ROUND(MinBaseGround*(1+GroundFuelSurcharge),2),ROUND(((1-GroundCandaDiscount)*'UPS Ground Base'!K59)*(1+GroundFuelSurcharge),2))+(GroundResidentialFee*(1+GroundFuelSurcharge))</f>
        <v>118.176875</v>
      </c>
      <c r="L64" s="300">
        <f>IF(MinBaseGround&gt;ROUND(((1-GroundCandaDiscount)*'UPS Ground Base'!L59),2),ROUND(MinBaseGround*(1+GroundFuelSurcharge),2),ROUND(((1-GroundCandaDiscount)*'UPS Ground Base'!L59)*(1+GroundFuelSurcharge),2))+(GroundResidentialFee*(1+GroundFuelSurcharge))</f>
        <v>146.586875</v>
      </c>
      <c r="M64" s="300">
        <f>IF(MinBaseGround&gt;ROUND(((1-GroundCandaDiscount)*'UPS Ground Base'!M59),2),ROUND(MinBaseGround*(1+GroundFuelSurcharge),2),ROUND(((1-GroundCandaDiscount)*'UPS Ground Base'!M59)*(1+GroundFuelSurcharge),2))+(GroundResidentialFee*(1+GroundFuelSurcharge))</f>
        <v>148.906875</v>
      </c>
      <c r="N64" s="300">
        <f>IF(MinBaseGround&gt;ROUND(((1-GroundCandaDiscount)*'UPS Ground Base'!N59),2),ROUND(MinBaseGround*(1+GroundFuelSurcharge),2),ROUND(((1-GroundCandaDiscount)*'UPS Ground Base'!N59)*(1+GroundFuelSurcharge),2))+(GroundResidentialFee*(1+GroundFuelSurcharge))</f>
        <v>151.556875</v>
      </c>
      <c r="O64" s="300">
        <f>IF(MinBaseGround&gt;ROUND(((1-GroundCandaDiscount)*'UPS Ground Base'!O59),2),ROUND(MinBaseGround*(1+GroundFuelSurcharge),2),ROUND(((1-GroundCandaDiscount)*'UPS Ground Base'!O59)*(1+GroundFuelSurcharge),2))+(GroundResidentialFee*(1+GroundFuelSurcharge))</f>
        <v>193.136875</v>
      </c>
      <c r="P64" s="300">
        <f>IF(MinBaseGround&gt;ROUND(((1-GroundCandaDiscount)*'UPS Ground Base'!P59),2),ROUND(MinBaseGround*(1+GroundFuelSurcharge),2),ROUND(((1-GroundCandaDiscount)*'UPS Ground Base'!P59)*(1+GroundFuelSurcharge),2))+(GroundResidentialFee*(1+GroundFuelSurcharge))</f>
        <v>195.566875</v>
      </c>
      <c r="Q64" s="300">
        <f>IF(MinBaseGround&gt;ROUND(((1-GroundCandaDiscount)*'UPS Ground Base'!Q59),2),ROUND(MinBaseGround*(1+GroundFuelSurcharge),2),ROUND(((1-GroundCandaDiscount)*'UPS Ground Base'!Q59)*(1+GroundFuelSurcharge),2))+(GroundResidentialFee*(1+GroundFuelSurcharge))</f>
        <v>196.286875</v>
      </c>
      <c r="R64" s="300">
        <f>IF(MinBaseGround&gt;ROUND(((1-GroundCandaDiscount)*'UPS Ground Base'!R59),2),ROUND(MinBaseGround*(1+GroundFuelSurcharge),2),ROUND(((1-GroundCandaDiscount)*'UPS Ground Base'!R59)*(1+GroundFuelSurcharge),2))+(GroundResidentialFee*(1+GroundFuelSurcharge))</f>
        <v>199.746875</v>
      </c>
      <c r="S64" s="300">
        <f>IF(MinBaseGround&gt;ROUND(((1-GroundCandaDiscount)*'UPS Ground Base'!S59),2),ROUND(MinBaseGround*(1+GroundFuelSurcharge),2),ROUND(((1-GroundCandaDiscount)*'UPS Ground Base'!S59)*(1+GroundFuelSurcharge),2))+(GroundResidentialFee*(1+GroundFuelSurcharge))</f>
        <v>206.406875</v>
      </c>
      <c r="T64" s="300">
        <f>IF(MinBaseGround&gt;ROUND(((1-GroundCandaDiscount)*'UPS Ground Base'!T59),2),ROUND(MinBaseGround*(1+GroundFuelSurcharge),2),ROUND(((1-GroundCandaDiscount)*'UPS Ground Base'!T59)*(1+GroundFuelSurcharge),2))+(GroundResidentialFee*(1+GroundFuelSurcharge))</f>
        <v>214.246875</v>
      </c>
      <c r="U64" s="300">
        <f>IF(MinBaseGround&gt;ROUND(((1-GroundCandaDiscount)*'UPS Ground Base'!U59),2),ROUND(MinBaseGround*(1+GroundFuelSurcharge),2),ROUND(((1-GroundCandaDiscount)*'UPS Ground Base'!U59)*(1+GroundFuelSurcharge),2))+(GroundResidentialFee*(1+GroundFuelSurcharge))</f>
        <v>220.516875</v>
      </c>
    </row>
    <row r="65" ht="12.75" customHeight="1">
      <c r="A65" s="299">
        <v>58.0</v>
      </c>
      <c r="B65" s="300">
        <f>IF(MinBaseGround&gt;ROUND(((1-GroundMT10)*'UPS Ground Base'!B60),2),ROUND(MinBaseGround*(1+GroundFuelSurcharge),2),ROUND(((1-GroundMT10)*'UPS Ground Base'!B60)*(1+GroundFuelSurcharge),2))+(GroundResidentialFee*(1+GroundFuelSurcharge))</f>
        <v>30.386875</v>
      </c>
      <c r="C65" s="300">
        <f>IF(MinBaseGround&gt;ROUND(((1-GroundMT10)*'UPS Ground Base'!C60),2),ROUND(MinBaseGround*(1+GroundFuelSurcharge),2),ROUND(((1-GroundMT10)*'UPS Ground Base'!C60)*(1+GroundFuelSurcharge),2))+(GroundResidentialFee*(1+GroundFuelSurcharge))</f>
        <v>36.076875</v>
      </c>
      <c r="D65" s="300">
        <f>IF(MinBaseGround&gt;ROUND(((1-GroundMT10)*'UPS Ground Base'!D60),2),ROUND(MinBaseGround*(1+GroundFuelSurcharge),2),ROUND(((1-GroundMT10)*'UPS Ground Base'!D60)*(1+GroundFuelSurcharge),2))+(GroundResidentialFee*(1+GroundFuelSurcharge))</f>
        <v>41.556875</v>
      </c>
      <c r="E65" s="300">
        <f>IF(MinBaseGround&gt;ROUND(((1-GroundMT10)*'UPS Ground Base'!E60),2),ROUND(MinBaseGround*(1+GroundFuelSurcharge),2),ROUND(((1-GroundMT10)*'UPS Ground Base'!E60)*(1+GroundFuelSurcharge),2))+(GroundResidentialFee*(1+GroundFuelSurcharge))</f>
        <v>50.736875</v>
      </c>
      <c r="F65" s="300">
        <f>IF(MinBaseGround&gt;ROUND(((1-GroundMT10)*'UPS Ground Base'!F60),2),ROUND(MinBaseGround*(1+GroundFuelSurcharge),2),ROUND(((1-GroundMT10)*'UPS Ground Base'!F60)*(1+GroundFuelSurcharge),2))+(GroundResidentialFee*(1+GroundFuelSurcharge))</f>
        <v>60.086875</v>
      </c>
      <c r="G65" s="300">
        <f>IF(MinBaseGround&gt;ROUND(((1-GroundMT10)*'UPS Ground Base'!G60),2),ROUND(MinBaseGround*(1+GroundFuelSurcharge),2),ROUND(((1-GroundMT10)*'UPS Ground Base'!G60)*(1+GroundFuelSurcharge),2))+(GroundResidentialFee*(1+GroundFuelSurcharge))</f>
        <v>71.206875</v>
      </c>
      <c r="H65" s="300">
        <f>IF(MinBaseGround&gt;ROUND(((1-GroundMT10)*'UPS Ground Base'!H60),2),ROUND(MinBaseGround*(1+GroundFuelSurcharge),2),ROUND(((1-GroundMT10)*'UPS Ground Base'!H60)*(1+GroundFuelSurcharge),2))+(GroundResidentialFee*(1+GroundFuelSurcharge))</f>
        <v>82.046875</v>
      </c>
      <c r="I65" s="300">
        <f>IF(MinBaseGround&gt;ROUND(((1-GroundCandaDiscount)*'UPS Ground Base'!I60),2),ROUND(MinBaseGround*(1+GroundFuelSurcharge),2),ROUND(((1-GroundCandaDiscount)*'UPS Ground Base'!I60)*(1+GroundFuelSurcharge),2))+(GroundResidentialFee*(1+GroundFuelSurcharge))</f>
        <v>116.826875</v>
      </c>
      <c r="J65" s="300">
        <f>IF(MinBaseGround&gt;ROUND(((1-GroundCandaDiscount)*'UPS Ground Base'!J60),2),ROUND(MinBaseGround*(1+GroundFuelSurcharge),2),ROUND(((1-GroundCandaDiscount)*'UPS Ground Base'!J60)*(1+GroundFuelSurcharge),2))+(GroundResidentialFee*(1+GroundFuelSurcharge))</f>
        <v>118.466875</v>
      </c>
      <c r="K65" s="300">
        <f>IF(MinBaseGround&gt;ROUND(((1-GroundCandaDiscount)*'UPS Ground Base'!K60),2),ROUND(MinBaseGround*(1+GroundFuelSurcharge),2),ROUND(((1-GroundCandaDiscount)*'UPS Ground Base'!K60)*(1+GroundFuelSurcharge),2))+(GroundResidentialFee*(1+GroundFuelSurcharge))</f>
        <v>119.246875</v>
      </c>
      <c r="L65" s="300">
        <f>IF(MinBaseGround&gt;ROUND(((1-GroundCandaDiscount)*'UPS Ground Base'!L60),2),ROUND(MinBaseGround*(1+GroundFuelSurcharge),2),ROUND(((1-GroundCandaDiscount)*'UPS Ground Base'!L60)*(1+GroundFuelSurcharge),2))+(GroundResidentialFee*(1+GroundFuelSurcharge))</f>
        <v>148.866875</v>
      </c>
      <c r="M65" s="300">
        <f>IF(MinBaseGround&gt;ROUND(((1-GroundCandaDiscount)*'UPS Ground Base'!M60),2),ROUND(MinBaseGround*(1+GroundFuelSurcharge),2),ROUND(((1-GroundCandaDiscount)*'UPS Ground Base'!M60)*(1+GroundFuelSurcharge),2))+(GroundResidentialFee*(1+GroundFuelSurcharge))</f>
        <v>152.016875</v>
      </c>
      <c r="N65" s="300">
        <f>IF(MinBaseGround&gt;ROUND(((1-GroundCandaDiscount)*'UPS Ground Base'!N60),2),ROUND(MinBaseGround*(1+GroundFuelSurcharge),2),ROUND(((1-GroundCandaDiscount)*'UPS Ground Base'!N60)*(1+GroundFuelSurcharge),2))+(GroundResidentialFee*(1+GroundFuelSurcharge))</f>
        <v>154.746875</v>
      </c>
      <c r="O65" s="300">
        <f>IF(MinBaseGround&gt;ROUND(((1-GroundCandaDiscount)*'UPS Ground Base'!O60),2),ROUND(MinBaseGround*(1+GroundFuelSurcharge),2),ROUND(((1-GroundCandaDiscount)*'UPS Ground Base'!O60)*(1+GroundFuelSurcharge),2))+(GroundResidentialFee*(1+GroundFuelSurcharge))</f>
        <v>193.546875</v>
      </c>
      <c r="P65" s="300">
        <f>IF(MinBaseGround&gt;ROUND(((1-GroundCandaDiscount)*'UPS Ground Base'!P60),2),ROUND(MinBaseGround*(1+GroundFuelSurcharge),2),ROUND(((1-GroundCandaDiscount)*'UPS Ground Base'!P60)*(1+GroundFuelSurcharge),2))+(GroundResidentialFee*(1+GroundFuelSurcharge))</f>
        <v>196.396875</v>
      </c>
      <c r="Q65" s="300">
        <f>IF(MinBaseGround&gt;ROUND(((1-GroundCandaDiscount)*'UPS Ground Base'!Q60),2),ROUND(MinBaseGround*(1+GroundFuelSurcharge),2),ROUND(((1-GroundCandaDiscount)*'UPS Ground Base'!Q60)*(1+GroundFuelSurcharge),2))+(GroundResidentialFee*(1+GroundFuelSurcharge))</f>
        <v>199.236875</v>
      </c>
      <c r="R65" s="300">
        <f>IF(MinBaseGround&gt;ROUND(((1-GroundCandaDiscount)*'UPS Ground Base'!R60),2),ROUND(MinBaseGround*(1+GroundFuelSurcharge),2),ROUND(((1-GroundCandaDiscount)*'UPS Ground Base'!R60)*(1+GroundFuelSurcharge),2))+(GroundResidentialFee*(1+GroundFuelSurcharge))</f>
        <v>203.476875</v>
      </c>
      <c r="S65" s="300">
        <f>IF(MinBaseGround&gt;ROUND(((1-GroundCandaDiscount)*'UPS Ground Base'!S60),2),ROUND(MinBaseGround*(1+GroundFuelSurcharge),2),ROUND(((1-GroundCandaDiscount)*'UPS Ground Base'!S60)*(1+GroundFuelSurcharge),2))+(GroundResidentialFee*(1+GroundFuelSurcharge))</f>
        <v>207.096875</v>
      </c>
      <c r="T65" s="300">
        <f>IF(MinBaseGround&gt;ROUND(((1-GroundCandaDiscount)*'UPS Ground Base'!T60),2),ROUND(MinBaseGround*(1+GroundFuelSurcharge),2),ROUND(((1-GroundCandaDiscount)*'UPS Ground Base'!T60)*(1+GroundFuelSurcharge),2))+(GroundResidentialFee*(1+GroundFuelSurcharge))</f>
        <v>217.856875</v>
      </c>
      <c r="U65" s="300">
        <f>IF(MinBaseGround&gt;ROUND(((1-GroundCandaDiscount)*'UPS Ground Base'!U60),2),ROUND(MinBaseGround*(1+GroundFuelSurcharge),2),ROUND(((1-GroundCandaDiscount)*'UPS Ground Base'!U60)*(1+GroundFuelSurcharge),2))+(GroundResidentialFee*(1+GroundFuelSurcharge))</f>
        <v>224.166875</v>
      </c>
    </row>
    <row r="66" ht="12.75" customHeight="1">
      <c r="A66" s="299">
        <v>59.0</v>
      </c>
      <c r="B66" s="300">
        <f>IF(MinBaseGround&gt;ROUND(((1-GroundMT10)*'UPS Ground Base'!B61),2),ROUND(MinBaseGround*(1+GroundFuelSurcharge),2),ROUND(((1-GroundMT10)*'UPS Ground Base'!B61)*(1+GroundFuelSurcharge),2))+(GroundResidentialFee*(1+GroundFuelSurcharge))</f>
        <v>30.446875</v>
      </c>
      <c r="C66" s="300">
        <f>IF(MinBaseGround&gt;ROUND(((1-GroundMT10)*'UPS Ground Base'!C61),2),ROUND(MinBaseGround*(1+GroundFuelSurcharge),2),ROUND(((1-GroundMT10)*'UPS Ground Base'!C61)*(1+GroundFuelSurcharge),2))+(GroundResidentialFee*(1+GroundFuelSurcharge))</f>
        <v>36.096875</v>
      </c>
      <c r="D66" s="300">
        <f>IF(MinBaseGround&gt;ROUND(((1-GroundMT10)*'UPS Ground Base'!D61),2),ROUND(MinBaseGround*(1+GroundFuelSurcharge),2),ROUND(((1-GroundMT10)*'UPS Ground Base'!D61)*(1+GroundFuelSurcharge),2))+(GroundResidentialFee*(1+GroundFuelSurcharge))</f>
        <v>41.806875</v>
      </c>
      <c r="E66" s="300">
        <f>IF(MinBaseGround&gt;ROUND(((1-GroundMT10)*'UPS Ground Base'!E61),2),ROUND(MinBaseGround*(1+GroundFuelSurcharge),2),ROUND(((1-GroundMT10)*'UPS Ground Base'!E61)*(1+GroundFuelSurcharge),2))+(GroundResidentialFee*(1+GroundFuelSurcharge))</f>
        <v>50.746875</v>
      </c>
      <c r="F66" s="300">
        <f>IF(MinBaseGround&gt;ROUND(((1-GroundMT10)*'UPS Ground Base'!F61),2),ROUND(MinBaseGround*(1+GroundFuelSurcharge),2),ROUND(((1-GroundMT10)*'UPS Ground Base'!F61)*(1+GroundFuelSurcharge),2))+(GroundResidentialFee*(1+GroundFuelSurcharge))</f>
        <v>60.376875</v>
      </c>
      <c r="G66" s="300">
        <f>IF(MinBaseGround&gt;ROUND(((1-GroundMT10)*'UPS Ground Base'!G61),2),ROUND(MinBaseGround*(1+GroundFuelSurcharge),2),ROUND(((1-GroundMT10)*'UPS Ground Base'!G61)*(1+GroundFuelSurcharge),2))+(GroundResidentialFee*(1+GroundFuelSurcharge))</f>
        <v>71.256875</v>
      </c>
      <c r="H66" s="300">
        <f>IF(MinBaseGround&gt;ROUND(((1-GroundMT10)*'UPS Ground Base'!H61),2),ROUND(MinBaseGround*(1+GroundFuelSurcharge),2),ROUND(((1-GroundMT10)*'UPS Ground Base'!H61)*(1+GroundFuelSurcharge),2))+(GroundResidentialFee*(1+GroundFuelSurcharge))</f>
        <v>83.316875</v>
      </c>
      <c r="I66" s="300">
        <f>IF(MinBaseGround&gt;ROUND(((1-GroundCandaDiscount)*'UPS Ground Base'!I61),2),ROUND(MinBaseGround*(1+GroundFuelSurcharge),2),ROUND(((1-GroundCandaDiscount)*'UPS Ground Base'!I61)*(1+GroundFuelSurcharge),2))+(GroundResidentialFee*(1+GroundFuelSurcharge))</f>
        <v>117.926875</v>
      </c>
      <c r="J66" s="300">
        <f>IF(MinBaseGround&gt;ROUND(((1-GroundCandaDiscount)*'UPS Ground Base'!J61),2),ROUND(MinBaseGround*(1+GroundFuelSurcharge),2),ROUND(((1-GroundCandaDiscount)*'UPS Ground Base'!J61)*(1+GroundFuelSurcharge),2))+(GroundResidentialFee*(1+GroundFuelSurcharge))</f>
        <v>119.396875</v>
      </c>
      <c r="K66" s="300">
        <f>IF(MinBaseGround&gt;ROUND(((1-GroundCandaDiscount)*'UPS Ground Base'!K61),2),ROUND(MinBaseGround*(1+GroundFuelSurcharge),2),ROUND(((1-GroundCandaDiscount)*'UPS Ground Base'!K61)*(1+GroundFuelSurcharge),2))+(GroundResidentialFee*(1+GroundFuelSurcharge))</f>
        <v>120.326875</v>
      </c>
      <c r="L66" s="300">
        <f>IF(MinBaseGround&gt;ROUND(((1-GroundCandaDiscount)*'UPS Ground Base'!L61),2),ROUND(MinBaseGround*(1+GroundFuelSurcharge),2),ROUND(((1-GroundCandaDiscount)*'UPS Ground Base'!L61)*(1+GroundFuelSurcharge),2))+(GroundResidentialFee*(1+GroundFuelSurcharge))</f>
        <v>151.426875</v>
      </c>
      <c r="M66" s="300">
        <f>IF(MinBaseGround&gt;ROUND(((1-GroundCandaDiscount)*'UPS Ground Base'!M61),2),ROUND(MinBaseGround*(1+GroundFuelSurcharge),2),ROUND(((1-GroundCandaDiscount)*'UPS Ground Base'!M61)*(1+GroundFuelSurcharge),2))+(GroundResidentialFee*(1+GroundFuelSurcharge))</f>
        <v>153.746875</v>
      </c>
      <c r="N66" s="300">
        <f>IF(MinBaseGround&gt;ROUND(((1-GroundCandaDiscount)*'UPS Ground Base'!N61),2),ROUND(MinBaseGround*(1+GroundFuelSurcharge),2),ROUND(((1-GroundCandaDiscount)*'UPS Ground Base'!N61)*(1+GroundFuelSurcharge),2))+(GroundResidentialFee*(1+GroundFuelSurcharge))</f>
        <v>158.206875</v>
      </c>
      <c r="O66" s="300">
        <f>IF(MinBaseGround&gt;ROUND(((1-GroundCandaDiscount)*'UPS Ground Base'!O61),2),ROUND(MinBaseGround*(1+GroundFuelSurcharge),2),ROUND(((1-GroundCandaDiscount)*'UPS Ground Base'!O61)*(1+GroundFuelSurcharge),2))+(GroundResidentialFee*(1+GroundFuelSurcharge))</f>
        <v>196.986875</v>
      </c>
      <c r="P66" s="300">
        <f>IF(MinBaseGround&gt;ROUND(((1-GroundCandaDiscount)*'UPS Ground Base'!P61),2),ROUND(MinBaseGround*(1+GroundFuelSurcharge),2),ROUND(((1-GroundCandaDiscount)*'UPS Ground Base'!P61)*(1+GroundFuelSurcharge),2))+(GroundResidentialFee*(1+GroundFuelSurcharge))</f>
        <v>200.026875</v>
      </c>
      <c r="Q66" s="300">
        <f>IF(MinBaseGround&gt;ROUND(((1-GroundCandaDiscount)*'UPS Ground Base'!Q61),2),ROUND(MinBaseGround*(1+GroundFuelSurcharge),2),ROUND(((1-GroundCandaDiscount)*'UPS Ground Base'!Q61)*(1+GroundFuelSurcharge),2))+(GroundResidentialFee*(1+GroundFuelSurcharge))</f>
        <v>202.866875</v>
      </c>
      <c r="R66" s="300">
        <f>IF(MinBaseGround&gt;ROUND(((1-GroundCandaDiscount)*'UPS Ground Base'!R61),2),ROUND(MinBaseGround*(1+GroundFuelSurcharge),2),ROUND(((1-GroundCandaDiscount)*'UPS Ground Base'!R61)*(1+GroundFuelSurcharge),2))+(GroundResidentialFee*(1+GroundFuelSurcharge))</f>
        <v>207.076875</v>
      </c>
      <c r="S66" s="300">
        <f>IF(MinBaseGround&gt;ROUND(((1-GroundCandaDiscount)*'UPS Ground Base'!S61),2),ROUND(MinBaseGround*(1+GroundFuelSurcharge),2),ROUND(((1-GroundCandaDiscount)*'UPS Ground Base'!S61)*(1+GroundFuelSurcharge),2))+(GroundResidentialFee*(1+GroundFuelSurcharge))</f>
        <v>210.556875</v>
      </c>
      <c r="T66" s="300">
        <f>IF(MinBaseGround&gt;ROUND(((1-GroundCandaDiscount)*'UPS Ground Base'!T61),2),ROUND(MinBaseGround*(1+GroundFuelSurcharge),2),ROUND(((1-GroundCandaDiscount)*'UPS Ground Base'!T61)*(1+GroundFuelSurcharge),2))+(GroundResidentialFee*(1+GroundFuelSurcharge))</f>
        <v>221.286875</v>
      </c>
      <c r="U66" s="300">
        <f>IF(MinBaseGround&gt;ROUND(((1-GroundCandaDiscount)*'UPS Ground Base'!U61),2),ROUND(MinBaseGround*(1+GroundFuelSurcharge),2),ROUND(((1-GroundCandaDiscount)*'UPS Ground Base'!U61)*(1+GroundFuelSurcharge),2))+(GroundResidentialFee*(1+GroundFuelSurcharge))</f>
        <v>227.766875</v>
      </c>
    </row>
    <row r="67" ht="12.75" customHeight="1">
      <c r="A67" s="299">
        <v>60.0</v>
      </c>
      <c r="B67" s="300">
        <f>IF(MinBaseGround&gt;ROUND(((1-GroundMT10)*'UPS Ground Base'!B62),2),ROUND(MinBaseGround*(1+GroundFuelSurcharge),2),ROUND(((1-GroundMT10)*'UPS Ground Base'!B62)*(1+GroundFuelSurcharge),2))+(GroundResidentialFee*(1+GroundFuelSurcharge))</f>
        <v>31.076875</v>
      </c>
      <c r="C67" s="300">
        <f>IF(MinBaseGround&gt;ROUND(((1-GroundMT10)*'UPS Ground Base'!C62),2),ROUND(MinBaseGround*(1+GroundFuelSurcharge),2),ROUND(((1-GroundMT10)*'UPS Ground Base'!C62)*(1+GroundFuelSurcharge),2))+(GroundResidentialFee*(1+GroundFuelSurcharge))</f>
        <v>37.266875</v>
      </c>
      <c r="D67" s="300">
        <f>IF(MinBaseGround&gt;ROUND(((1-GroundMT10)*'UPS Ground Base'!D62),2),ROUND(MinBaseGround*(1+GroundFuelSurcharge),2),ROUND(((1-GroundMT10)*'UPS Ground Base'!D62)*(1+GroundFuelSurcharge),2))+(GroundResidentialFee*(1+GroundFuelSurcharge))</f>
        <v>42.406875</v>
      </c>
      <c r="E67" s="300">
        <f>IF(MinBaseGround&gt;ROUND(((1-GroundMT10)*'UPS Ground Base'!E62),2),ROUND(MinBaseGround*(1+GroundFuelSurcharge),2),ROUND(((1-GroundMT10)*'UPS Ground Base'!E62)*(1+GroundFuelSurcharge),2))+(GroundResidentialFee*(1+GroundFuelSurcharge))</f>
        <v>52.306875</v>
      </c>
      <c r="F67" s="300">
        <f>IF(MinBaseGround&gt;ROUND(((1-GroundMT10)*'UPS Ground Base'!F62),2),ROUND(MinBaseGround*(1+GroundFuelSurcharge),2),ROUND(((1-GroundMT10)*'UPS Ground Base'!F62)*(1+GroundFuelSurcharge),2))+(GroundResidentialFee*(1+GroundFuelSurcharge))</f>
        <v>61.386875</v>
      </c>
      <c r="G67" s="300">
        <f>IF(MinBaseGround&gt;ROUND(((1-GroundMT10)*'UPS Ground Base'!G62),2),ROUND(MinBaseGround*(1+GroundFuelSurcharge),2),ROUND(((1-GroundMT10)*'UPS Ground Base'!G62)*(1+GroundFuelSurcharge),2))+(GroundResidentialFee*(1+GroundFuelSurcharge))</f>
        <v>71.306875</v>
      </c>
      <c r="H67" s="300">
        <f>IF(MinBaseGround&gt;ROUND(((1-GroundMT10)*'UPS Ground Base'!H62),2),ROUND(MinBaseGround*(1+GroundFuelSurcharge),2),ROUND(((1-GroundMT10)*'UPS Ground Base'!H62)*(1+GroundFuelSurcharge),2))+(GroundResidentialFee*(1+GroundFuelSurcharge))</f>
        <v>83.796875</v>
      </c>
      <c r="I67" s="300">
        <f>IF(MinBaseGround&gt;ROUND(((1-GroundCandaDiscount)*'UPS Ground Base'!I62),2),ROUND(MinBaseGround*(1+GroundFuelSurcharge),2),ROUND(((1-GroundCandaDiscount)*'UPS Ground Base'!I62)*(1+GroundFuelSurcharge),2))+(GroundResidentialFee*(1+GroundFuelSurcharge))</f>
        <v>119.026875</v>
      </c>
      <c r="J67" s="300">
        <f>IF(MinBaseGround&gt;ROUND(((1-GroundCandaDiscount)*'UPS Ground Base'!J62),2),ROUND(MinBaseGround*(1+GroundFuelSurcharge),2),ROUND(((1-GroundCandaDiscount)*'UPS Ground Base'!J62)*(1+GroundFuelSurcharge),2))+(GroundResidentialFee*(1+GroundFuelSurcharge))</f>
        <v>120.326875</v>
      </c>
      <c r="K67" s="300">
        <f>IF(MinBaseGround&gt;ROUND(((1-GroundCandaDiscount)*'UPS Ground Base'!K62),2),ROUND(MinBaseGround*(1+GroundFuelSurcharge),2),ROUND(((1-GroundCandaDiscount)*'UPS Ground Base'!K62)*(1+GroundFuelSurcharge),2))+(GroundResidentialFee*(1+GroundFuelSurcharge))</f>
        <v>121.406875</v>
      </c>
      <c r="L67" s="300">
        <f>IF(MinBaseGround&gt;ROUND(((1-GroundCandaDiscount)*'UPS Ground Base'!L62),2),ROUND(MinBaseGround*(1+GroundFuelSurcharge),2),ROUND(((1-GroundCandaDiscount)*'UPS Ground Base'!L62)*(1+GroundFuelSurcharge),2))+(GroundResidentialFee*(1+GroundFuelSurcharge))</f>
        <v>154.346875</v>
      </c>
      <c r="M67" s="300">
        <f>IF(MinBaseGround&gt;ROUND(((1-GroundCandaDiscount)*'UPS Ground Base'!M62),2),ROUND(MinBaseGround*(1+GroundFuelSurcharge),2),ROUND(((1-GroundCandaDiscount)*'UPS Ground Base'!M62)*(1+GroundFuelSurcharge),2))+(GroundResidentialFee*(1+GroundFuelSurcharge))</f>
        <v>156.746875</v>
      </c>
      <c r="N67" s="300">
        <f>IF(MinBaseGround&gt;ROUND(((1-GroundCandaDiscount)*'UPS Ground Base'!N62),2),ROUND(MinBaseGround*(1+GroundFuelSurcharge),2),ROUND(((1-GroundCandaDiscount)*'UPS Ground Base'!N62)*(1+GroundFuelSurcharge),2))+(GroundResidentialFee*(1+GroundFuelSurcharge))</f>
        <v>160.656875</v>
      </c>
      <c r="O67" s="300">
        <f>IF(MinBaseGround&gt;ROUND(((1-GroundCandaDiscount)*'UPS Ground Base'!O62),2),ROUND(MinBaseGround*(1+GroundFuelSurcharge),2),ROUND(((1-GroundCandaDiscount)*'UPS Ground Base'!O62)*(1+GroundFuelSurcharge),2))+(GroundResidentialFee*(1+GroundFuelSurcharge))</f>
        <v>200.916875</v>
      </c>
      <c r="P67" s="300">
        <f>IF(MinBaseGround&gt;ROUND(((1-GroundCandaDiscount)*'UPS Ground Base'!P62),2),ROUND(MinBaseGround*(1+GroundFuelSurcharge),2),ROUND(((1-GroundCandaDiscount)*'UPS Ground Base'!P62)*(1+GroundFuelSurcharge),2))+(GroundResidentialFee*(1+GroundFuelSurcharge))</f>
        <v>203.706875</v>
      </c>
      <c r="Q67" s="300">
        <f>IF(MinBaseGround&gt;ROUND(((1-GroundCandaDiscount)*'UPS Ground Base'!Q62),2),ROUND(MinBaseGround*(1+GroundFuelSurcharge),2),ROUND(((1-GroundCandaDiscount)*'UPS Ground Base'!Q62)*(1+GroundFuelSurcharge),2))+(GroundResidentialFee*(1+GroundFuelSurcharge))</f>
        <v>208.726875</v>
      </c>
      <c r="R67" s="300">
        <f>IF(MinBaseGround&gt;ROUND(((1-GroundCandaDiscount)*'UPS Ground Base'!R62),2),ROUND(MinBaseGround*(1+GroundFuelSurcharge),2),ROUND(((1-GroundCandaDiscount)*'UPS Ground Base'!R62)*(1+GroundFuelSurcharge),2))+(GroundResidentialFee*(1+GroundFuelSurcharge))</f>
        <v>210.846875</v>
      </c>
      <c r="S67" s="300">
        <f>IF(MinBaseGround&gt;ROUND(((1-GroundCandaDiscount)*'UPS Ground Base'!S62),2),ROUND(MinBaseGround*(1+GroundFuelSurcharge),2),ROUND(((1-GroundCandaDiscount)*'UPS Ground Base'!S62)*(1+GroundFuelSurcharge),2))+(GroundResidentialFee*(1+GroundFuelSurcharge))</f>
        <v>214.146875</v>
      </c>
      <c r="T67" s="300">
        <f>IF(MinBaseGround&gt;ROUND(((1-GroundCandaDiscount)*'UPS Ground Base'!T62),2),ROUND(MinBaseGround*(1+GroundFuelSurcharge),2),ROUND(((1-GroundCandaDiscount)*'UPS Ground Base'!T62)*(1+GroundFuelSurcharge),2))+(GroundResidentialFee*(1+GroundFuelSurcharge))</f>
        <v>225.036875</v>
      </c>
      <c r="U67" s="300">
        <f>IF(MinBaseGround&gt;ROUND(((1-GroundCandaDiscount)*'UPS Ground Base'!U62),2),ROUND(MinBaseGround*(1+GroundFuelSurcharge),2),ROUND(((1-GroundCandaDiscount)*'UPS Ground Base'!U62)*(1+GroundFuelSurcharge),2))+(GroundResidentialFee*(1+GroundFuelSurcharge))</f>
        <v>231.356875</v>
      </c>
    </row>
    <row r="68" ht="12.75" customHeight="1">
      <c r="A68" s="299">
        <v>61.0</v>
      </c>
      <c r="B68" s="300">
        <f>IF(MinBaseGround&gt;ROUND(((1-GroundMT10)*'UPS Ground Base'!B63),2),ROUND(MinBaseGround*(1+GroundFuelSurcharge),2),ROUND(((1-GroundMT10)*'UPS Ground Base'!B63)*(1+GroundFuelSurcharge),2))+(GroundResidentialFee*(1+GroundFuelSurcharge))</f>
        <v>31.086875</v>
      </c>
      <c r="C68" s="300">
        <f>IF(MinBaseGround&gt;ROUND(((1-GroundMT10)*'UPS Ground Base'!C63),2),ROUND(MinBaseGround*(1+GroundFuelSurcharge),2),ROUND(((1-GroundMT10)*'UPS Ground Base'!C63)*(1+GroundFuelSurcharge),2))+(GroundResidentialFee*(1+GroundFuelSurcharge))</f>
        <v>37.356875</v>
      </c>
      <c r="D68" s="300">
        <f>IF(MinBaseGround&gt;ROUND(((1-GroundMT10)*'UPS Ground Base'!D63),2),ROUND(MinBaseGround*(1+GroundFuelSurcharge),2),ROUND(((1-GroundMT10)*'UPS Ground Base'!D63)*(1+GroundFuelSurcharge),2))+(GroundResidentialFee*(1+GroundFuelSurcharge))</f>
        <v>42.706875</v>
      </c>
      <c r="E68" s="300">
        <f>IF(MinBaseGround&gt;ROUND(((1-GroundMT10)*'UPS Ground Base'!E63),2),ROUND(MinBaseGround*(1+GroundFuelSurcharge),2),ROUND(((1-GroundMT10)*'UPS Ground Base'!E63)*(1+GroundFuelSurcharge),2))+(GroundResidentialFee*(1+GroundFuelSurcharge))</f>
        <v>52.446875</v>
      </c>
      <c r="F68" s="300">
        <f>IF(MinBaseGround&gt;ROUND(((1-GroundMT10)*'UPS Ground Base'!F63),2),ROUND(MinBaseGround*(1+GroundFuelSurcharge),2),ROUND(((1-GroundMT10)*'UPS Ground Base'!F63)*(1+GroundFuelSurcharge),2))+(GroundResidentialFee*(1+GroundFuelSurcharge))</f>
        <v>61.396875</v>
      </c>
      <c r="G68" s="300">
        <f>IF(MinBaseGround&gt;ROUND(((1-GroundMT10)*'UPS Ground Base'!G63),2),ROUND(MinBaseGround*(1+GroundFuelSurcharge),2),ROUND(((1-GroundMT10)*'UPS Ground Base'!G63)*(1+GroundFuelSurcharge),2))+(GroundResidentialFee*(1+GroundFuelSurcharge))</f>
        <v>71.316875</v>
      </c>
      <c r="H68" s="300">
        <f>IF(MinBaseGround&gt;ROUND(((1-GroundMT10)*'UPS Ground Base'!H63),2),ROUND(MinBaseGround*(1+GroundFuelSurcharge),2),ROUND(((1-GroundMT10)*'UPS Ground Base'!H63)*(1+GroundFuelSurcharge),2))+(GroundResidentialFee*(1+GroundFuelSurcharge))</f>
        <v>84.276875</v>
      </c>
      <c r="I68" s="300">
        <f>IF(MinBaseGround&gt;ROUND(((1-GroundCandaDiscount)*'UPS Ground Base'!I63),2),ROUND(MinBaseGround*(1+GroundFuelSurcharge),2),ROUND(((1-GroundCandaDiscount)*'UPS Ground Base'!I63)*(1+GroundFuelSurcharge),2))+(GroundResidentialFee*(1+GroundFuelSurcharge))</f>
        <v>120.136875</v>
      </c>
      <c r="J68" s="300">
        <f>IF(MinBaseGround&gt;ROUND(((1-GroundCandaDiscount)*'UPS Ground Base'!J63),2),ROUND(MinBaseGround*(1+GroundFuelSurcharge),2),ROUND(((1-GroundCandaDiscount)*'UPS Ground Base'!J63)*(1+GroundFuelSurcharge),2))+(GroundResidentialFee*(1+GroundFuelSurcharge))</f>
        <v>121.256875</v>
      </c>
      <c r="K68" s="300">
        <f>IF(MinBaseGround&gt;ROUND(((1-GroundCandaDiscount)*'UPS Ground Base'!K63),2),ROUND(MinBaseGround*(1+GroundFuelSurcharge),2),ROUND(((1-GroundCandaDiscount)*'UPS Ground Base'!K63)*(1+GroundFuelSurcharge),2))+(GroundResidentialFee*(1+GroundFuelSurcharge))</f>
        <v>122.476875</v>
      </c>
      <c r="L68" s="300">
        <f>IF(MinBaseGround&gt;ROUND(((1-GroundCandaDiscount)*'UPS Ground Base'!L63),2),ROUND(MinBaseGround*(1+GroundFuelSurcharge),2),ROUND(((1-GroundCandaDiscount)*'UPS Ground Base'!L63)*(1+GroundFuelSurcharge),2))+(GroundResidentialFee*(1+GroundFuelSurcharge))</f>
        <v>157.736875</v>
      </c>
      <c r="M68" s="300">
        <f>IF(MinBaseGround&gt;ROUND(((1-GroundCandaDiscount)*'UPS Ground Base'!M63),2),ROUND(MinBaseGround*(1+GroundFuelSurcharge),2),ROUND(((1-GroundCandaDiscount)*'UPS Ground Base'!M63)*(1+GroundFuelSurcharge),2))+(GroundResidentialFee*(1+GroundFuelSurcharge))</f>
        <v>159.186875</v>
      </c>
      <c r="N68" s="300">
        <f>IF(MinBaseGround&gt;ROUND(((1-GroundCandaDiscount)*'UPS Ground Base'!N63),2),ROUND(MinBaseGround*(1+GroundFuelSurcharge),2),ROUND(((1-GroundCandaDiscount)*'UPS Ground Base'!N63)*(1+GroundFuelSurcharge),2))+(GroundResidentialFee*(1+GroundFuelSurcharge))</f>
        <v>165.746875</v>
      </c>
      <c r="O68" s="300">
        <f>IF(MinBaseGround&gt;ROUND(((1-GroundCandaDiscount)*'UPS Ground Base'!O63),2),ROUND(MinBaseGround*(1+GroundFuelSurcharge),2),ROUND(((1-GroundCandaDiscount)*'UPS Ground Base'!O63)*(1+GroundFuelSurcharge),2))+(GroundResidentialFee*(1+GroundFuelSurcharge))</f>
        <v>204.616875</v>
      </c>
      <c r="P68" s="300">
        <f>IF(MinBaseGround&gt;ROUND(((1-GroundCandaDiscount)*'UPS Ground Base'!P63),2),ROUND(MinBaseGround*(1+GroundFuelSurcharge),2),ROUND(((1-GroundCandaDiscount)*'UPS Ground Base'!P63)*(1+GroundFuelSurcharge),2))+(GroundResidentialFee*(1+GroundFuelSurcharge))</f>
        <v>207.366875</v>
      </c>
      <c r="Q68" s="300">
        <f>IF(MinBaseGround&gt;ROUND(((1-GroundCandaDiscount)*'UPS Ground Base'!Q63),2),ROUND(MinBaseGround*(1+GroundFuelSurcharge),2),ROUND(((1-GroundCandaDiscount)*'UPS Ground Base'!Q63)*(1+GroundFuelSurcharge),2))+(GroundResidentialFee*(1+GroundFuelSurcharge))</f>
        <v>210.496875</v>
      </c>
      <c r="R68" s="300">
        <f>IF(MinBaseGround&gt;ROUND(((1-GroundCandaDiscount)*'UPS Ground Base'!R63),2),ROUND(MinBaseGround*(1+GroundFuelSurcharge),2),ROUND(((1-GroundCandaDiscount)*'UPS Ground Base'!R63)*(1+GroundFuelSurcharge),2))+(GroundResidentialFee*(1+GroundFuelSurcharge))</f>
        <v>214.426875</v>
      </c>
      <c r="S68" s="300">
        <f>IF(MinBaseGround&gt;ROUND(((1-GroundCandaDiscount)*'UPS Ground Base'!S63),2),ROUND(MinBaseGround*(1+GroundFuelSurcharge),2),ROUND(((1-GroundCandaDiscount)*'UPS Ground Base'!S63)*(1+GroundFuelSurcharge),2))+(GroundResidentialFee*(1+GroundFuelSurcharge))</f>
        <v>217.886875</v>
      </c>
      <c r="T68" s="300">
        <f>IF(MinBaseGround&gt;ROUND(((1-GroundCandaDiscount)*'UPS Ground Base'!T63),2),ROUND(MinBaseGround*(1+GroundFuelSurcharge),2),ROUND(((1-GroundCandaDiscount)*'UPS Ground Base'!T63)*(1+GroundFuelSurcharge),2))+(GroundResidentialFee*(1+GroundFuelSurcharge))</f>
        <v>228.636875</v>
      </c>
      <c r="U68" s="300">
        <f>IF(MinBaseGround&gt;ROUND(((1-GroundCandaDiscount)*'UPS Ground Base'!U63),2),ROUND(MinBaseGround*(1+GroundFuelSurcharge),2),ROUND(((1-GroundCandaDiscount)*'UPS Ground Base'!U63)*(1+GroundFuelSurcharge),2))+(GroundResidentialFee*(1+GroundFuelSurcharge))</f>
        <v>234.846875</v>
      </c>
    </row>
    <row r="69" ht="12.75" customHeight="1">
      <c r="A69" s="299">
        <v>62.0</v>
      </c>
      <c r="B69" s="300">
        <f>IF(MinBaseGround&gt;ROUND(((1-GroundMT10)*'UPS Ground Base'!B64),2),ROUND(MinBaseGround*(1+GroundFuelSurcharge),2),ROUND(((1-GroundMT10)*'UPS Ground Base'!B64)*(1+GroundFuelSurcharge),2))+(GroundResidentialFee*(1+GroundFuelSurcharge))</f>
        <v>32.116875</v>
      </c>
      <c r="C69" s="300">
        <f>IF(MinBaseGround&gt;ROUND(((1-GroundMT10)*'UPS Ground Base'!C64),2),ROUND(MinBaseGround*(1+GroundFuelSurcharge),2),ROUND(((1-GroundMT10)*'UPS Ground Base'!C64)*(1+GroundFuelSurcharge),2))+(GroundResidentialFee*(1+GroundFuelSurcharge))</f>
        <v>39.566875</v>
      </c>
      <c r="D69" s="300">
        <f>IF(MinBaseGround&gt;ROUND(((1-GroundMT10)*'UPS Ground Base'!D64),2),ROUND(MinBaseGround*(1+GroundFuelSurcharge),2),ROUND(((1-GroundMT10)*'UPS Ground Base'!D64)*(1+GroundFuelSurcharge),2))+(GroundResidentialFee*(1+GroundFuelSurcharge))</f>
        <v>43.376875</v>
      </c>
      <c r="E69" s="300">
        <f>IF(MinBaseGround&gt;ROUND(((1-GroundMT10)*'UPS Ground Base'!E64),2),ROUND(MinBaseGround*(1+GroundFuelSurcharge),2),ROUND(((1-GroundMT10)*'UPS Ground Base'!E64)*(1+GroundFuelSurcharge),2))+(GroundResidentialFee*(1+GroundFuelSurcharge))</f>
        <v>53.766875</v>
      </c>
      <c r="F69" s="300">
        <f>IF(MinBaseGround&gt;ROUND(((1-GroundMT10)*'UPS Ground Base'!F64),2),ROUND(MinBaseGround*(1+GroundFuelSurcharge),2),ROUND(((1-GroundMT10)*'UPS Ground Base'!F64)*(1+GroundFuelSurcharge),2))+(GroundResidentialFee*(1+GroundFuelSurcharge))</f>
        <v>62.246875</v>
      </c>
      <c r="G69" s="300">
        <f>IF(MinBaseGround&gt;ROUND(((1-GroundMT10)*'UPS Ground Base'!G64),2),ROUND(MinBaseGround*(1+GroundFuelSurcharge),2),ROUND(((1-GroundMT10)*'UPS Ground Base'!G64)*(1+GroundFuelSurcharge),2))+(GroundResidentialFee*(1+GroundFuelSurcharge))</f>
        <v>72.326875</v>
      </c>
      <c r="H69" s="300">
        <f>IF(MinBaseGround&gt;ROUND(((1-GroundMT10)*'UPS Ground Base'!H64),2),ROUND(MinBaseGround*(1+GroundFuelSurcharge),2),ROUND(((1-GroundMT10)*'UPS Ground Base'!H64)*(1+GroundFuelSurcharge),2))+(GroundResidentialFee*(1+GroundFuelSurcharge))</f>
        <v>84.756875</v>
      </c>
      <c r="I69" s="300">
        <f>IF(MinBaseGround&gt;ROUND(((1-GroundCandaDiscount)*'UPS Ground Base'!I64),2),ROUND(MinBaseGround*(1+GroundFuelSurcharge),2),ROUND(((1-GroundCandaDiscount)*'UPS Ground Base'!I64)*(1+GroundFuelSurcharge),2))+(GroundResidentialFee*(1+GroundFuelSurcharge))</f>
        <v>121.236875</v>
      </c>
      <c r="J69" s="300">
        <f>IF(MinBaseGround&gt;ROUND(((1-GroundCandaDiscount)*'UPS Ground Base'!J64),2),ROUND(MinBaseGround*(1+GroundFuelSurcharge),2),ROUND(((1-GroundCandaDiscount)*'UPS Ground Base'!J64)*(1+GroundFuelSurcharge),2))+(GroundResidentialFee*(1+GroundFuelSurcharge))</f>
        <v>122.226875</v>
      </c>
      <c r="K69" s="300">
        <f>IF(MinBaseGround&gt;ROUND(((1-GroundCandaDiscount)*'UPS Ground Base'!K64),2),ROUND(MinBaseGround*(1+GroundFuelSurcharge),2),ROUND(((1-GroundCandaDiscount)*'UPS Ground Base'!K64)*(1+GroundFuelSurcharge),2))+(GroundResidentialFee*(1+GroundFuelSurcharge))</f>
        <v>123.556875</v>
      </c>
      <c r="L69" s="300">
        <f>IF(MinBaseGround&gt;ROUND(((1-GroundCandaDiscount)*'UPS Ground Base'!L64),2),ROUND(MinBaseGround*(1+GroundFuelSurcharge),2),ROUND(((1-GroundCandaDiscount)*'UPS Ground Base'!L64)*(1+GroundFuelSurcharge),2))+(GroundResidentialFee*(1+GroundFuelSurcharge))</f>
        <v>160.596875</v>
      </c>
      <c r="M69" s="300">
        <f>IF(MinBaseGround&gt;ROUND(((1-GroundCandaDiscount)*'UPS Ground Base'!M64),2),ROUND(MinBaseGround*(1+GroundFuelSurcharge),2),ROUND(((1-GroundCandaDiscount)*'UPS Ground Base'!M64)*(1+GroundFuelSurcharge),2))+(GroundResidentialFee*(1+GroundFuelSurcharge))</f>
        <v>162.066875</v>
      </c>
      <c r="N69" s="300">
        <f>IF(MinBaseGround&gt;ROUND(((1-GroundCandaDiscount)*'UPS Ground Base'!N64),2),ROUND(MinBaseGround*(1+GroundFuelSurcharge),2),ROUND(((1-GroundCandaDiscount)*'UPS Ground Base'!N64)*(1+GroundFuelSurcharge),2))+(GroundResidentialFee*(1+GroundFuelSurcharge))</f>
        <v>170.026875</v>
      </c>
      <c r="O69" s="300">
        <f>IF(MinBaseGround&gt;ROUND(((1-GroundCandaDiscount)*'UPS Ground Base'!O64),2),ROUND(MinBaseGround*(1+GroundFuelSurcharge),2),ROUND(((1-GroundCandaDiscount)*'UPS Ground Base'!O64)*(1+GroundFuelSurcharge),2))+(GroundResidentialFee*(1+GroundFuelSurcharge))</f>
        <v>209.396875</v>
      </c>
      <c r="P69" s="300">
        <f>IF(MinBaseGround&gt;ROUND(((1-GroundCandaDiscount)*'UPS Ground Base'!P64),2),ROUND(MinBaseGround*(1+GroundFuelSurcharge),2),ROUND(((1-GroundCandaDiscount)*'UPS Ground Base'!P64)*(1+GroundFuelSurcharge),2))+(GroundResidentialFee*(1+GroundFuelSurcharge))</f>
        <v>214.856875</v>
      </c>
      <c r="Q69" s="300">
        <f>IF(MinBaseGround&gt;ROUND(((1-GroundCandaDiscount)*'UPS Ground Base'!Q64),2),ROUND(MinBaseGround*(1+GroundFuelSurcharge),2),ROUND(((1-GroundCandaDiscount)*'UPS Ground Base'!Q64)*(1+GroundFuelSurcharge),2))+(GroundResidentialFee*(1+GroundFuelSurcharge))</f>
        <v>215.446875</v>
      </c>
      <c r="R69" s="300">
        <f>IF(MinBaseGround&gt;ROUND(((1-GroundCandaDiscount)*'UPS Ground Base'!R64),2),ROUND(MinBaseGround*(1+GroundFuelSurcharge),2),ROUND(((1-GroundCandaDiscount)*'UPS Ground Base'!R64)*(1+GroundFuelSurcharge),2))+(GroundResidentialFee*(1+GroundFuelSurcharge))</f>
        <v>218.156875</v>
      </c>
      <c r="S69" s="300">
        <f>IF(MinBaseGround&gt;ROUND(((1-GroundCandaDiscount)*'UPS Ground Base'!S64),2),ROUND(MinBaseGround*(1+GroundFuelSurcharge),2),ROUND(((1-GroundCandaDiscount)*'UPS Ground Base'!S64)*(1+GroundFuelSurcharge),2))+(GroundResidentialFee*(1+GroundFuelSurcharge))</f>
        <v>221.246875</v>
      </c>
      <c r="T69" s="300">
        <f>IF(MinBaseGround&gt;ROUND(((1-GroundCandaDiscount)*'UPS Ground Base'!T64),2),ROUND(MinBaseGround*(1+GroundFuelSurcharge),2),ROUND(((1-GroundCandaDiscount)*'UPS Ground Base'!T64)*(1+GroundFuelSurcharge),2))+(GroundResidentialFee*(1+GroundFuelSurcharge))</f>
        <v>232.256875</v>
      </c>
      <c r="U69" s="300">
        <f>IF(MinBaseGround&gt;ROUND(((1-GroundCandaDiscount)*'UPS Ground Base'!U64),2),ROUND(MinBaseGround*(1+GroundFuelSurcharge),2),ROUND(((1-GroundCandaDiscount)*'UPS Ground Base'!U64)*(1+GroundFuelSurcharge),2))+(GroundResidentialFee*(1+GroundFuelSurcharge))</f>
        <v>238.416875</v>
      </c>
    </row>
    <row r="70" ht="12.75" customHeight="1">
      <c r="A70" s="299">
        <v>63.0</v>
      </c>
      <c r="B70" s="300">
        <f>IF(MinBaseGround&gt;ROUND(((1-GroundMT10)*'UPS Ground Base'!B65),2),ROUND(MinBaseGround*(1+GroundFuelSurcharge),2),ROUND(((1-GroundMT10)*'UPS Ground Base'!B65)*(1+GroundFuelSurcharge),2))+(GroundResidentialFee*(1+GroundFuelSurcharge))</f>
        <v>32.126875</v>
      </c>
      <c r="C70" s="300">
        <f>IF(MinBaseGround&gt;ROUND(((1-GroundMT10)*'UPS Ground Base'!C65),2),ROUND(MinBaseGround*(1+GroundFuelSurcharge),2),ROUND(((1-GroundMT10)*'UPS Ground Base'!C65)*(1+GroundFuelSurcharge),2))+(GroundResidentialFee*(1+GroundFuelSurcharge))</f>
        <v>39.576875</v>
      </c>
      <c r="D70" s="300">
        <f>IF(MinBaseGround&gt;ROUND(((1-GroundMT10)*'UPS Ground Base'!D65),2),ROUND(MinBaseGround*(1+GroundFuelSurcharge),2),ROUND(((1-GroundMT10)*'UPS Ground Base'!D65)*(1+GroundFuelSurcharge),2))+(GroundResidentialFee*(1+GroundFuelSurcharge))</f>
        <v>43.726875</v>
      </c>
      <c r="E70" s="300">
        <f>IF(MinBaseGround&gt;ROUND(((1-GroundMT10)*'UPS Ground Base'!E65),2),ROUND(MinBaseGround*(1+GroundFuelSurcharge),2),ROUND(((1-GroundMT10)*'UPS Ground Base'!E65)*(1+GroundFuelSurcharge),2))+(GroundResidentialFee*(1+GroundFuelSurcharge))</f>
        <v>53.786875</v>
      </c>
      <c r="F70" s="300">
        <f>IF(MinBaseGround&gt;ROUND(((1-GroundMT10)*'UPS Ground Base'!F65),2),ROUND(MinBaseGround*(1+GroundFuelSurcharge),2),ROUND(((1-GroundMT10)*'UPS Ground Base'!F65)*(1+GroundFuelSurcharge),2))+(GroundResidentialFee*(1+GroundFuelSurcharge))</f>
        <v>62.636875</v>
      </c>
      <c r="G70" s="300">
        <f>IF(MinBaseGround&gt;ROUND(((1-GroundMT10)*'UPS Ground Base'!G65),2),ROUND(MinBaseGround*(1+GroundFuelSurcharge),2),ROUND(((1-GroundMT10)*'UPS Ground Base'!G65)*(1+GroundFuelSurcharge),2))+(GroundResidentialFee*(1+GroundFuelSurcharge))</f>
        <v>72.876875</v>
      </c>
      <c r="H70" s="300">
        <f>IF(MinBaseGround&gt;ROUND(((1-GroundMT10)*'UPS Ground Base'!H65),2),ROUND(MinBaseGround*(1+GroundFuelSurcharge),2),ROUND(((1-GroundMT10)*'UPS Ground Base'!H65)*(1+GroundFuelSurcharge),2))+(GroundResidentialFee*(1+GroundFuelSurcharge))</f>
        <v>85.236875</v>
      </c>
      <c r="I70" s="300">
        <f>IF(MinBaseGround&gt;ROUND(((1-GroundCandaDiscount)*'UPS Ground Base'!I65),2),ROUND(MinBaseGround*(1+GroundFuelSurcharge),2),ROUND(((1-GroundCandaDiscount)*'UPS Ground Base'!I65)*(1+GroundFuelSurcharge),2))+(GroundResidentialFee*(1+GroundFuelSurcharge))</f>
        <v>122.356875</v>
      </c>
      <c r="J70" s="300">
        <f>IF(MinBaseGround&gt;ROUND(((1-GroundCandaDiscount)*'UPS Ground Base'!J65),2),ROUND(MinBaseGround*(1+GroundFuelSurcharge),2),ROUND(((1-GroundCandaDiscount)*'UPS Ground Base'!J65)*(1+GroundFuelSurcharge),2))+(GroundResidentialFee*(1+GroundFuelSurcharge))</f>
        <v>123.316875</v>
      </c>
      <c r="K70" s="300">
        <f>IF(MinBaseGround&gt;ROUND(((1-GroundCandaDiscount)*'UPS Ground Base'!K65),2),ROUND(MinBaseGround*(1+GroundFuelSurcharge),2),ROUND(((1-GroundCandaDiscount)*'UPS Ground Base'!K65)*(1+GroundFuelSurcharge),2))+(GroundResidentialFee*(1+GroundFuelSurcharge))</f>
        <v>124.626875</v>
      </c>
      <c r="L70" s="300">
        <f>IF(MinBaseGround&gt;ROUND(((1-GroundCandaDiscount)*'UPS Ground Base'!L65),2),ROUND(MinBaseGround*(1+GroundFuelSurcharge),2),ROUND(((1-GroundCandaDiscount)*'UPS Ground Base'!L65)*(1+GroundFuelSurcharge),2))+(GroundResidentialFee*(1+GroundFuelSurcharge))</f>
        <v>164.196875</v>
      </c>
      <c r="M70" s="300">
        <f>IF(MinBaseGround&gt;ROUND(((1-GroundCandaDiscount)*'UPS Ground Base'!M65),2),ROUND(MinBaseGround*(1+GroundFuelSurcharge),2),ROUND(((1-GroundCandaDiscount)*'UPS Ground Base'!M65)*(1+GroundFuelSurcharge),2))+(GroundResidentialFee*(1+GroundFuelSurcharge))</f>
        <v>165.686875</v>
      </c>
      <c r="N70" s="300">
        <f>IF(MinBaseGround&gt;ROUND(((1-GroundCandaDiscount)*'UPS Ground Base'!N65),2),ROUND(MinBaseGround*(1+GroundFuelSurcharge),2),ROUND(((1-GroundCandaDiscount)*'UPS Ground Base'!N65)*(1+GroundFuelSurcharge),2))+(GroundResidentialFee*(1+GroundFuelSurcharge))</f>
        <v>174.316875</v>
      </c>
      <c r="O70" s="300">
        <f>IF(MinBaseGround&gt;ROUND(((1-GroundCandaDiscount)*'UPS Ground Base'!O65),2),ROUND(MinBaseGround*(1+GroundFuelSurcharge),2),ROUND(((1-GroundCandaDiscount)*'UPS Ground Base'!O65)*(1+GroundFuelSurcharge),2))+(GroundResidentialFee*(1+GroundFuelSurcharge))</f>
        <v>210.386875</v>
      </c>
      <c r="P70" s="300">
        <f>IF(MinBaseGround&gt;ROUND(((1-GroundCandaDiscount)*'UPS Ground Base'!P65),2),ROUND(MinBaseGround*(1+GroundFuelSurcharge),2),ROUND(((1-GroundCandaDiscount)*'UPS Ground Base'!P65)*(1+GroundFuelSurcharge),2))+(GroundResidentialFee*(1+GroundFuelSurcharge))</f>
        <v>215.326875</v>
      </c>
      <c r="Q70" s="300">
        <f>IF(MinBaseGround&gt;ROUND(((1-GroundCandaDiscount)*'UPS Ground Base'!Q65),2),ROUND(MinBaseGround*(1+GroundFuelSurcharge),2),ROUND(((1-GroundCandaDiscount)*'UPS Ground Base'!Q65)*(1+GroundFuelSurcharge),2))+(GroundResidentialFee*(1+GroundFuelSurcharge))</f>
        <v>216.236875</v>
      </c>
      <c r="R70" s="300">
        <f>IF(MinBaseGround&gt;ROUND(((1-GroundCandaDiscount)*'UPS Ground Base'!R65),2),ROUND(MinBaseGround*(1+GroundFuelSurcharge),2),ROUND(((1-GroundCandaDiscount)*'UPS Ground Base'!R65)*(1+GroundFuelSurcharge),2))+(GroundResidentialFee*(1+GroundFuelSurcharge))</f>
        <v>221.586875</v>
      </c>
      <c r="S70" s="300">
        <f>IF(MinBaseGround&gt;ROUND(((1-GroundCandaDiscount)*'UPS Ground Base'!S65),2),ROUND(MinBaseGround*(1+GroundFuelSurcharge),2),ROUND(((1-GroundCandaDiscount)*'UPS Ground Base'!S65)*(1+GroundFuelSurcharge),2))+(GroundResidentialFee*(1+GroundFuelSurcharge))</f>
        <v>224.796875</v>
      </c>
      <c r="T70" s="300">
        <f>IF(MinBaseGround&gt;ROUND(((1-GroundCandaDiscount)*'UPS Ground Base'!T65),2),ROUND(MinBaseGround*(1+GroundFuelSurcharge),2),ROUND(((1-GroundCandaDiscount)*'UPS Ground Base'!T65)*(1+GroundFuelSurcharge),2))+(GroundResidentialFee*(1+GroundFuelSurcharge))</f>
        <v>237.076875</v>
      </c>
      <c r="U70" s="300">
        <f>IF(MinBaseGround&gt;ROUND(((1-GroundCandaDiscount)*'UPS Ground Base'!U65),2),ROUND(MinBaseGround*(1+GroundFuelSurcharge),2),ROUND(((1-GroundCandaDiscount)*'UPS Ground Base'!U65)*(1+GroundFuelSurcharge),2))+(GroundResidentialFee*(1+GroundFuelSurcharge))</f>
        <v>242.496875</v>
      </c>
    </row>
    <row r="71" ht="12.75" customHeight="1">
      <c r="A71" s="299">
        <v>64.0</v>
      </c>
      <c r="B71" s="300">
        <f>IF(MinBaseGround&gt;ROUND(((1-GroundMT10)*'UPS Ground Base'!B66),2),ROUND(MinBaseGround*(1+GroundFuelSurcharge),2),ROUND(((1-GroundMT10)*'UPS Ground Base'!B66)*(1+GroundFuelSurcharge),2))+(GroundResidentialFee*(1+GroundFuelSurcharge))</f>
        <v>32.816875</v>
      </c>
      <c r="C71" s="300">
        <f>IF(MinBaseGround&gt;ROUND(((1-GroundMT10)*'UPS Ground Base'!C66),2),ROUND(MinBaseGround*(1+GroundFuelSurcharge),2),ROUND(((1-GroundMT10)*'UPS Ground Base'!C66)*(1+GroundFuelSurcharge),2))+(GroundResidentialFee*(1+GroundFuelSurcharge))</f>
        <v>39.596875</v>
      </c>
      <c r="D71" s="300">
        <f>IF(MinBaseGround&gt;ROUND(((1-GroundMT10)*'UPS Ground Base'!D66),2),ROUND(MinBaseGround*(1+GroundFuelSurcharge),2),ROUND(((1-GroundMT10)*'UPS Ground Base'!D66)*(1+GroundFuelSurcharge),2))+(GroundResidentialFee*(1+GroundFuelSurcharge))</f>
        <v>44.346875</v>
      </c>
      <c r="E71" s="300">
        <f>IF(MinBaseGround&gt;ROUND(((1-GroundMT10)*'UPS Ground Base'!E66),2),ROUND(MinBaseGround*(1+GroundFuelSurcharge),2),ROUND(((1-GroundMT10)*'UPS Ground Base'!E66)*(1+GroundFuelSurcharge),2))+(GroundResidentialFee*(1+GroundFuelSurcharge))</f>
        <v>53.816875</v>
      </c>
      <c r="F71" s="300">
        <f>IF(MinBaseGround&gt;ROUND(((1-GroundMT10)*'UPS Ground Base'!F66),2),ROUND(MinBaseGround*(1+GroundFuelSurcharge),2),ROUND(((1-GroundMT10)*'UPS Ground Base'!F66)*(1+GroundFuelSurcharge),2))+(GroundResidentialFee*(1+GroundFuelSurcharge))</f>
        <v>63.036875</v>
      </c>
      <c r="G71" s="300">
        <f>IF(MinBaseGround&gt;ROUND(((1-GroundMT10)*'UPS Ground Base'!G66),2),ROUND(MinBaseGround*(1+GroundFuelSurcharge),2),ROUND(((1-GroundMT10)*'UPS Ground Base'!G66)*(1+GroundFuelSurcharge),2))+(GroundResidentialFee*(1+GroundFuelSurcharge))</f>
        <v>72.886875</v>
      </c>
      <c r="H71" s="300">
        <f>IF(MinBaseGround&gt;ROUND(((1-GroundMT10)*'UPS Ground Base'!H66),2),ROUND(MinBaseGround*(1+GroundFuelSurcharge),2),ROUND(((1-GroundMT10)*'UPS Ground Base'!H66)*(1+GroundFuelSurcharge),2))+(GroundResidentialFee*(1+GroundFuelSurcharge))</f>
        <v>85.706875</v>
      </c>
      <c r="I71" s="300">
        <f>IF(MinBaseGround&gt;ROUND(((1-GroundCandaDiscount)*'UPS Ground Base'!I66),2),ROUND(MinBaseGround*(1+GroundFuelSurcharge),2),ROUND(((1-GroundCandaDiscount)*'UPS Ground Base'!I66)*(1+GroundFuelSurcharge),2))+(GroundResidentialFee*(1+GroundFuelSurcharge))</f>
        <v>123.456875</v>
      </c>
      <c r="J71" s="300">
        <f>IF(MinBaseGround&gt;ROUND(((1-GroundCandaDiscount)*'UPS Ground Base'!J66),2),ROUND(MinBaseGround*(1+GroundFuelSurcharge),2),ROUND(((1-GroundCandaDiscount)*'UPS Ground Base'!J66)*(1+GroundFuelSurcharge),2))+(GroundResidentialFee*(1+GroundFuelSurcharge))</f>
        <v>124.406875</v>
      </c>
      <c r="K71" s="300">
        <f>IF(MinBaseGround&gt;ROUND(((1-GroundCandaDiscount)*'UPS Ground Base'!K66),2),ROUND(MinBaseGround*(1+GroundFuelSurcharge),2),ROUND(((1-GroundCandaDiscount)*'UPS Ground Base'!K66)*(1+GroundFuelSurcharge),2))+(GroundResidentialFee*(1+GroundFuelSurcharge))</f>
        <v>125.706875</v>
      </c>
      <c r="L71" s="300">
        <f>IF(MinBaseGround&gt;ROUND(((1-GroundCandaDiscount)*'UPS Ground Base'!L66),2),ROUND(MinBaseGround*(1+GroundFuelSurcharge),2),ROUND(((1-GroundCandaDiscount)*'UPS Ground Base'!L66)*(1+GroundFuelSurcharge),2))+(GroundResidentialFee*(1+GroundFuelSurcharge))</f>
        <v>165.306875</v>
      </c>
      <c r="M71" s="300">
        <f>IF(MinBaseGround&gt;ROUND(((1-GroundCandaDiscount)*'UPS Ground Base'!M66),2),ROUND(MinBaseGround*(1+GroundFuelSurcharge),2),ROUND(((1-GroundCandaDiscount)*'UPS Ground Base'!M66)*(1+GroundFuelSurcharge),2))+(GroundResidentialFee*(1+GroundFuelSurcharge))</f>
        <v>166.916875</v>
      </c>
      <c r="N71" s="300">
        <f>IF(MinBaseGround&gt;ROUND(((1-GroundCandaDiscount)*'UPS Ground Base'!N66),2),ROUND(MinBaseGround*(1+GroundFuelSurcharge),2),ROUND(((1-GroundCandaDiscount)*'UPS Ground Base'!N66)*(1+GroundFuelSurcharge),2))+(GroundResidentialFee*(1+GroundFuelSurcharge))</f>
        <v>177.266875</v>
      </c>
      <c r="O71" s="300">
        <f>IF(MinBaseGround&gt;ROUND(((1-GroundCandaDiscount)*'UPS Ground Base'!O66),2),ROUND(MinBaseGround*(1+GroundFuelSurcharge),2),ROUND(((1-GroundCandaDiscount)*'UPS Ground Base'!O66)*(1+GroundFuelSurcharge),2))+(GroundResidentialFee*(1+GroundFuelSurcharge))</f>
        <v>212.536875</v>
      </c>
      <c r="P71" s="300">
        <f>IF(MinBaseGround&gt;ROUND(((1-GroundCandaDiscount)*'UPS Ground Base'!P66),2),ROUND(MinBaseGround*(1+GroundFuelSurcharge),2),ROUND(((1-GroundCandaDiscount)*'UPS Ground Base'!P66)*(1+GroundFuelSurcharge),2))+(GroundResidentialFee*(1+GroundFuelSurcharge))</f>
        <v>215.426875</v>
      </c>
      <c r="Q71" s="300">
        <f>IF(MinBaseGround&gt;ROUND(((1-GroundCandaDiscount)*'UPS Ground Base'!Q66),2),ROUND(MinBaseGround*(1+GroundFuelSurcharge),2),ROUND(((1-GroundCandaDiscount)*'UPS Ground Base'!Q66)*(1+GroundFuelSurcharge),2))+(GroundResidentialFee*(1+GroundFuelSurcharge))</f>
        <v>223.046875</v>
      </c>
      <c r="R71" s="300">
        <f>IF(MinBaseGround&gt;ROUND(((1-GroundCandaDiscount)*'UPS Ground Base'!R66),2),ROUND(MinBaseGround*(1+GroundFuelSurcharge),2),ROUND(((1-GroundCandaDiscount)*'UPS Ground Base'!R66)*(1+GroundFuelSurcharge),2))+(GroundResidentialFee*(1+GroundFuelSurcharge))</f>
        <v>225.336875</v>
      </c>
      <c r="S71" s="300">
        <f>IF(MinBaseGround&gt;ROUND(((1-GroundCandaDiscount)*'UPS Ground Base'!S66),2),ROUND(MinBaseGround*(1+GroundFuelSurcharge),2),ROUND(((1-GroundCandaDiscount)*'UPS Ground Base'!S66)*(1+GroundFuelSurcharge),2))+(GroundResidentialFee*(1+GroundFuelSurcharge))</f>
        <v>230.156875</v>
      </c>
      <c r="T71" s="300">
        <f>IF(MinBaseGround&gt;ROUND(((1-GroundCandaDiscount)*'UPS Ground Base'!T66),2),ROUND(MinBaseGround*(1+GroundFuelSurcharge),2),ROUND(((1-GroundCandaDiscount)*'UPS Ground Base'!T66)*(1+GroundFuelSurcharge),2))+(GroundResidentialFee*(1+GroundFuelSurcharge))</f>
        <v>239.206875</v>
      </c>
      <c r="U71" s="300">
        <f>IF(MinBaseGround&gt;ROUND(((1-GroundCandaDiscount)*'UPS Ground Base'!U66),2),ROUND(MinBaseGround*(1+GroundFuelSurcharge),2),ROUND(((1-GroundCandaDiscount)*'UPS Ground Base'!U66)*(1+GroundFuelSurcharge),2))+(GroundResidentialFee*(1+GroundFuelSurcharge))</f>
        <v>244.666875</v>
      </c>
    </row>
    <row r="72" ht="12.75" customHeight="1">
      <c r="A72" s="299">
        <v>65.0</v>
      </c>
      <c r="B72" s="300">
        <f>IF(MinBaseGround&gt;ROUND(((1-GroundMT10)*'UPS Ground Base'!B67),2),ROUND(MinBaseGround*(1+GroundFuelSurcharge),2),ROUND(((1-GroundMT10)*'UPS Ground Base'!B67)*(1+GroundFuelSurcharge),2))+(GroundResidentialFee*(1+GroundFuelSurcharge))</f>
        <v>33.106875</v>
      </c>
      <c r="C72" s="300">
        <f>IF(MinBaseGround&gt;ROUND(((1-GroundMT10)*'UPS Ground Base'!C67),2),ROUND(MinBaseGround*(1+GroundFuelSurcharge),2),ROUND(((1-GroundMT10)*'UPS Ground Base'!C67)*(1+GroundFuelSurcharge),2))+(GroundResidentialFee*(1+GroundFuelSurcharge))</f>
        <v>40.496875</v>
      </c>
      <c r="D72" s="300">
        <f>IF(MinBaseGround&gt;ROUND(((1-GroundMT10)*'UPS Ground Base'!D67),2),ROUND(MinBaseGround*(1+GroundFuelSurcharge),2),ROUND(((1-GroundMT10)*'UPS Ground Base'!D67)*(1+GroundFuelSurcharge),2))+(GroundResidentialFee*(1+GroundFuelSurcharge))</f>
        <v>44.356875</v>
      </c>
      <c r="E72" s="300">
        <f>IF(MinBaseGround&gt;ROUND(((1-GroundMT10)*'UPS Ground Base'!E67),2),ROUND(MinBaseGround*(1+GroundFuelSurcharge),2),ROUND(((1-GroundMT10)*'UPS Ground Base'!E67)*(1+GroundFuelSurcharge),2))+(GroundResidentialFee*(1+GroundFuelSurcharge))</f>
        <v>53.856875</v>
      </c>
      <c r="F72" s="300">
        <f>IF(MinBaseGround&gt;ROUND(((1-GroundMT10)*'UPS Ground Base'!F67),2),ROUND(MinBaseGround*(1+GroundFuelSurcharge),2),ROUND(((1-GroundMT10)*'UPS Ground Base'!F67)*(1+GroundFuelSurcharge),2))+(GroundResidentialFee*(1+GroundFuelSurcharge))</f>
        <v>63.516875</v>
      </c>
      <c r="G72" s="300">
        <f>IF(MinBaseGround&gt;ROUND(((1-GroundMT10)*'UPS Ground Base'!G67),2),ROUND(MinBaseGround*(1+GroundFuelSurcharge),2),ROUND(((1-GroundMT10)*'UPS Ground Base'!G67)*(1+GroundFuelSurcharge),2))+(GroundResidentialFee*(1+GroundFuelSurcharge))</f>
        <v>73.046875</v>
      </c>
      <c r="H72" s="300">
        <f>IF(MinBaseGround&gt;ROUND(((1-GroundMT10)*'UPS Ground Base'!H67),2),ROUND(MinBaseGround*(1+GroundFuelSurcharge),2),ROUND(((1-GroundMT10)*'UPS Ground Base'!H67)*(1+GroundFuelSurcharge),2))+(GroundResidentialFee*(1+GroundFuelSurcharge))</f>
        <v>85.856875</v>
      </c>
      <c r="I72" s="300">
        <f>IF(MinBaseGround&gt;ROUND(((1-GroundCandaDiscount)*'UPS Ground Base'!I67),2),ROUND(MinBaseGround*(1+GroundFuelSurcharge),2),ROUND(((1-GroundCandaDiscount)*'UPS Ground Base'!I67)*(1+GroundFuelSurcharge),2))+(GroundResidentialFee*(1+GroundFuelSurcharge))</f>
        <v>124.566875</v>
      </c>
      <c r="J72" s="300">
        <f>IF(MinBaseGround&gt;ROUND(((1-GroundCandaDiscount)*'UPS Ground Base'!J67),2),ROUND(MinBaseGround*(1+GroundFuelSurcharge),2),ROUND(((1-GroundCandaDiscount)*'UPS Ground Base'!J67)*(1+GroundFuelSurcharge),2))+(GroundResidentialFee*(1+GroundFuelSurcharge))</f>
        <v>125.486875</v>
      </c>
      <c r="K72" s="300">
        <f>IF(MinBaseGround&gt;ROUND(((1-GroundCandaDiscount)*'UPS Ground Base'!K67),2),ROUND(MinBaseGround*(1+GroundFuelSurcharge),2),ROUND(((1-GroundCandaDiscount)*'UPS Ground Base'!K67)*(1+GroundFuelSurcharge),2))+(GroundResidentialFee*(1+GroundFuelSurcharge))</f>
        <v>126.776875</v>
      </c>
      <c r="L72" s="300">
        <f>IF(MinBaseGround&gt;ROUND(((1-GroundCandaDiscount)*'UPS Ground Base'!L67),2),ROUND(MinBaseGround*(1+GroundFuelSurcharge),2),ROUND(((1-GroundCandaDiscount)*'UPS Ground Base'!L67)*(1+GroundFuelSurcharge),2))+(GroundResidentialFee*(1+GroundFuelSurcharge))</f>
        <v>168.886875</v>
      </c>
      <c r="M72" s="300">
        <f>IF(MinBaseGround&gt;ROUND(((1-GroundCandaDiscount)*'UPS Ground Base'!M67),2),ROUND(MinBaseGround*(1+GroundFuelSurcharge),2),ROUND(((1-GroundCandaDiscount)*'UPS Ground Base'!M67)*(1+GroundFuelSurcharge),2))+(GroundResidentialFee*(1+GroundFuelSurcharge))</f>
        <v>170.436875</v>
      </c>
      <c r="N72" s="300">
        <f>IF(MinBaseGround&gt;ROUND(((1-GroundCandaDiscount)*'UPS Ground Base'!N67),2),ROUND(MinBaseGround*(1+GroundFuelSurcharge),2),ROUND(((1-GroundCandaDiscount)*'UPS Ground Base'!N67)*(1+GroundFuelSurcharge),2))+(GroundResidentialFee*(1+GroundFuelSurcharge))</f>
        <v>181.386875</v>
      </c>
      <c r="O72" s="300">
        <f>IF(MinBaseGround&gt;ROUND(((1-GroundCandaDiscount)*'UPS Ground Base'!O67),2),ROUND(MinBaseGround*(1+GroundFuelSurcharge),2),ROUND(((1-GroundCandaDiscount)*'UPS Ground Base'!O67)*(1+GroundFuelSurcharge),2))+(GroundResidentialFee*(1+GroundFuelSurcharge))</f>
        <v>214.316875</v>
      </c>
      <c r="P72" s="300">
        <f>IF(MinBaseGround&gt;ROUND(((1-GroundCandaDiscount)*'UPS Ground Base'!P67),2),ROUND(MinBaseGround*(1+GroundFuelSurcharge),2),ROUND(((1-GroundCandaDiscount)*'UPS Ground Base'!P67)*(1+GroundFuelSurcharge),2))+(GroundResidentialFee*(1+GroundFuelSurcharge))</f>
        <v>217.206875</v>
      </c>
      <c r="Q72" s="300">
        <f>IF(MinBaseGround&gt;ROUND(((1-GroundCandaDiscount)*'UPS Ground Base'!Q67),2),ROUND(MinBaseGround*(1+GroundFuelSurcharge),2),ROUND(((1-GroundCandaDiscount)*'UPS Ground Base'!Q67)*(1+GroundFuelSurcharge),2))+(GroundResidentialFee*(1+GroundFuelSurcharge))</f>
        <v>224.206875</v>
      </c>
      <c r="R72" s="300">
        <f>IF(MinBaseGround&gt;ROUND(((1-GroundCandaDiscount)*'UPS Ground Base'!R67),2),ROUND(MinBaseGround*(1+GroundFuelSurcharge),2),ROUND(((1-GroundCandaDiscount)*'UPS Ground Base'!R67)*(1+GroundFuelSurcharge),2))+(GroundResidentialFee*(1+GroundFuelSurcharge))</f>
        <v>225.816875</v>
      </c>
      <c r="S72" s="300">
        <f>IF(MinBaseGround&gt;ROUND(((1-GroundCandaDiscount)*'UPS Ground Base'!S67),2),ROUND(MinBaseGround*(1+GroundFuelSurcharge),2),ROUND(((1-GroundCandaDiscount)*'UPS Ground Base'!S67)*(1+GroundFuelSurcharge),2))+(GroundResidentialFee*(1+GroundFuelSurcharge))</f>
        <v>232.086875</v>
      </c>
      <c r="T72" s="300">
        <f>IF(MinBaseGround&gt;ROUND(((1-GroundCandaDiscount)*'UPS Ground Base'!T67),2),ROUND(MinBaseGround*(1+GroundFuelSurcharge),2),ROUND(((1-GroundCandaDiscount)*'UPS Ground Base'!T67)*(1+GroundFuelSurcharge),2))+(GroundResidentialFee*(1+GroundFuelSurcharge))</f>
        <v>241.096875</v>
      </c>
      <c r="U72" s="300">
        <f>IF(MinBaseGround&gt;ROUND(((1-GroundCandaDiscount)*'UPS Ground Base'!U67),2),ROUND(MinBaseGround*(1+GroundFuelSurcharge),2),ROUND(((1-GroundCandaDiscount)*'UPS Ground Base'!U67)*(1+GroundFuelSurcharge),2))+(GroundResidentialFee*(1+GroundFuelSurcharge))</f>
        <v>246.606875</v>
      </c>
    </row>
    <row r="73" ht="12.75" customHeight="1">
      <c r="A73" s="299">
        <v>66.0</v>
      </c>
      <c r="B73" s="300">
        <f>IF(MinBaseGround&gt;ROUND(((1-GroundMT10)*'UPS Ground Base'!B68),2),ROUND(MinBaseGround*(1+GroundFuelSurcharge),2),ROUND(((1-GroundMT10)*'UPS Ground Base'!B68)*(1+GroundFuelSurcharge),2))+(GroundResidentialFee*(1+GroundFuelSurcharge))</f>
        <v>33.236875</v>
      </c>
      <c r="C73" s="300">
        <f>IF(MinBaseGround&gt;ROUND(((1-GroundMT10)*'UPS Ground Base'!C68),2),ROUND(MinBaseGround*(1+GroundFuelSurcharge),2),ROUND(((1-GroundMT10)*'UPS Ground Base'!C68)*(1+GroundFuelSurcharge),2))+(GroundResidentialFee*(1+GroundFuelSurcharge))</f>
        <v>40.836875</v>
      </c>
      <c r="D73" s="300">
        <f>IF(MinBaseGround&gt;ROUND(((1-GroundMT10)*'UPS Ground Base'!D68),2),ROUND(MinBaseGround*(1+GroundFuelSurcharge),2),ROUND(((1-GroundMT10)*'UPS Ground Base'!D68)*(1+GroundFuelSurcharge),2))+(GroundResidentialFee*(1+GroundFuelSurcharge))</f>
        <v>44.356875</v>
      </c>
      <c r="E73" s="300">
        <f>IF(MinBaseGround&gt;ROUND(((1-GroundMT10)*'UPS Ground Base'!E68),2),ROUND(MinBaseGround*(1+GroundFuelSurcharge),2),ROUND(((1-GroundMT10)*'UPS Ground Base'!E68)*(1+GroundFuelSurcharge),2))+(GroundResidentialFee*(1+GroundFuelSurcharge))</f>
        <v>53.876875</v>
      </c>
      <c r="F73" s="300">
        <f>IF(MinBaseGround&gt;ROUND(((1-GroundMT10)*'UPS Ground Base'!F68),2),ROUND(MinBaseGround*(1+GroundFuelSurcharge),2),ROUND(((1-GroundMT10)*'UPS Ground Base'!F68)*(1+GroundFuelSurcharge),2))+(GroundResidentialFee*(1+GroundFuelSurcharge))</f>
        <v>63.566875</v>
      </c>
      <c r="G73" s="300">
        <f>IF(MinBaseGround&gt;ROUND(((1-GroundMT10)*'UPS Ground Base'!G68),2),ROUND(MinBaseGround*(1+GroundFuelSurcharge),2),ROUND(((1-GroundMT10)*'UPS Ground Base'!G68)*(1+GroundFuelSurcharge),2))+(GroundResidentialFee*(1+GroundFuelSurcharge))</f>
        <v>73.246875</v>
      </c>
      <c r="H73" s="300">
        <f>IF(MinBaseGround&gt;ROUND(((1-GroundMT10)*'UPS Ground Base'!H68),2),ROUND(MinBaseGround*(1+GroundFuelSurcharge),2),ROUND(((1-GroundMT10)*'UPS Ground Base'!H68)*(1+GroundFuelSurcharge),2))+(GroundResidentialFee*(1+GroundFuelSurcharge))</f>
        <v>86.186875</v>
      </c>
      <c r="I73" s="300">
        <f>IF(MinBaseGround&gt;ROUND(((1-GroundCandaDiscount)*'UPS Ground Base'!I68),2),ROUND(MinBaseGround*(1+GroundFuelSurcharge),2),ROUND(((1-GroundCandaDiscount)*'UPS Ground Base'!I68)*(1+GroundFuelSurcharge),2))+(GroundResidentialFee*(1+GroundFuelSurcharge))</f>
        <v>125.666875</v>
      </c>
      <c r="J73" s="300">
        <f>IF(MinBaseGround&gt;ROUND(((1-GroundCandaDiscount)*'UPS Ground Base'!J68),2),ROUND(MinBaseGround*(1+GroundFuelSurcharge),2),ROUND(((1-GroundCandaDiscount)*'UPS Ground Base'!J68)*(1+GroundFuelSurcharge),2))+(GroundResidentialFee*(1+GroundFuelSurcharge))</f>
        <v>126.576875</v>
      </c>
      <c r="K73" s="300">
        <f>IF(MinBaseGround&gt;ROUND(((1-GroundCandaDiscount)*'UPS Ground Base'!K68),2),ROUND(MinBaseGround*(1+GroundFuelSurcharge),2),ROUND(((1-GroundCandaDiscount)*'UPS Ground Base'!K68)*(1+GroundFuelSurcharge),2))+(GroundResidentialFee*(1+GroundFuelSurcharge))</f>
        <v>127.866875</v>
      </c>
      <c r="L73" s="300">
        <f>IF(MinBaseGround&gt;ROUND(((1-GroundCandaDiscount)*'UPS Ground Base'!L68),2),ROUND(MinBaseGround*(1+GroundFuelSurcharge),2),ROUND(((1-GroundCandaDiscount)*'UPS Ground Base'!L68)*(1+GroundFuelSurcharge),2))+(GroundResidentialFee*(1+GroundFuelSurcharge))</f>
        <v>171.896875</v>
      </c>
      <c r="M73" s="300">
        <f>IF(MinBaseGround&gt;ROUND(((1-GroundCandaDiscount)*'UPS Ground Base'!M68),2),ROUND(MinBaseGround*(1+GroundFuelSurcharge),2),ROUND(((1-GroundCandaDiscount)*'UPS Ground Base'!M68)*(1+GroundFuelSurcharge),2))+(GroundResidentialFee*(1+GroundFuelSurcharge))</f>
        <v>173.476875</v>
      </c>
      <c r="N73" s="300">
        <f>IF(MinBaseGround&gt;ROUND(((1-GroundCandaDiscount)*'UPS Ground Base'!N68),2),ROUND(MinBaseGround*(1+GroundFuelSurcharge),2),ROUND(((1-GroundCandaDiscount)*'UPS Ground Base'!N68)*(1+GroundFuelSurcharge),2))+(GroundResidentialFee*(1+GroundFuelSurcharge))</f>
        <v>184.796875</v>
      </c>
      <c r="O73" s="300">
        <f>IF(MinBaseGround&gt;ROUND(((1-GroundCandaDiscount)*'UPS Ground Base'!O68),2),ROUND(MinBaseGround*(1+GroundFuelSurcharge),2),ROUND(((1-GroundCandaDiscount)*'UPS Ground Base'!O68)*(1+GroundFuelSurcharge),2))+(GroundResidentialFee*(1+GroundFuelSurcharge))</f>
        <v>216.676875</v>
      </c>
      <c r="P73" s="300">
        <f>IF(MinBaseGround&gt;ROUND(((1-GroundCandaDiscount)*'UPS Ground Base'!P68),2),ROUND(MinBaseGround*(1+GroundFuelSurcharge),2),ROUND(((1-GroundCandaDiscount)*'UPS Ground Base'!P68)*(1+GroundFuelSurcharge),2))+(GroundResidentialFee*(1+GroundFuelSurcharge))</f>
        <v>219.416875</v>
      </c>
      <c r="Q73" s="300">
        <f>IF(MinBaseGround&gt;ROUND(((1-GroundCandaDiscount)*'UPS Ground Base'!Q68),2),ROUND(MinBaseGround*(1+GroundFuelSurcharge),2),ROUND(((1-GroundCandaDiscount)*'UPS Ground Base'!Q68)*(1+GroundFuelSurcharge),2))+(GroundResidentialFee*(1+GroundFuelSurcharge))</f>
        <v>225.216875</v>
      </c>
      <c r="R73" s="300">
        <f>IF(MinBaseGround&gt;ROUND(((1-GroundCandaDiscount)*'UPS Ground Base'!R68),2),ROUND(MinBaseGround*(1+GroundFuelSurcharge),2),ROUND(((1-GroundCandaDiscount)*'UPS Ground Base'!R68)*(1+GroundFuelSurcharge),2))+(GroundResidentialFee*(1+GroundFuelSurcharge))</f>
        <v>227.846875</v>
      </c>
      <c r="S73" s="300">
        <f>IF(MinBaseGround&gt;ROUND(((1-GroundCandaDiscount)*'UPS Ground Base'!S68),2),ROUND(MinBaseGround*(1+GroundFuelSurcharge),2),ROUND(((1-GroundCandaDiscount)*'UPS Ground Base'!S68)*(1+GroundFuelSurcharge),2))+(GroundResidentialFee*(1+GroundFuelSurcharge))</f>
        <v>234.076875</v>
      </c>
      <c r="T73" s="300">
        <f>IF(MinBaseGround&gt;ROUND(((1-GroundCandaDiscount)*'UPS Ground Base'!T68),2),ROUND(MinBaseGround*(1+GroundFuelSurcharge),2),ROUND(((1-GroundCandaDiscount)*'UPS Ground Base'!T68)*(1+GroundFuelSurcharge),2))+(GroundResidentialFee*(1+GroundFuelSurcharge))</f>
        <v>243.136875</v>
      </c>
      <c r="U73" s="300">
        <f>IF(MinBaseGround&gt;ROUND(((1-GroundCandaDiscount)*'UPS Ground Base'!U68),2),ROUND(MinBaseGround*(1+GroundFuelSurcharge),2),ROUND(((1-GroundCandaDiscount)*'UPS Ground Base'!U68)*(1+GroundFuelSurcharge),2))+(GroundResidentialFee*(1+GroundFuelSurcharge))</f>
        <v>248.466875</v>
      </c>
    </row>
    <row r="74" ht="12.75" customHeight="1">
      <c r="A74" s="299">
        <v>67.0</v>
      </c>
      <c r="B74" s="300">
        <f>IF(MinBaseGround&gt;ROUND(((1-GroundMT10)*'UPS Ground Base'!B69),2),ROUND(MinBaseGround*(1+GroundFuelSurcharge),2),ROUND(((1-GroundMT10)*'UPS Ground Base'!B69)*(1+GroundFuelSurcharge),2))+(GroundResidentialFee*(1+GroundFuelSurcharge))</f>
        <v>33.246875</v>
      </c>
      <c r="C74" s="300">
        <f>IF(MinBaseGround&gt;ROUND(((1-GroundMT10)*'UPS Ground Base'!C69),2),ROUND(MinBaseGround*(1+GroundFuelSurcharge),2),ROUND(((1-GroundMT10)*'UPS Ground Base'!C69)*(1+GroundFuelSurcharge),2))+(GroundResidentialFee*(1+GroundFuelSurcharge))</f>
        <v>40.886875</v>
      </c>
      <c r="D74" s="300">
        <f>IF(MinBaseGround&gt;ROUND(((1-GroundMT10)*'UPS Ground Base'!D69),2),ROUND(MinBaseGround*(1+GroundFuelSurcharge),2),ROUND(((1-GroundMT10)*'UPS Ground Base'!D69)*(1+GroundFuelSurcharge),2))+(GroundResidentialFee*(1+GroundFuelSurcharge))</f>
        <v>44.366875</v>
      </c>
      <c r="E74" s="300">
        <f>IF(MinBaseGround&gt;ROUND(((1-GroundMT10)*'UPS Ground Base'!E69),2),ROUND(MinBaseGround*(1+GroundFuelSurcharge),2),ROUND(((1-GroundMT10)*'UPS Ground Base'!E69)*(1+GroundFuelSurcharge),2))+(GroundResidentialFee*(1+GroundFuelSurcharge))</f>
        <v>53.956875</v>
      </c>
      <c r="F74" s="300">
        <f>IF(MinBaseGround&gt;ROUND(((1-GroundMT10)*'UPS Ground Base'!F69),2),ROUND(MinBaseGround*(1+GroundFuelSurcharge),2),ROUND(((1-GroundMT10)*'UPS Ground Base'!F69)*(1+GroundFuelSurcharge),2))+(GroundResidentialFee*(1+GroundFuelSurcharge))</f>
        <v>64.016875</v>
      </c>
      <c r="G74" s="300">
        <f>IF(MinBaseGround&gt;ROUND(((1-GroundMT10)*'UPS Ground Base'!G69),2),ROUND(MinBaseGround*(1+GroundFuelSurcharge),2),ROUND(((1-GroundMT10)*'UPS Ground Base'!G69)*(1+GroundFuelSurcharge),2))+(GroundResidentialFee*(1+GroundFuelSurcharge))</f>
        <v>73.576875</v>
      </c>
      <c r="H74" s="300">
        <f>IF(MinBaseGround&gt;ROUND(((1-GroundMT10)*'UPS Ground Base'!H69),2),ROUND(MinBaseGround*(1+GroundFuelSurcharge),2),ROUND(((1-GroundMT10)*'UPS Ground Base'!H69)*(1+GroundFuelSurcharge),2))+(GroundResidentialFee*(1+GroundFuelSurcharge))</f>
        <v>86.986875</v>
      </c>
      <c r="I74" s="300">
        <f>IF(MinBaseGround&gt;ROUND(((1-GroundCandaDiscount)*'UPS Ground Base'!I69),2),ROUND(MinBaseGround*(1+GroundFuelSurcharge),2),ROUND(((1-GroundCandaDiscount)*'UPS Ground Base'!I69)*(1+GroundFuelSurcharge),2))+(GroundResidentialFee*(1+GroundFuelSurcharge))</f>
        <v>126.786875</v>
      </c>
      <c r="J74" s="300">
        <f>IF(MinBaseGround&gt;ROUND(((1-GroundCandaDiscount)*'UPS Ground Base'!J69),2),ROUND(MinBaseGround*(1+GroundFuelSurcharge),2),ROUND(((1-GroundCandaDiscount)*'UPS Ground Base'!J69)*(1+GroundFuelSurcharge),2))+(GroundResidentialFee*(1+GroundFuelSurcharge))</f>
        <v>127.656875</v>
      </c>
      <c r="K74" s="300">
        <f>IF(MinBaseGround&gt;ROUND(((1-GroundCandaDiscount)*'UPS Ground Base'!K69),2),ROUND(MinBaseGround*(1+GroundFuelSurcharge),2),ROUND(((1-GroundCandaDiscount)*'UPS Ground Base'!K69)*(1+GroundFuelSurcharge),2))+(GroundResidentialFee*(1+GroundFuelSurcharge))</f>
        <v>128.936875</v>
      </c>
      <c r="L74" s="300">
        <f>IF(MinBaseGround&gt;ROUND(((1-GroundCandaDiscount)*'UPS Ground Base'!L69),2),ROUND(MinBaseGround*(1+GroundFuelSurcharge),2),ROUND(((1-GroundCandaDiscount)*'UPS Ground Base'!L69)*(1+GroundFuelSurcharge),2))+(GroundResidentialFee*(1+GroundFuelSurcharge))</f>
        <v>174.856875</v>
      </c>
      <c r="M74" s="300">
        <f>IF(MinBaseGround&gt;ROUND(((1-GroundCandaDiscount)*'UPS Ground Base'!M69),2),ROUND(MinBaseGround*(1+GroundFuelSurcharge),2),ROUND(((1-GroundCandaDiscount)*'UPS Ground Base'!M69)*(1+GroundFuelSurcharge),2))+(GroundResidentialFee*(1+GroundFuelSurcharge))</f>
        <v>176.446875</v>
      </c>
      <c r="N74" s="300">
        <f>IF(MinBaseGround&gt;ROUND(((1-GroundCandaDiscount)*'UPS Ground Base'!N69),2),ROUND(MinBaseGround*(1+GroundFuelSurcharge),2),ROUND(((1-GroundCandaDiscount)*'UPS Ground Base'!N69)*(1+GroundFuelSurcharge),2))+(GroundResidentialFee*(1+GroundFuelSurcharge))</f>
        <v>188.156875</v>
      </c>
      <c r="O74" s="300">
        <f>IF(MinBaseGround&gt;ROUND(((1-GroundCandaDiscount)*'UPS Ground Base'!O69),2),ROUND(MinBaseGround*(1+GroundFuelSurcharge),2),ROUND(((1-GroundCandaDiscount)*'UPS Ground Base'!O69)*(1+GroundFuelSurcharge),2))+(GroundResidentialFee*(1+GroundFuelSurcharge))</f>
        <v>220.106875</v>
      </c>
      <c r="P74" s="300">
        <f>IF(MinBaseGround&gt;ROUND(((1-GroundCandaDiscount)*'UPS Ground Base'!P69),2),ROUND(MinBaseGround*(1+GroundFuelSurcharge),2),ROUND(((1-GroundCandaDiscount)*'UPS Ground Base'!P69)*(1+GroundFuelSurcharge),2))+(GroundResidentialFee*(1+GroundFuelSurcharge))</f>
        <v>222.986875</v>
      </c>
      <c r="Q74" s="300">
        <f>IF(MinBaseGround&gt;ROUND(((1-GroundCandaDiscount)*'UPS Ground Base'!Q69),2),ROUND(MinBaseGround*(1+GroundFuelSurcharge),2),ROUND(((1-GroundCandaDiscount)*'UPS Ground Base'!Q69)*(1+GroundFuelSurcharge),2))+(GroundResidentialFee*(1+GroundFuelSurcharge))</f>
        <v>225.686875</v>
      </c>
      <c r="R74" s="300">
        <f>IF(MinBaseGround&gt;ROUND(((1-GroundCandaDiscount)*'UPS Ground Base'!R69),2),ROUND(MinBaseGround*(1+GroundFuelSurcharge),2),ROUND(((1-GroundCandaDiscount)*'UPS Ground Base'!R69)*(1+GroundFuelSurcharge),2))+(GroundResidentialFee*(1+GroundFuelSurcharge))</f>
        <v>231.296875</v>
      </c>
      <c r="S74" s="300">
        <f>IF(MinBaseGround&gt;ROUND(((1-GroundCandaDiscount)*'UPS Ground Base'!S69),2),ROUND(MinBaseGround*(1+GroundFuelSurcharge),2),ROUND(((1-GroundCandaDiscount)*'UPS Ground Base'!S69)*(1+GroundFuelSurcharge),2))+(GroundResidentialFee*(1+GroundFuelSurcharge))</f>
        <v>237.486875</v>
      </c>
      <c r="T74" s="300">
        <f>IF(MinBaseGround&gt;ROUND(((1-GroundCandaDiscount)*'UPS Ground Base'!T69),2),ROUND(MinBaseGround*(1+GroundFuelSurcharge),2),ROUND(((1-GroundCandaDiscount)*'UPS Ground Base'!T69)*(1+GroundFuelSurcharge),2))+(GroundResidentialFee*(1+GroundFuelSurcharge))</f>
        <v>246.276875</v>
      </c>
      <c r="U74" s="300">
        <f>IF(MinBaseGround&gt;ROUND(((1-GroundCandaDiscount)*'UPS Ground Base'!U69),2),ROUND(MinBaseGround*(1+GroundFuelSurcharge),2),ROUND(((1-GroundCandaDiscount)*'UPS Ground Base'!U69)*(1+GroundFuelSurcharge),2))+(GroundResidentialFee*(1+GroundFuelSurcharge))</f>
        <v>251.776875</v>
      </c>
    </row>
    <row r="75" ht="12.75" customHeight="1">
      <c r="A75" s="299">
        <v>68.0</v>
      </c>
      <c r="B75" s="300">
        <f>IF(MinBaseGround&gt;ROUND(((1-GroundMT10)*'UPS Ground Base'!B70),2),ROUND(MinBaseGround*(1+GroundFuelSurcharge),2),ROUND(((1-GroundMT10)*'UPS Ground Base'!B70)*(1+GroundFuelSurcharge),2))+(GroundResidentialFee*(1+GroundFuelSurcharge))</f>
        <v>33.546875</v>
      </c>
      <c r="C75" s="300">
        <f>IF(MinBaseGround&gt;ROUND(((1-GroundMT10)*'UPS Ground Base'!C70),2),ROUND(MinBaseGround*(1+GroundFuelSurcharge),2),ROUND(((1-GroundMT10)*'UPS Ground Base'!C70)*(1+GroundFuelSurcharge),2))+(GroundResidentialFee*(1+GroundFuelSurcharge))</f>
        <v>41.486875</v>
      </c>
      <c r="D75" s="300">
        <f>IF(MinBaseGround&gt;ROUND(((1-GroundMT10)*'UPS Ground Base'!D70),2),ROUND(MinBaseGround*(1+GroundFuelSurcharge),2),ROUND(((1-GroundMT10)*'UPS Ground Base'!D70)*(1+GroundFuelSurcharge),2))+(GroundResidentialFee*(1+GroundFuelSurcharge))</f>
        <v>46.686875</v>
      </c>
      <c r="E75" s="300">
        <f>IF(MinBaseGround&gt;ROUND(((1-GroundMT10)*'UPS Ground Base'!E70),2),ROUND(MinBaseGround*(1+GroundFuelSurcharge),2),ROUND(((1-GroundMT10)*'UPS Ground Base'!E70)*(1+GroundFuelSurcharge),2))+(GroundResidentialFee*(1+GroundFuelSurcharge))</f>
        <v>54.956875</v>
      </c>
      <c r="F75" s="300">
        <f>IF(MinBaseGround&gt;ROUND(((1-GroundMT10)*'UPS Ground Base'!F70),2),ROUND(MinBaseGround*(1+GroundFuelSurcharge),2),ROUND(((1-GroundMT10)*'UPS Ground Base'!F70)*(1+GroundFuelSurcharge),2))+(GroundResidentialFee*(1+GroundFuelSurcharge))</f>
        <v>64.876875</v>
      </c>
      <c r="G75" s="300">
        <f>IF(MinBaseGround&gt;ROUND(((1-GroundMT10)*'UPS Ground Base'!G70),2),ROUND(MinBaseGround*(1+GroundFuelSurcharge),2),ROUND(((1-GroundMT10)*'UPS Ground Base'!G70)*(1+GroundFuelSurcharge),2))+(GroundResidentialFee*(1+GroundFuelSurcharge))</f>
        <v>74.606875</v>
      </c>
      <c r="H75" s="300">
        <f>IF(MinBaseGround&gt;ROUND(((1-GroundMT10)*'UPS Ground Base'!H70),2),ROUND(MinBaseGround*(1+GroundFuelSurcharge),2),ROUND(((1-GroundMT10)*'UPS Ground Base'!H70)*(1+GroundFuelSurcharge),2))+(GroundResidentialFee*(1+GroundFuelSurcharge))</f>
        <v>87.036875</v>
      </c>
      <c r="I75" s="300">
        <f>IF(MinBaseGround&gt;ROUND(((1-GroundCandaDiscount)*'UPS Ground Base'!I70),2),ROUND(MinBaseGround*(1+GroundFuelSurcharge),2),ROUND(((1-GroundCandaDiscount)*'UPS Ground Base'!I70)*(1+GroundFuelSurcharge),2))+(GroundResidentialFee*(1+GroundFuelSurcharge))</f>
        <v>127.886875</v>
      </c>
      <c r="J75" s="300">
        <f>IF(MinBaseGround&gt;ROUND(((1-GroundCandaDiscount)*'UPS Ground Base'!J70),2),ROUND(MinBaseGround*(1+GroundFuelSurcharge),2),ROUND(((1-GroundCandaDiscount)*'UPS Ground Base'!J70)*(1+GroundFuelSurcharge),2))+(GroundResidentialFee*(1+GroundFuelSurcharge))</f>
        <v>128.746875</v>
      </c>
      <c r="K75" s="300">
        <f>IF(MinBaseGround&gt;ROUND(((1-GroundCandaDiscount)*'UPS Ground Base'!K70),2),ROUND(MinBaseGround*(1+GroundFuelSurcharge),2),ROUND(((1-GroundCandaDiscount)*'UPS Ground Base'!K70)*(1+GroundFuelSurcharge),2))+(GroundResidentialFee*(1+GroundFuelSurcharge))</f>
        <v>130.016875</v>
      </c>
      <c r="L75" s="300">
        <f>IF(MinBaseGround&gt;ROUND(((1-GroundCandaDiscount)*'UPS Ground Base'!L70),2),ROUND(MinBaseGround*(1+GroundFuelSurcharge),2),ROUND(((1-GroundCandaDiscount)*'UPS Ground Base'!L70)*(1+GroundFuelSurcharge),2))+(GroundResidentialFee*(1+GroundFuelSurcharge))</f>
        <v>178.636875</v>
      </c>
      <c r="M75" s="300">
        <f>IF(MinBaseGround&gt;ROUND(((1-GroundCandaDiscount)*'UPS Ground Base'!M70),2),ROUND(MinBaseGround*(1+GroundFuelSurcharge),2),ROUND(((1-GroundCandaDiscount)*'UPS Ground Base'!M70)*(1+GroundFuelSurcharge),2))+(GroundResidentialFee*(1+GroundFuelSurcharge))</f>
        <v>180.276875</v>
      </c>
      <c r="N75" s="300">
        <f>IF(MinBaseGround&gt;ROUND(((1-GroundCandaDiscount)*'UPS Ground Base'!N70),2),ROUND(MinBaseGround*(1+GroundFuelSurcharge),2),ROUND(((1-GroundCandaDiscount)*'UPS Ground Base'!N70)*(1+GroundFuelSurcharge),2))+(GroundResidentialFee*(1+GroundFuelSurcharge))</f>
        <v>191.376875</v>
      </c>
      <c r="O75" s="300">
        <f>IF(MinBaseGround&gt;ROUND(((1-GroundCandaDiscount)*'UPS Ground Base'!O70),2),ROUND(MinBaseGround*(1+GroundFuelSurcharge),2),ROUND(((1-GroundCandaDiscount)*'UPS Ground Base'!O70)*(1+GroundFuelSurcharge),2))+(GroundResidentialFee*(1+GroundFuelSurcharge))</f>
        <v>223.716875</v>
      </c>
      <c r="P75" s="300">
        <f>IF(MinBaseGround&gt;ROUND(((1-GroundCandaDiscount)*'UPS Ground Base'!P70),2),ROUND(MinBaseGround*(1+GroundFuelSurcharge),2),ROUND(((1-GroundCandaDiscount)*'UPS Ground Base'!P70)*(1+GroundFuelSurcharge),2))+(GroundResidentialFee*(1+GroundFuelSurcharge))</f>
        <v>229.866875</v>
      </c>
      <c r="Q75" s="300">
        <f>IF(MinBaseGround&gt;ROUND(((1-GroundCandaDiscount)*'UPS Ground Base'!Q70),2),ROUND(MinBaseGround*(1+GroundFuelSurcharge),2),ROUND(((1-GroundCandaDiscount)*'UPS Ground Base'!Q70)*(1+GroundFuelSurcharge),2))+(GroundResidentialFee*(1+GroundFuelSurcharge))</f>
        <v>232.076875</v>
      </c>
      <c r="R75" s="300">
        <f>IF(MinBaseGround&gt;ROUND(((1-GroundCandaDiscount)*'UPS Ground Base'!R70),2),ROUND(MinBaseGround*(1+GroundFuelSurcharge),2),ROUND(((1-GroundCandaDiscount)*'UPS Ground Base'!R70)*(1+GroundFuelSurcharge),2))+(GroundResidentialFee*(1+GroundFuelSurcharge))</f>
        <v>235.686875</v>
      </c>
      <c r="S75" s="300">
        <f>IF(MinBaseGround&gt;ROUND(((1-GroundCandaDiscount)*'UPS Ground Base'!S70),2),ROUND(MinBaseGround*(1+GroundFuelSurcharge),2),ROUND(((1-GroundCandaDiscount)*'UPS Ground Base'!S70)*(1+GroundFuelSurcharge),2))+(GroundResidentialFee*(1+GroundFuelSurcharge))</f>
        <v>240.896875</v>
      </c>
      <c r="T75" s="300">
        <f>IF(MinBaseGround&gt;ROUND(((1-GroundCandaDiscount)*'UPS Ground Base'!T70),2),ROUND(MinBaseGround*(1+GroundFuelSurcharge),2),ROUND(((1-GroundCandaDiscount)*'UPS Ground Base'!T70)*(1+GroundFuelSurcharge),2))+(GroundResidentialFee*(1+GroundFuelSurcharge))</f>
        <v>249.826875</v>
      </c>
      <c r="U75" s="300">
        <f>IF(MinBaseGround&gt;ROUND(((1-GroundCandaDiscount)*'UPS Ground Base'!U70),2),ROUND(MinBaseGround*(1+GroundFuelSurcharge),2),ROUND(((1-GroundCandaDiscount)*'UPS Ground Base'!U70)*(1+GroundFuelSurcharge),2))+(GroundResidentialFee*(1+GroundFuelSurcharge))</f>
        <v>255.156875</v>
      </c>
    </row>
    <row r="76" ht="12.75" customHeight="1">
      <c r="A76" s="299">
        <v>69.0</v>
      </c>
      <c r="B76" s="300">
        <f>IF(MinBaseGround&gt;ROUND(((1-GroundMT10)*'UPS Ground Base'!B71),2),ROUND(MinBaseGround*(1+GroundFuelSurcharge),2),ROUND(((1-GroundMT10)*'UPS Ground Base'!B71)*(1+GroundFuelSurcharge),2))+(GroundResidentialFee*(1+GroundFuelSurcharge))</f>
        <v>34.116875</v>
      </c>
      <c r="C76" s="300">
        <f>IF(MinBaseGround&gt;ROUND(((1-GroundMT10)*'UPS Ground Base'!C71),2),ROUND(MinBaseGround*(1+GroundFuelSurcharge),2),ROUND(((1-GroundMT10)*'UPS Ground Base'!C71)*(1+GroundFuelSurcharge),2))+(GroundResidentialFee*(1+GroundFuelSurcharge))</f>
        <v>41.836875</v>
      </c>
      <c r="D76" s="300">
        <f>IF(MinBaseGround&gt;ROUND(((1-GroundMT10)*'UPS Ground Base'!D71),2),ROUND(MinBaseGround*(1+GroundFuelSurcharge),2),ROUND(((1-GroundMT10)*'UPS Ground Base'!D71)*(1+GroundFuelSurcharge),2))+(GroundResidentialFee*(1+GroundFuelSurcharge))</f>
        <v>46.986875</v>
      </c>
      <c r="E76" s="300">
        <f>IF(MinBaseGround&gt;ROUND(((1-GroundMT10)*'UPS Ground Base'!E71),2),ROUND(MinBaseGround*(1+GroundFuelSurcharge),2),ROUND(((1-GroundMT10)*'UPS Ground Base'!E71)*(1+GroundFuelSurcharge),2))+(GroundResidentialFee*(1+GroundFuelSurcharge))</f>
        <v>55.346875</v>
      </c>
      <c r="F76" s="300">
        <f>IF(MinBaseGround&gt;ROUND(((1-GroundMT10)*'UPS Ground Base'!F71),2),ROUND(MinBaseGround*(1+GroundFuelSurcharge),2),ROUND(((1-GroundMT10)*'UPS Ground Base'!F71)*(1+GroundFuelSurcharge),2))+(GroundResidentialFee*(1+GroundFuelSurcharge))</f>
        <v>65.176875</v>
      </c>
      <c r="G76" s="300">
        <f>IF(MinBaseGround&gt;ROUND(((1-GroundMT10)*'UPS Ground Base'!G71),2),ROUND(MinBaseGround*(1+GroundFuelSurcharge),2),ROUND(((1-GroundMT10)*'UPS Ground Base'!G71)*(1+GroundFuelSurcharge),2))+(GroundResidentialFee*(1+GroundFuelSurcharge))</f>
        <v>74.656875</v>
      </c>
      <c r="H76" s="300">
        <f>IF(MinBaseGround&gt;ROUND(((1-GroundMT10)*'UPS Ground Base'!H71),2),ROUND(MinBaseGround*(1+GroundFuelSurcharge),2),ROUND(((1-GroundMT10)*'UPS Ground Base'!H71)*(1+GroundFuelSurcharge),2))+(GroundResidentialFee*(1+GroundFuelSurcharge))</f>
        <v>87.386875</v>
      </c>
      <c r="I76" s="300">
        <f>IF(MinBaseGround&gt;ROUND(((1-GroundCandaDiscount)*'UPS Ground Base'!I71),2),ROUND(MinBaseGround*(1+GroundFuelSurcharge),2),ROUND(((1-GroundCandaDiscount)*'UPS Ground Base'!I71)*(1+GroundFuelSurcharge),2))+(GroundResidentialFee*(1+GroundFuelSurcharge))</f>
        <v>128.996875</v>
      </c>
      <c r="J76" s="300">
        <f>IF(MinBaseGround&gt;ROUND(((1-GroundCandaDiscount)*'UPS Ground Base'!J71),2),ROUND(MinBaseGround*(1+GroundFuelSurcharge),2),ROUND(((1-GroundCandaDiscount)*'UPS Ground Base'!J71)*(1+GroundFuelSurcharge),2))+(GroundResidentialFee*(1+GroundFuelSurcharge))</f>
        <v>129.846875</v>
      </c>
      <c r="K76" s="300">
        <f>IF(MinBaseGround&gt;ROUND(((1-GroundCandaDiscount)*'UPS Ground Base'!K71),2),ROUND(MinBaseGround*(1+GroundFuelSurcharge),2),ROUND(((1-GroundCandaDiscount)*'UPS Ground Base'!K71)*(1+GroundFuelSurcharge),2))+(GroundResidentialFee*(1+GroundFuelSurcharge))</f>
        <v>131.096875</v>
      </c>
      <c r="L76" s="300">
        <f>IF(MinBaseGround&gt;ROUND(((1-GroundCandaDiscount)*'UPS Ground Base'!L71),2),ROUND(MinBaseGround*(1+GroundFuelSurcharge),2),ROUND(((1-GroundCandaDiscount)*'UPS Ground Base'!L71)*(1+GroundFuelSurcharge),2))+(GroundResidentialFee*(1+GroundFuelSurcharge))</f>
        <v>181.496875</v>
      </c>
      <c r="M76" s="300">
        <f>IF(MinBaseGround&gt;ROUND(((1-GroundCandaDiscount)*'UPS Ground Base'!M71),2),ROUND(MinBaseGround*(1+GroundFuelSurcharge),2),ROUND(((1-GroundCandaDiscount)*'UPS Ground Base'!M71)*(1+GroundFuelSurcharge),2))+(GroundResidentialFee*(1+GroundFuelSurcharge))</f>
        <v>183.146875</v>
      </c>
      <c r="N76" s="300">
        <f>IF(MinBaseGround&gt;ROUND(((1-GroundCandaDiscount)*'UPS Ground Base'!N71),2),ROUND(MinBaseGround*(1+GroundFuelSurcharge),2),ROUND(((1-GroundCandaDiscount)*'UPS Ground Base'!N71)*(1+GroundFuelSurcharge),2))+(GroundResidentialFee*(1+GroundFuelSurcharge))</f>
        <v>194.846875</v>
      </c>
      <c r="O76" s="300">
        <f>IF(MinBaseGround&gt;ROUND(((1-GroundCandaDiscount)*'UPS Ground Base'!O71),2),ROUND(MinBaseGround*(1+GroundFuelSurcharge),2),ROUND(((1-GroundCandaDiscount)*'UPS Ground Base'!O71)*(1+GroundFuelSurcharge),2))+(GroundResidentialFee*(1+GroundFuelSurcharge))</f>
        <v>227.086875</v>
      </c>
      <c r="P76" s="300">
        <f>IF(MinBaseGround&gt;ROUND(((1-GroundCandaDiscount)*'UPS Ground Base'!P71),2),ROUND(MinBaseGround*(1+GroundFuelSurcharge),2),ROUND(((1-GroundCandaDiscount)*'UPS Ground Base'!P71)*(1+GroundFuelSurcharge),2))+(GroundResidentialFee*(1+GroundFuelSurcharge))</f>
        <v>230.036875</v>
      </c>
      <c r="Q76" s="300">
        <f>IF(MinBaseGround&gt;ROUND(((1-GroundCandaDiscount)*'UPS Ground Base'!Q71),2),ROUND(MinBaseGround*(1+GroundFuelSurcharge),2),ROUND(((1-GroundCandaDiscount)*'UPS Ground Base'!Q71)*(1+GroundFuelSurcharge),2))+(GroundResidentialFee*(1+GroundFuelSurcharge))</f>
        <v>232.696875</v>
      </c>
      <c r="R76" s="300">
        <f>IF(MinBaseGround&gt;ROUND(((1-GroundCandaDiscount)*'UPS Ground Base'!R71),2),ROUND(MinBaseGround*(1+GroundFuelSurcharge),2),ROUND(((1-GroundCandaDiscount)*'UPS Ground Base'!R71)*(1+GroundFuelSurcharge),2))+(GroundResidentialFee*(1+GroundFuelSurcharge))</f>
        <v>237.896875</v>
      </c>
      <c r="S76" s="300">
        <f>IF(MinBaseGround&gt;ROUND(((1-GroundCandaDiscount)*'UPS Ground Base'!S71),2),ROUND(MinBaseGround*(1+GroundFuelSurcharge),2),ROUND(((1-GroundCandaDiscount)*'UPS Ground Base'!S71)*(1+GroundFuelSurcharge),2))+(GroundResidentialFee*(1+GroundFuelSurcharge))</f>
        <v>244.126875</v>
      </c>
      <c r="T76" s="300">
        <f>IF(MinBaseGround&gt;ROUND(((1-GroundCandaDiscount)*'UPS Ground Base'!T71),2),ROUND(MinBaseGround*(1+GroundFuelSurcharge),2),ROUND(((1-GroundCandaDiscount)*'UPS Ground Base'!T71)*(1+GroundFuelSurcharge),2))+(GroundResidentialFee*(1+GroundFuelSurcharge))</f>
        <v>252.996875</v>
      </c>
      <c r="U76" s="300">
        <f>IF(MinBaseGround&gt;ROUND(((1-GroundCandaDiscount)*'UPS Ground Base'!U71),2),ROUND(MinBaseGround*(1+GroundFuelSurcharge),2),ROUND(((1-GroundCandaDiscount)*'UPS Ground Base'!U71)*(1+GroundFuelSurcharge),2))+(GroundResidentialFee*(1+GroundFuelSurcharge))</f>
        <v>258.266875</v>
      </c>
    </row>
    <row r="77" ht="12.75" customHeight="1">
      <c r="A77" s="299">
        <v>70.0</v>
      </c>
      <c r="B77" s="300">
        <f>IF(MinBaseGround&gt;ROUND(((1-GroundMT10)*'UPS Ground Base'!B72),2),ROUND(MinBaseGround*(1+GroundFuelSurcharge),2),ROUND(((1-GroundMT10)*'UPS Ground Base'!B72)*(1+GroundFuelSurcharge),2))+(GroundResidentialFee*(1+GroundFuelSurcharge))</f>
        <v>34.256875</v>
      </c>
      <c r="C77" s="300">
        <f>IF(MinBaseGround&gt;ROUND(((1-GroundMT10)*'UPS Ground Base'!C72),2),ROUND(MinBaseGround*(1+GroundFuelSurcharge),2),ROUND(((1-GroundMT10)*'UPS Ground Base'!C72)*(1+GroundFuelSurcharge),2))+(GroundResidentialFee*(1+GroundFuelSurcharge))</f>
        <v>42.326875</v>
      </c>
      <c r="D77" s="300">
        <f>IF(MinBaseGround&gt;ROUND(((1-GroundMT10)*'UPS Ground Base'!D72),2),ROUND(MinBaseGround*(1+GroundFuelSurcharge),2),ROUND(((1-GroundMT10)*'UPS Ground Base'!D72)*(1+GroundFuelSurcharge),2))+(GroundResidentialFee*(1+GroundFuelSurcharge))</f>
        <v>47.866875</v>
      </c>
      <c r="E77" s="300">
        <f>IF(MinBaseGround&gt;ROUND(((1-GroundMT10)*'UPS Ground Base'!E72),2),ROUND(MinBaseGround*(1+GroundFuelSurcharge),2),ROUND(((1-GroundMT10)*'UPS Ground Base'!E72)*(1+GroundFuelSurcharge),2))+(GroundResidentialFee*(1+GroundFuelSurcharge))</f>
        <v>57.446875</v>
      </c>
      <c r="F77" s="300">
        <f>IF(MinBaseGround&gt;ROUND(((1-GroundMT10)*'UPS Ground Base'!F72),2),ROUND(MinBaseGround*(1+GroundFuelSurcharge),2),ROUND(((1-GroundMT10)*'UPS Ground Base'!F72)*(1+GroundFuelSurcharge),2))+(GroundResidentialFee*(1+GroundFuelSurcharge))</f>
        <v>66.376875</v>
      </c>
      <c r="G77" s="300">
        <f>IF(MinBaseGround&gt;ROUND(((1-GroundMT10)*'UPS Ground Base'!G72),2),ROUND(MinBaseGround*(1+GroundFuelSurcharge),2),ROUND(((1-GroundMT10)*'UPS Ground Base'!G72)*(1+GroundFuelSurcharge),2))+(GroundResidentialFee*(1+GroundFuelSurcharge))</f>
        <v>74.706875</v>
      </c>
      <c r="H77" s="300">
        <f>IF(MinBaseGround&gt;ROUND(((1-GroundMT10)*'UPS Ground Base'!H72),2),ROUND(MinBaseGround*(1+GroundFuelSurcharge),2),ROUND(((1-GroundMT10)*'UPS Ground Base'!H72)*(1+GroundFuelSurcharge),2))+(GroundResidentialFee*(1+GroundFuelSurcharge))</f>
        <v>88.076875</v>
      </c>
      <c r="I77" s="300">
        <f>IF(MinBaseGround&gt;ROUND(((1-GroundCandaDiscount)*'UPS Ground Base'!I72),2),ROUND(MinBaseGround*(1+GroundFuelSurcharge),2),ROUND(((1-GroundCandaDiscount)*'UPS Ground Base'!I72)*(1+GroundFuelSurcharge),2))+(GroundResidentialFee*(1+GroundFuelSurcharge))</f>
        <v>130.096875</v>
      </c>
      <c r="J77" s="300">
        <f>IF(MinBaseGround&gt;ROUND(((1-GroundCandaDiscount)*'UPS Ground Base'!J72),2),ROUND(MinBaseGround*(1+GroundFuelSurcharge),2),ROUND(((1-GroundCandaDiscount)*'UPS Ground Base'!J72)*(1+GroundFuelSurcharge),2))+(GroundResidentialFee*(1+GroundFuelSurcharge))</f>
        <v>130.936875</v>
      </c>
      <c r="K77" s="300">
        <f>IF(MinBaseGround&gt;ROUND(((1-GroundCandaDiscount)*'UPS Ground Base'!K72),2),ROUND(MinBaseGround*(1+GroundFuelSurcharge),2),ROUND(((1-GroundCandaDiscount)*'UPS Ground Base'!K72)*(1+GroundFuelSurcharge),2))+(GroundResidentialFee*(1+GroundFuelSurcharge))</f>
        <v>132.176875</v>
      </c>
      <c r="L77" s="300">
        <f>IF(MinBaseGround&gt;ROUND(((1-GroundCandaDiscount)*'UPS Ground Base'!L72),2),ROUND(MinBaseGround*(1+GroundFuelSurcharge),2),ROUND(((1-GroundCandaDiscount)*'UPS Ground Base'!L72)*(1+GroundFuelSurcharge),2))+(GroundResidentialFee*(1+GroundFuelSurcharge))</f>
        <v>184.276875</v>
      </c>
      <c r="M77" s="300">
        <f>IF(MinBaseGround&gt;ROUND(((1-GroundCandaDiscount)*'UPS Ground Base'!M72),2),ROUND(MinBaseGround*(1+GroundFuelSurcharge),2),ROUND(((1-GroundCandaDiscount)*'UPS Ground Base'!M72)*(1+GroundFuelSurcharge),2))+(GroundResidentialFee*(1+GroundFuelSurcharge))</f>
        <v>185.986875</v>
      </c>
      <c r="N77" s="300">
        <f>IF(MinBaseGround&gt;ROUND(((1-GroundCandaDiscount)*'UPS Ground Base'!N72),2),ROUND(MinBaseGround*(1+GroundFuelSurcharge),2),ROUND(((1-GroundCandaDiscount)*'UPS Ground Base'!N72)*(1+GroundFuelSurcharge),2))+(GroundResidentialFee*(1+GroundFuelSurcharge))</f>
        <v>198.006875</v>
      </c>
      <c r="O77" s="300">
        <f>IF(MinBaseGround&gt;ROUND(((1-GroundCandaDiscount)*'UPS Ground Base'!O72),2),ROUND(MinBaseGround*(1+GroundFuelSurcharge),2),ROUND(((1-GroundCandaDiscount)*'UPS Ground Base'!O72)*(1+GroundFuelSurcharge),2))+(GroundResidentialFee*(1+GroundFuelSurcharge))</f>
        <v>230.526875</v>
      </c>
      <c r="P77" s="300">
        <f>IF(MinBaseGround&gt;ROUND(((1-GroundCandaDiscount)*'UPS Ground Base'!P72),2),ROUND(MinBaseGround*(1+GroundFuelSurcharge),2),ROUND(((1-GroundCandaDiscount)*'UPS Ground Base'!P72)*(1+GroundFuelSurcharge),2))+(GroundResidentialFee*(1+GroundFuelSurcharge))</f>
        <v>233.446875</v>
      </c>
      <c r="Q77" s="300">
        <f>IF(MinBaseGround&gt;ROUND(((1-GroundCandaDiscount)*'UPS Ground Base'!Q72),2),ROUND(MinBaseGround*(1+GroundFuelSurcharge),2),ROUND(((1-GroundCandaDiscount)*'UPS Ground Base'!Q72)*(1+GroundFuelSurcharge),2))+(GroundResidentialFee*(1+GroundFuelSurcharge))</f>
        <v>236.206875</v>
      </c>
      <c r="R77" s="300">
        <f>IF(MinBaseGround&gt;ROUND(((1-GroundCandaDiscount)*'UPS Ground Base'!R72),2),ROUND(MinBaseGround*(1+GroundFuelSurcharge),2),ROUND(((1-GroundCandaDiscount)*'UPS Ground Base'!R72)*(1+GroundFuelSurcharge),2))+(GroundResidentialFee*(1+GroundFuelSurcharge))</f>
        <v>241.296875</v>
      </c>
      <c r="S77" s="300">
        <f>IF(MinBaseGround&gt;ROUND(((1-GroundCandaDiscount)*'UPS Ground Base'!S72),2),ROUND(MinBaseGround*(1+GroundFuelSurcharge),2),ROUND(((1-GroundCandaDiscount)*'UPS Ground Base'!S72)*(1+GroundFuelSurcharge),2))+(GroundResidentialFee*(1+GroundFuelSurcharge))</f>
        <v>247.466875</v>
      </c>
      <c r="T77" s="300">
        <f>IF(MinBaseGround&gt;ROUND(((1-GroundCandaDiscount)*'UPS Ground Base'!T72),2),ROUND(MinBaseGround*(1+GroundFuelSurcharge),2),ROUND(((1-GroundCandaDiscount)*'UPS Ground Base'!T72)*(1+GroundFuelSurcharge),2))+(GroundResidentialFee*(1+GroundFuelSurcharge))</f>
        <v>256.686875</v>
      </c>
      <c r="U77" s="300">
        <f>IF(MinBaseGround&gt;ROUND(((1-GroundCandaDiscount)*'UPS Ground Base'!U72),2),ROUND(MinBaseGround*(1+GroundFuelSurcharge),2),ROUND(((1-GroundCandaDiscount)*'UPS Ground Base'!U72)*(1+GroundFuelSurcharge),2))+(GroundResidentialFee*(1+GroundFuelSurcharge))</f>
        <v>261.516875</v>
      </c>
    </row>
    <row r="78" ht="12.75" customHeight="1">
      <c r="A78" s="299">
        <v>71.0</v>
      </c>
      <c r="B78" s="300">
        <f>IF(MinBaseGround&gt;ROUND(((1-GroundMT10)*'UPS Ground Base'!B73),2),ROUND(MinBaseGround*(1+GroundFuelSurcharge),2),ROUND(((1-GroundMT10)*'UPS Ground Base'!B73)*(1+GroundFuelSurcharge),2))+(GroundResidentialFee*(1+GroundFuelSurcharge))</f>
        <v>34.326875</v>
      </c>
      <c r="C78" s="300">
        <f>IF(MinBaseGround&gt;ROUND(((1-GroundMT10)*'UPS Ground Base'!C73),2),ROUND(MinBaseGround*(1+GroundFuelSurcharge),2),ROUND(((1-GroundMT10)*'UPS Ground Base'!C73)*(1+GroundFuelSurcharge),2))+(GroundResidentialFee*(1+GroundFuelSurcharge))</f>
        <v>42.396875</v>
      </c>
      <c r="D78" s="300">
        <f>IF(MinBaseGround&gt;ROUND(((1-GroundMT10)*'UPS Ground Base'!D73),2),ROUND(MinBaseGround*(1+GroundFuelSurcharge),2),ROUND(((1-GroundMT10)*'UPS Ground Base'!D73)*(1+GroundFuelSurcharge),2))+(GroundResidentialFee*(1+GroundFuelSurcharge))</f>
        <v>48.596875</v>
      </c>
      <c r="E78" s="300">
        <f>IF(MinBaseGround&gt;ROUND(((1-GroundMT10)*'UPS Ground Base'!E73),2),ROUND(MinBaseGround*(1+GroundFuelSurcharge),2),ROUND(((1-GroundMT10)*'UPS Ground Base'!E73)*(1+GroundFuelSurcharge),2))+(GroundResidentialFee*(1+GroundFuelSurcharge))</f>
        <v>57.716875</v>
      </c>
      <c r="F78" s="300">
        <f>IF(MinBaseGround&gt;ROUND(((1-GroundMT10)*'UPS Ground Base'!F73),2),ROUND(MinBaseGround*(1+GroundFuelSurcharge),2),ROUND(((1-GroundMT10)*'UPS Ground Base'!F73)*(1+GroundFuelSurcharge),2))+(GroundResidentialFee*(1+GroundFuelSurcharge))</f>
        <v>66.866875</v>
      </c>
      <c r="G78" s="300">
        <f>IF(MinBaseGround&gt;ROUND(((1-GroundMT10)*'UPS Ground Base'!G73),2),ROUND(MinBaseGround*(1+GroundFuelSurcharge),2),ROUND(((1-GroundMT10)*'UPS Ground Base'!G73)*(1+GroundFuelSurcharge),2))+(GroundResidentialFee*(1+GroundFuelSurcharge))</f>
        <v>75.856875</v>
      </c>
      <c r="H78" s="300">
        <f>IF(MinBaseGround&gt;ROUND(((1-GroundMT10)*'UPS Ground Base'!H73),2),ROUND(MinBaseGround*(1+GroundFuelSurcharge),2),ROUND(((1-GroundMT10)*'UPS Ground Base'!H73)*(1+GroundFuelSurcharge),2))+(GroundResidentialFee*(1+GroundFuelSurcharge))</f>
        <v>88.246875</v>
      </c>
      <c r="I78" s="300">
        <f>IF(MinBaseGround&gt;ROUND(((1-GroundCandaDiscount)*'UPS Ground Base'!I73),2),ROUND(MinBaseGround*(1+GroundFuelSurcharge),2),ROUND(((1-GroundCandaDiscount)*'UPS Ground Base'!I73)*(1+GroundFuelSurcharge),2))+(GroundResidentialFee*(1+GroundFuelSurcharge))</f>
        <v>131.196875</v>
      </c>
      <c r="J78" s="300">
        <f>IF(MinBaseGround&gt;ROUND(((1-GroundCandaDiscount)*'UPS Ground Base'!J73),2),ROUND(MinBaseGround*(1+GroundFuelSurcharge),2),ROUND(((1-GroundCandaDiscount)*'UPS Ground Base'!J73)*(1+GroundFuelSurcharge),2))+(GroundResidentialFee*(1+GroundFuelSurcharge))</f>
        <v>132.016875</v>
      </c>
      <c r="K78" s="300">
        <f>IF(MinBaseGround&gt;ROUND(((1-GroundCandaDiscount)*'UPS Ground Base'!K73),2),ROUND(MinBaseGround*(1+GroundFuelSurcharge),2),ROUND(((1-GroundCandaDiscount)*'UPS Ground Base'!K73)*(1+GroundFuelSurcharge),2))+(GroundResidentialFee*(1+GroundFuelSurcharge))</f>
        <v>133.246875</v>
      </c>
      <c r="L78" s="300">
        <f>IF(MinBaseGround&gt;ROUND(((1-GroundCandaDiscount)*'UPS Ground Base'!L73),2),ROUND(MinBaseGround*(1+GroundFuelSurcharge),2),ROUND(((1-GroundCandaDiscount)*'UPS Ground Base'!L73)*(1+GroundFuelSurcharge),2))+(GroundResidentialFee*(1+GroundFuelSurcharge))</f>
        <v>187.616875</v>
      </c>
      <c r="M78" s="300">
        <f>IF(MinBaseGround&gt;ROUND(((1-GroundCandaDiscount)*'UPS Ground Base'!M73),2),ROUND(MinBaseGround*(1+GroundFuelSurcharge),2),ROUND(((1-GroundCandaDiscount)*'UPS Ground Base'!M73)*(1+GroundFuelSurcharge),2))+(GroundResidentialFee*(1+GroundFuelSurcharge))</f>
        <v>189.356875</v>
      </c>
      <c r="N78" s="300">
        <f>IF(MinBaseGround&gt;ROUND(((1-GroundCandaDiscount)*'UPS Ground Base'!N73),2),ROUND(MinBaseGround*(1+GroundFuelSurcharge),2),ROUND(((1-GroundCandaDiscount)*'UPS Ground Base'!N73)*(1+GroundFuelSurcharge),2))+(GroundResidentialFee*(1+GroundFuelSurcharge))</f>
        <v>201.486875</v>
      </c>
      <c r="O78" s="300">
        <f>IF(MinBaseGround&gt;ROUND(((1-GroundCandaDiscount)*'UPS Ground Base'!O73),2),ROUND(MinBaseGround*(1+GroundFuelSurcharge),2),ROUND(((1-GroundCandaDiscount)*'UPS Ground Base'!O73)*(1+GroundFuelSurcharge),2))+(GroundResidentialFee*(1+GroundFuelSurcharge))</f>
        <v>233.126875</v>
      </c>
      <c r="P78" s="300">
        <f>IF(MinBaseGround&gt;ROUND(((1-GroundCandaDiscount)*'UPS Ground Base'!P73),2),ROUND(MinBaseGround*(1+GroundFuelSurcharge),2),ROUND(((1-GroundCandaDiscount)*'UPS Ground Base'!P73)*(1+GroundFuelSurcharge),2))+(GroundResidentialFee*(1+GroundFuelSurcharge))</f>
        <v>241.516875</v>
      </c>
      <c r="Q78" s="300">
        <f>IF(MinBaseGround&gt;ROUND(((1-GroundCandaDiscount)*'UPS Ground Base'!Q73),2),ROUND(MinBaseGround*(1+GroundFuelSurcharge),2),ROUND(((1-GroundCandaDiscount)*'UPS Ground Base'!Q73)*(1+GroundFuelSurcharge),2))+(GroundResidentialFee*(1+GroundFuelSurcharge))</f>
        <v>241.786875</v>
      </c>
      <c r="R78" s="300">
        <f>IF(MinBaseGround&gt;ROUND(((1-GroundCandaDiscount)*'UPS Ground Base'!R73),2),ROUND(MinBaseGround*(1+GroundFuelSurcharge),2),ROUND(((1-GroundCandaDiscount)*'UPS Ground Base'!R73)*(1+GroundFuelSurcharge),2))+(GroundResidentialFee*(1+GroundFuelSurcharge))</f>
        <v>243.966875</v>
      </c>
      <c r="S78" s="300">
        <f>IF(MinBaseGround&gt;ROUND(((1-GroundCandaDiscount)*'UPS Ground Base'!S73),2),ROUND(MinBaseGround*(1+GroundFuelSurcharge),2),ROUND(((1-GroundCandaDiscount)*'UPS Ground Base'!S73)*(1+GroundFuelSurcharge),2))+(GroundResidentialFee*(1+GroundFuelSurcharge))</f>
        <v>249.866875</v>
      </c>
      <c r="T78" s="300">
        <f>IF(MinBaseGround&gt;ROUND(((1-GroundCandaDiscount)*'UPS Ground Base'!T73),2),ROUND(MinBaseGround*(1+GroundFuelSurcharge),2),ROUND(((1-GroundCandaDiscount)*'UPS Ground Base'!T73)*(1+GroundFuelSurcharge),2))+(GroundResidentialFee*(1+GroundFuelSurcharge))</f>
        <v>259.116875</v>
      </c>
      <c r="U78" s="300">
        <f>IF(MinBaseGround&gt;ROUND(((1-GroundCandaDiscount)*'UPS Ground Base'!U73),2),ROUND(MinBaseGround*(1+GroundFuelSurcharge),2),ROUND(((1-GroundCandaDiscount)*'UPS Ground Base'!U73)*(1+GroundFuelSurcharge),2))+(GroundResidentialFee*(1+GroundFuelSurcharge))</f>
        <v>264.136875</v>
      </c>
    </row>
    <row r="79" ht="12.75" customHeight="1">
      <c r="A79" s="299">
        <v>72.0</v>
      </c>
      <c r="B79" s="300">
        <f>IF(MinBaseGround&gt;ROUND(((1-GroundMT10)*'UPS Ground Base'!B74),2),ROUND(MinBaseGround*(1+GroundFuelSurcharge),2),ROUND(((1-GroundMT10)*'UPS Ground Base'!B74)*(1+GroundFuelSurcharge),2))+(GroundResidentialFee*(1+GroundFuelSurcharge))</f>
        <v>35.126875</v>
      </c>
      <c r="C79" s="300">
        <f>IF(MinBaseGround&gt;ROUND(((1-GroundMT10)*'UPS Ground Base'!C74),2),ROUND(MinBaseGround*(1+GroundFuelSurcharge),2),ROUND(((1-GroundMT10)*'UPS Ground Base'!C74)*(1+GroundFuelSurcharge),2))+(GroundResidentialFee*(1+GroundFuelSurcharge))</f>
        <v>42.406875</v>
      </c>
      <c r="D79" s="300">
        <f>IF(MinBaseGround&gt;ROUND(((1-GroundMT10)*'UPS Ground Base'!D74),2),ROUND(MinBaseGround*(1+GroundFuelSurcharge),2),ROUND(((1-GroundMT10)*'UPS Ground Base'!D74)*(1+GroundFuelSurcharge),2))+(GroundResidentialFee*(1+GroundFuelSurcharge))</f>
        <v>49.496875</v>
      </c>
      <c r="E79" s="300">
        <f>IF(MinBaseGround&gt;ROUND(((1-GroundMT10)*'UPS Ground Base'!E74),2),ROUND(MinBaseGround*(1+GroundFuelSurcharge),2),ROUND(((1-GroundMT10)*'UPS Ground Base'!E74)*(1+GroundFuelSurcharge),2))+(GroundResidentialFee*(1+GroundFuelSurcharge))</f>
        <v>57.726875</v>
      </c>
      <c r="F79" s="300">
        <f>IF(MinBaseGround&gt;ROUND(((1-GroundMT10)*'UPS Ground Base'!F74),2),ROUND(MinBaseGround*(1+GroundFuelSurcharge),2),ROUND(((1-GroundMT10)*'UPS Ground Base'!F74)*(1+GroundFuelSurcharge),2))+(GroundResidentialFee*(1+GroundFuelSurcharge))</f>
        <v>67.876875</v>
      </c>
      <c r="G79" s="300">
        <f>IF(MinBaseGround&gt;ROUND(((1-GroundMT10)*'UPS Ground Base'!G74),2),ROUND(MinBaseGround*(1+GroundFuelSurcharge),2),ROUND(((1-GroundMT10)*'UPS Ground Base'!G74)*(1+GroundFuelSurcharge),2))+(GroundResidentialFee*(1+GroundFuelSurcharge))</f>
        <v>78.836875</v>
      </c>
      <c r="H79" s="300">
        <f>IF(MinBaseGround&gt;ROUND(((1-GroundMT10)*'UPS Ground Base'!H74),2),ROUND(MinBaseGround*(1+GroundFuelSurcharge),2),ROUND(((1-GroundMT10)*'UPS Ground Base'!H74)*(1+GroundFuelSurcharge),2))+(GroundResidentialFee*(1+GroundFuelSurcharge))</f>
        <v>88.376875</v>
      </c>
      <c r="I79" s="300">
        <f>IF(MinBaseGround&gt;ROUND(((1-GroundCandaDiscount)*'UPS Ground Base'!I74),2),ROUND(MinBaseGround*(1+GroundFuelSurcharge),2),ROUND(((1-GroundCandaDiscount)*'UPS Ground Base'!I74)*(1+GroundFuelSurcharge),2))+(GroundResidentialFee*(1+GroundFuelSurcharge))</f>
        <v>132.306875</v>
      </c>
      <c r="J79" s="300">
        <f>IF(MinBaseGround&gt;ROUND(((1-GroundCandaDiscount)*'UPS Ground Base'!J74),2),ROUND(MinBaseGround*(1+GroundFuelSurcharge),2),ROUND(((1-GroundCandaDiscount)*'UPS Ground Base'!J74)*(1+GroundFuelSurcharge),2))+(GroundResidentialFee*(1+GroundFuelSurcharge))</f>
        <v>133.106875</v>
      </c>
      <c r="K79" s="300">
        <f>IF(MinBaseGround&gt;ROUND(((1-GroundCandaDiscount)*'UPS Ground Base'!K74),2),ROUND(MinBaseGround*(1+GroundFuelSurcharge),2),ROUND(((1-GroundCandaDiscount)*'UPS Ground Base'!K74)*(1+GroundFuelSurcharge),2))+(GroundResidentialFee*(1+GroundFuelSurcharge))</f>
        <v>134.326875</v>
      </c>
      <c r="L79" s="300">
        <f>IF(MinBaseGround&gt;ROUND(((1-GroundCandaDiscount)*'UPS Ground Base'!L74),2),ROUND(MinBaseGround*(1+GroundFuelSurcharge),2),ROUND(((1-GroundCandaDiscount)*'UPS Ground Base'!L74)*(1+GroundFuelSurcharge),2))+(GroundResidentialFee*(1+GroundFuelSurcharge))</f>
        <v>190.486875</v>
      </c>
      <c r="M79" s="300">
        <f>IF(MinBaseGround&gt;ROUND(((1-GroundCandaDiscount)*'UPS Ground Base'!M74),2),ROUND(MinBaseGround*(1+GroundFuelSurcharge),2),ROUND(((1-GroundCandaDiscount)*'UPS Ground Base'!M74)*(1+GroundFuelSurcharge),2))+(GroundResidentialFee*(1+GroundFuelSurcharge))</f>
        <v>192.256875</v>
      </c>
      <c r="N79" s="300">
        <f>IF(MinBaseGround&gt;ROUND(((1-GroundCandaDiscount)*'UPS Ground Base'!N74),2),ROUND(MinBaseGround*(1+GroundFuelSurcharge),2),ROUND(((1-GroundCandaDiscount)*'UPS Ground Base'!N74)*(1+GroundFuelSurcharge),2))+(GroundResidentialFee*(1+GroundFuelSurcharge))</f>
        <v>204.656875</v>
      </c>
      <c r="O79" s="300">
        <f>IF(MinBaseGround&gt;ROUND(((1-GroundCandaDiscount)*'UPS Ground Base'!O74),2),ROUND(MinBaseGround*(1+GroundFuelSurcharge),2),ROUND(((1-GroundCandaDiscount)*'UPS Ground Base'!O74)*(1+GroundFuelSurcharge),2))+(GroundResidentialFee*(1+GroundFuelSurcharge))</f>
        <v>236.936875</v>
      </c>
      <c r="P79" s="300">
        <f>IF(MinBaseGround&gt;ROUND(((1-GroundCandaDiscount)*'UPS Ground Base'!P74),2),ROUND(MinBaseGround*(1+GroundFuelSurcharge),2),ROUND(((1-GroundCandaDiscount)*'UPS Ground Base'!P74)*(1+GroundFuelSurcharge),2))+(GroundResidentialFee*(1+GroundFuelSurcharge))</f>
        <v>242.806875</v>
      </c>
      <c r="Q79" s="300">
        <f>IF(MinBaseGround&gt;ROUND(((1-GroundCandaDiscount)*'UPS Ground Base'!Q74),2),ROUND(MinBaseGround*(1+GroundFuelSurcharge),2),ROUND(((1-GroundCandaDiscount)*'UPS Ground Base'!Q74)*(1+GroundFuelSurcharge),2))+(GroundResidentialFee*(1+GroundFuelSurcharge))</f>
        <v>245.366875</v>
      </c>
      <c r="R79" s="300">
        <f>IF(MinBaseGround&gt;ROUND(((1-GroundCandaDiscount)*'UPS Ground Base'!R74),2),ROUND(MinBaseGround*(1+GroundFuelSurcharge),2),ROUND(((1-GroundCandaDiscount)*'UPS Ground Base'!R74)*(1+GroundFuelSurcharge),2))+(GroundResidentialFee*(1+GroundFuelSurcharge))</f>
        <v>247.306875</v>
      </c>
      <c r="S79" s="300">
        <f>IF(MinBaseGround&gt;ROUND(((1-GroundCandaDiscount)*'UPS Ground Base'!S74),2),ROUND(MinBaseGround*(1+GroundFuelSurcharge),2),ROUND(((1-GroundCandaDiscount)*'UPS Ground Base'!S74)*(1+GroundFuelSurcharge),2))+(GroundResidentialFee*(1+GroundFuelSurcharge))</f>
        <v>253.166875</v>
      </c>
      <c r="T79" s="300">
        <f>IF(MinBaseGround&gt;ROUND(((1-GroundCandaDiscount)*'UPS Ground Base'!T74),2),ROUND(MinBaseGround*(1+GroundFuelSurcharge),2),ROUND(((1-GroundCandaDiscount)*'UPS Ground Base'!T74)*(1+GroundFuelSurcharge),2))+(GroundResidentialFee*(1+GroundFuelSurcharge))</f>
        <v>262.346875</v>
      </c>
      <c r="U79" s="300">
        <f>IF(MinBaseGround&gt;ROUND(((1-GroundCandaDiscount)*'UPS Ground Base'!U74),2),ROUND(MinBaseGround*(1+GroundFuelSurcharge),2),ROUND(((1-GroundCandaDiscount)*'UPS Ground Base'!U74)*(1+GroundFuelSurcharge),2))+(GroundResidentialFee*(1+GroundFuelSurcharge))</f>
        <v>267.376875</v>
      </c>
    </row>
    <row r="80" ht="12.75" customHeight="1">
      <c r="A80" s="299">
        <v>73.0</v>
      </c>
      <c r="B80" s="300">
        <f>IF(MinBaseGround&gt;ROUND(((1-GroundMT10)*'UPS Ground Base'!B75),2),ROUND(MinBaseGround*(1+GroundFuelSurcharge),2),ROUND(((1-GroundMT10)*'UPS Ground Base'!B75)*(1+GroundFuelSurcharge),2))+(GroundResidentialFee*(1+GroundFuelSurcharge))</f>
        <v>35.306875</v>
      </c>
      <c r="C80" s="300">
        <f>IF(MinBaseGround&gt;ROUND(((1-GroundMT10)*'UPS Ground Base'!C75),2),ROUND(MinBaseGround*(1+GroundFuelSurcharge),2),ROUND(((1-GroundMT10)*'UPS Ground Base'!C75)*(1+GroundFuelSurcharge),2))+(GroundResidentialFee*(1+GroundFuelSurcharge))</f>
        <v>42.756875</v>
      </c>
      <c r="D80" s="300">
        <f>IF(MinBaseGround&gt;ROUND(((1-GroundMT10)*'UPS Ground Base'!D75),2),ROUND(MinBaseGround*(1+GroundFuelSurcharge),2),ROUND(((1-GroundMT10)*'UPS Ground Base'!D75)*(1+GroundFuelSurcharge),2))+(GroundResidentialFee*(1+GroundFuelSurcharge))</f>
        <v>49.496875</v>
      </c>
      <c r="E80" s="300">
        <f>IF(MinBaseGround&gt;ROUND(((1-GroundMT10)*'UPS Ground Base'!E75),2),ROUND(MinBaseGround*(1+GroundFuelSurcharge),2),ROUND(((1-GroundMT10)*'UPS Ground Base'!E75)*(1+GroundFuelSurcharge),2))+(GroundResidentialFee*(1+GroundFuelSurcharge))</f>
        <v>58.496875</v>
      </c>
      <c r="F80" s="300">
        <f>IF(MinBaseGround&gt;ROUND(((1-GroundMT10)*'UPS Ground Base'!F75),2),ROUND(MinBaseGround*(1+GroundFuelSurcharge),2),ROUND(((1-GroundMT10)*'UPS Ground Base'!F75)*(1+GroundFuelSurcharge),2))+(GroundResidentialFee*(1+GroundFuelSurcharge))</f>
        <v>68.466875</v>
      </c>
      <c r="G80" s="300">
        <f>IF(MinBaseGround&gt;ROUND(((1-GroundMT10)*'UPS Ground Base'!G75),2),ROUND(MinBaseGround*(1+GroundFuelSurcharge),2),ROUND(((1-GroundMT10)*'UPS Ground Base'!G75)*(1+GroundFuelSurcharge),2))+(GroundResidentialFee*(1+GroundFuelSurcharge))</f>
        <v>78.866875</v>
      </c>
      <c r="H80" s="300">
        <f>IF(MinBaseGround&gt;ROUND(((1-GroundMT10)*'UPS Ground Base'!H75),2),ROUND(MinBaseGround*(1+GroundFuelSurcharge),2),ROUND(((1-GroundMT10)*'UPS Ground Base'!H75)*(1+GroundFuelSurcharge),2))+(GroundResidentialFee*(1+GroundFuelSurcharge))</f>
        <v>88.386875</v>
      </c>
      <c r="I80" s="300">
        <f>IF(MinBaseGround&gt;ROUND(((1-GroundCandaDiscount)*'UPS Ground Base'!I75),2),ROUND(MinBaseGround*(1+GroundFuelSurcharge),2),ROUND(((1-GroundCandaDiscount)*'UPS Ground Base'!I75)*(1+GroundFuelSurcharge),2))+(GroundResidentialFee*(1+GroundFuelSurcharge))</f>
        <v>133.416875</v>
      </c>
      <c r="J80" s="300">
        <f>IF(MinBaseGround&gt;ROUND(((1-GroundCandaDiscount)*'UPS Ground Base'!J75),2),ROUND(MinBaseGround*(1+GroundFuelSurcharge),2),ROUND(((1-GroundCandaDiscount)*'UPS Ground Base'!J75)*(1+GroundFuelSurcharge),2))+(GroundResidentialFee*(1+GroundFuelSurcharge))</f>
        <v>134.186875</v>
      </c>
      <c r="K80" s="300">
        <f>IF(MinBaseGround&gt;ROUND(((1-GroundCandaDiscount)*'UPS Ground Base'!K75),2),ROUND(MinBaseGround*(1+GroundFuelSurcharge),2),ROUND(((1-GroundCandaDiscount)*'UPS Ground Base'!K75)*(1+GroundFuelSurcharge),2))+(GroundResidentialFee*(1+GroundFuelSurcharge))</f>
        <v>136.116875</v>
      </c>
      <c r="L80" s="300">
        <f>IF(MinBaseGround&gt;ROUND(((1-GroundCandaDiscount)*'UPS Ground Base'!L75),2),ROUND(MinBaseGround*(1+GroundFuelSurcharge),2),ROUND(((1-GroundCandaDiscount)*'UPS Ground Base'!L75)*(1+GroundFuelSurcharge),2))+(GroundResidentialFee*(1+GroundFuelSurcharge))</f>
        <v>193.576875</v>
      </c>
      <c r="M80" s="300">
        <f>IF(MinBaseGround&gt;ROUND(((1-GroundCandaDiscount)*'UPS Ground Base'!M75),2),ROUND(MinBaseGround*(1+GroundFuelSurcharge),2),ROUND(((1-GroundCandaDiscount)*'UPS Ground Base'!M75)*(1+GroundFuelSurcharge),2))+(GroundResidentialFee*(1+GroundFuelSurcharge))</f>
        <v>195.376875</v>
      </c>
      <c r="N80" s="300">
        <f>IF(MinBaseGround&gt;ROUND(((1-GroundCandaDiscount)*'UPS Ground Base'!N75),2),ROUND(MinBaseGround*(1+GroundFuelSurcharge),2),ROUND(((1-GroundCandaDiscount)*'UPS Ground Base'!N75)*(1+GroundFuelSurcharge),2))+(GroundResidentialFee*(1+GroundFuelSurcharge))</f>
        <v>207.936875</v>
      </c>
      <c r="O80" s="300">
        <f>IF(MinBaseGround&gt;ROUND(((1-GroundCandaDiscount)*'UPS Ground Base'!O75),2),ROUND(MinBaseGround*(1+GroundFuelSurcharge),2),ROUND(((1-GroundCandaDiscount)*'UPS Ground Base'!O75)*(1+GroundFuelSurcharge),2))+(GroundResidentialFee*(1+GroundFuelSurcharge))</f>
        <v>240.056875</v>
      </c>
      <c r="P80" s="300">
        <f>IF(MinBaseGround&gt;ROUND(((1-GroundCandaDiscount)*'UPS Ground Base'!P75),2),ROUND(MinBaseGround*(1+GroundFuelSurcharge),2),ROUND(((1-GroundCandaDiscount)*'UPS Ground Base'!P75)*(1+GroundFuelSurcharge),2))+(GroundResidentialFee*(1+GroundFuelSurcharge))</f>
        <v>243.126875</v>
      </c>
      <c r="Q80" s="300">
        <f>IF(MinBaseGround&gt;ROUND(((1-GroundCandaDiscount)*'UPS Ground Base'!Q75),2),ROUND(MinBaseGround*(1+GroundFuelSurcharge),2),ROUND(((1-GroundCandaDiscount)*'UPS Ground Base'!Q75)*(1+GroundFuelSurcharge),2))+(GroundResidentialFee*(1+GroundFuelSurcharge))</f>
        <v>245.786875</v>
      </c>
      <c r="R80" s="300">
        <f>IF(MinBaseGround&gt;ROUND(((1-GroundCandaDiscount)*'UPS Ground Base'!R75),2),ROUND(MinBaseGround*(1+GroundFuelSurcharge),2),ROUND(((1-GroundCandaDiscount)*'UPS Ground Base'!R75)*(1+GroundFuelSurcharge),2))+(GroundResidentialFee*(1+GroundFuelSurcharge))</f>
        <v>249.996875</v>
      </c>
      <c r="S80" s="300">
        <f>IF(MinBaseGround&gt;ROUND(((1-GroundCandaDiscount)*'UPS Ground Base'!S75),2),ROUND(MinBaseGround*(1+GroundFuelSurcharge),2),ROUND(((1-GroundCandaDiscount)*'UPS Ground Base'!S75)*(1+GroundFuelSurcharge),2))+(GroundResidentialFee*(1+GroundFuelSurcharge))</f>
        <v>255.606875</v>
      </c>
      <c r="T80" s="300">
        <f>IF(MinBaseGround&gt;ROUND(((1-GroundCandaDiscount)*'UPS Ground Base'!T75),2),ROUND(MinBaseGround*(1+GroundFuelSurcharge),2),ROUND(((1-GroundCandaDiscount)*'UPS Ground Base'!T75)*(1+GroundFuelSurcharge),2))+(GroundResidentialFee*(1+GroundFuelSurcharge))</f>
        <v>264.766875</v>
      </c>
      <c r="U80" s="300">
        <f>IF(MinBaseGround&gt;ROUND(((1-GroundCandaDiscount)*'UPS Ground Base'!U75),2),ROUND(MinBaseGround*(1+GroundFuelSurcharge),2),ROUND(((1-GroundCandaDiscount)*'UPS Ground Base'!U75)*(1+GroundFuelSurcharge),2))+(GroundResidentialFee*(1+GroundFuelSurcharge))</f>
        <v>269.786875</v>
      </c>
    </row>
    <row r="81" ht="12.75" customHeight="1">
      <c r="A81" s="299">
        <v>74.0</v>
      </c>
      <c r="B81" s="300">
        <f>IF(MinBaseGround&gt;ROUND(((1-GroundMT10)*'UPS Ground Base'!B76),2),ROUND(MinBaseGround*(1+GroundFuelSurcharge),2),ROUND(((1-GroundMT10)*'UPS Ground Base'!B76)*(1+GroundFuelSurcharge),2))+(GroundResidentialFee*(1+GroundFuelSurcharge))</f>
        <v>36.076875</v>
      </c>
      <c r="C81" s="300">
        <f>IF(MinBaseGround&gt;ROUND(((1-GroundMT10)*'UPS Ground Base'!C76),2),ROUND(MinBaseGround*(1+GroundFuelSurcharge),2),ROUND(((1-GroundMT10)*'UPS Ground Base'!C76)*(1+GroundFuelSurcharge),2))+(GroundResidentialFee*(1+GroundFuelSurcharge))</f>
        <v>42.766875</v>
      </c>
      <c r="D81" s="300">
        <f>IF(MinBaseGround&gt;ROUND(((1-GroundMT10)*'UPS Ground Base'!D76),2),ROUND(MinBaseGround*(1+GroundFuelSurcharge),2),ROUND(((1-GroundMT10)*'UPS Ground Base'!D76)*(1+GroundFuelSurcharge),2))+(GroundResidentialFee*(1+GroundFuelSurcharge))</f>
        <v>49.506875</v>
      </c>
      <c r="E81" s="300">
        <f>IF(MinBaseGround&gt;ROUND(((1-GroundMT10)*'UPS Ground Base'!E76),2),ROUND(MinBaseGround*(1+GroundFuelSurcharge),2),ROUND(((1-GroundMT10)*'UPS Ground Base'!E76)*(1+GroundFuelSurcharge),2))+(GroundResidentialFee*(1+GroundFuelSurcharge))</f>
        <v>58.506875</v>
      </c>
      <c r="F81" s="300">
        <f>IF(MinBaseGround&gt;ROUND(((1-GroundMT10)*'UPS Ground Base'!F76),2),ROUND(MinBaseGround*(1+GroundFuelSurcharge),2),ROUND(((1-GroundMT10)*'UPS Ground Base'!F76)*(1+GroundFuelSurcharge),2))+(GroundResidentialFee*(1+GroundFuelSurcharge))</f>
        <v>69.496875</v>
      </c>
      <c r="G81" s="300">
        <f>IF(MinBaseGround&gt;ROUND(((1-GroundMT10)*'UPS Ground Base'!G76),2),ROUND(MinBaseGround*(1+GroundFuelSurcharge),2),ROUND(((1-GroundMT10)*'UPS Ground Base'!G76)*(1+GroundFuelSurcharge),2))+(GroundResidentialFee*(1+GroundFuelSurcharge))</f>
        <v>78.966875</v>
      </c>
      <c r="H81" s="300">
        <f>IF(MinBaseGround&gt;ROUND(((1-GroundMT10)*'UPS Ground Base'!H76),2),ROUND(MinBaseGround*(1+GroundFuelSurcharge),2),ROUND(((1-GroundMT10)*'UPS Ground Base'!H76)*(1+GroundFuelSurcharge),2))+(GroundResidentialFee*(1+GroundFuelSurcharge))</f>
        <v>88.386875</v>
      </c>
      <c r="I81" s="300">
        <f>IF(MinBaseGround&gt;ROUND(((1-GroundCandaDiscount)*'UPS Ground Base'!I76),2),ROUND(MinBaseGround*(1+GroundFuelSurcharge),2),ROUND(((1-GroundCandaDiscount)*'UPS Ground Base'!I76)*(1+GroundFuelSurcharge),2))+(GroundResidentialFee*(1+GroundFuelSurcharge))</f>
        <v>134.526875</v>
      </c>
      <c r="J81" s="300">
        <f>IF(MinBaseGround&gt;ROUND(((1-GroundCandaDiscount)*'UPS Ground Base'!J76),2),ROUND(MinBaseGround*(1+GroundFuelSurcharge),2),ROUND(((1-GroundCandaDiscount)*'UPS Ground Base'!J76)*(1+GroundFuelSurcharge),2))+(GroundResidentialFee*(1+GroundFuelSurcharge))</f>
        <v>135.266875</v>
      </c>
      <c r="K81" s="300">
        <f>IF(MinBaseGround&gt;ROUND(((1-GroundCandaDiscount)*'UPS Ground Base'!K76),2),ROUND(MinBaseGround*(1+GroundFuelSurcharge),2),ROUND(((1-GroundCandaDiscount)*'UPS Ground Base'!K76)*(1+GroundFuelSurcharge),2))+(GroundResidentialFee*(1+GroundFuelSurcharge))</f>
        <v>138.756875</v>
      </c>
      <c r="L81" s="300">
        <f>IF(MinBaseGround&gt;ROUND(((1-GroundCandaDiscount)*'UPS Ground Base'!L76),2),ROUND(MinBaseGround*(1+GroundFuelSurcharge),2),ROUND(((1-GroundCandaDiscount)*'UPS Ground Base'!L76)*(1+GroundFuelSurcharge),2))+(GroundResidentialFee*(1+GroundFuelSurcharge))</f>
        <v>196.866875</v>
      </c>
      <c r="M81" s="300">
        <f>IF(MinBaseGround&gt;ROUND(((1-GroundCandaDiscount)*'UPS Ground Base'!M76),2),ROUND(MinBaseGround*(1+GroundFuelSurcharge),2),ROUND(((1-GroundCandaDiscount)*'UPS Ground Base'!M76)*(1+GroundFuelSurcharge),2))+(GroundResidentialFee*(1+GroundFuelSurcharge))</f>
        <v>198.696875</v>
      </c>
      <c r="N81" s="300">
        <f>IF(MinBaseGround&gt;ROUND(((1-GroundCandaDiscount)*'UPS Ground Base'!N76),2),ROUND(MinBaseGround*(1+GroundFuelSurcharge),2),ROUND(((1-GroundCandaDiscount)*'UPS Ground Base'!N76)*(1+GroundFuelSurcharge),2))+(GroundResidentialFee*(1+GroundFuelSurcharge))</f>
        <v>211.046875</v>
      </c>
      <c r="O81" s="300">
        <f>IF(MinBaseGround&gt;ROUND(((1-GroundCandaDiscount)*'UPS Ground Base'!O76),2),ROUND(MinBaseGround*(1+GroundFuelSurcharge),2),ROUND(((1-GroundCandaDiscount)*'UPS Ground Base'!O76)*(1+GroundFuelSurcharge),2))+(GroundResidentialFee*(1+GroundFuelSurcharge))</f>
        <v>243.176875</v>
      </c>
      <c r="P81" s="300">
        <f>IF(MinBaseGround&gt;ROUND(((1-GroundCandaDiscount)*'UPS Ground Base'!P76),2),ROUND(MinBaseGround*(1+GroundFuelSurcharge),2),ROUND(((1-GroundCandaDiscount)*'UPS Ground Base'!P76)*(1+GroundFuelSurcharge),2))+(GroundResidentialFee*(1+GroundFuelSurcharge))</f>
        <v>245.266875</v>
      </c>
      <c r="Q81" s="300">
        <f>IF(MinBaseGround&gt;ROUND(((1-GroundCandaDiscount)*'UPS Ground Base'!Q76),2),ROUND(MinBaseGround*(1+GroundFuelSurcharge),2),ROUND(((1-GroundCandaDiscount)*'UPS Ground Base'!Q76)*(1+GroundFuelSurcharge),2))+(GroundResidentialFee*(1+GroundFuelSurcharge))</f>
        <v>248.546875</v>
      </c>
      <c r="R81" s="300">
        <f>IF(MinBaseGround&gt;ROUND(((1-GroundCandaDiscount)*'UPS Ground Base'!R76),2),ROUND(MinBaseGround*(1+GroundFuelSurcharge),2),ROUND(((1-GroundCandaDiscount)*'UPS Ground Base'!R76)*(1+GroundFuelSurcharge),2))+(GroundResidentialFee*(1+GroundFuelSurcharge))</f>
        <v>252.496875</v>
      </c>
      <c r="S81" s="300">
        <f>IF(MinBaseGround&gt;ROUND(((1-GroundCandaDiscount)*'UPS Ground Base'!S76),2),ROUND(MinBaseGround*(1+GroundFuelSurcharge),2),ROUND(((1-GroundCandaDiscount)*'UPS Ground Base'!S76)*(1+GroundFuelSurcharge),2))+(GroundResidentialFee*(1+GroundFuelSurcharge))</f>
        <v>257.926875</v>
      </c>
      <c r="T81" s="300">
        <f>IF(MinBaseGround&gt;ROUND(((1-GroundCandaDiscount)*'UPS Ground Base'!T76),2),ROUND(MinBaseGround*(1+GroundFuelSurcharge),2),ROUND(((1-GroundCandaDiscount)*'UPS Ground Base'!T76)*(1+GroundFuelSurcharge),2))+(GroundResidentialFee*(1+GroundFuelSurcharge))</f>
        <v>267.026875</v>
      </c>
      <c r="U81" s="300">
        <f>IF(MinBaseGround&gt;ROUND(((1-GroundCandaDiscount)*'UPS Ground Base'!U76),2),ROUND(MinBaseGround*(1+GroundFuelSurcharge),2),ROUND(((1-GroundCandaDiscount)*'UPS Ground Base'!U76)*(1+GroundFuelSurcharge),2))+(GroundResidentialFee*(1+GroundFuelSurcharge))</f>
        <v>272.316875</v>
      </c>
    </row>
    <row r="82" ht="12.75" customHeight="1">
      <c r="A82" s="299">
        <v>75.0</v>
      </c>
      <c r="B82" s="300">
        <f>IF(MinBaseGround&gt;ROUND(((1-GroundMT10)*'UPS Ground Base'!B77),2),ROUND(MinBaseGround*(1+GroundFuelSurcharge),2),ROUND(((1-GroundMT10)*'UPS Ground Base'!B77)*(1+GroundFuelSurcharge),2))+(GroundResidentialFee*(1+GroundFuelSurcharge))</f>
        <v>37.216875</v>
      </c>
      <c r="C82" s="300">
        <f>IF(MinBaseGround&gt;ROUND(((1-GroundMT10)*'UPS Ground Base'!C77),2),ROUND(MinBaseGround*(1+GroundFuelSurcharge),2),ROUND(((1-GroundMT10)*'UPS Ground Base'!C77)*(1+GroundFuelSurcharge),2))+(GroundResidentialFee*(1+GroundFuelSurcharge))</f>
        <v>42.806875</v>
      </c>
      <c r="D82" s="300">
        <f>IF(MinBaseGround&gt;ROUND(((1-GroundMT10)*'UPS Ground Base'!D77),2),ROUND(MinBaseGround*(1+GroundFuelSurcharge),2),ROUND(((1-GroundMT10)*'UPS Ground Base'!D77)*(1+GroundFuelSurcharge),2))+(GroundResidentialFee*(1+GroundFuelSurcharge))</f>
        <v>49.516875</v>
      </c>
      <c r="E82" s="300">
        <f>IF(MinBaseGround&gt;ROUND(((1-GroundMT10)*'UPS Ground Base'!E77),2),ROUND(MinBaseGround*(1+GroundFuelSurcharge),2),ROUND(((1-GroundMT10)*'UPS Ground Base'!E77)*(1+GroundFuelSurcharge),2))+(GroundResidentialFee*(1+GroundFuelSurcharge))</f>
        <v>58.966875</v>
      </c>
      <c r="F82" s="300">
        <f>IF(MinBaseGround&gt;ROUND(((1-GroundMT10)*'UPS Ground Base'!F77),2),ROUND(MinBaseGround*(1+GroundFuelSurcharge),2),ROUND(((1-GroundMT10)*'UPS Ground Base'!F77)*(1+GroundFuelSurcharge),2))+(GroundResidentialFee*(1+GroundFuelSurcharge))</f>
        <v>69.516875</v>
      </c>
      <c r="G82" s="300">
        <f>IF(MinBaseGround&gt;ROUND(((1-GroundMT10)*'UPS Ground Base'!G77),2),ROUND(MinBaseGround*(1+GroundFuelSurcharge),2),ROUND(((1-GroundMT10)*'UPS Ground Base'!G77)*(1+GroundFuelSurcharge),2))+(GroundResidentialFee*(1+GroundFuelSurcharge))</f>
        <v>79.706875</v>
      </c>
      <c r="H82" s="300">
        <f>IF(MinBaseGround&gt;ROUND(((1-GroundMT10)*'UPS Ground Base'!H77),2),ROUND(MinBaseGround*(1+GroundFuelSurcharge),2),ROUND(((1-GroundMT10)*'UPS Ground Base'!H77)*(1+GroundFuelSurcharge),2))+(GroundResidentialFee*(1+GroundFuelSurcharge))</f>
        <v>88.396875</v>
      </c>
      <c r="I82" s="300">
        <f>IF(MinBaseGround&gt;ROUND(((1-GroundCandaDiscount)*'UPS Ground Base'!I77),2),ROUND(MinBaseGround*(1+GroundFuelSurcharge),2),ROUND(((1-GroundCandaDiscount)*'UPS Ground Base'!I77)*(1+GroundFuelSurcharge),2))+(GroundResidentialFee*(1+GroundFuelSurcharge))</f>
        <v>135.626875</v>
      </c>
      <c r="J82" s="300">
        <f>IF(MinBaseGround&gt;ROUND(((1-GroundCandaDiscount)*'UPS Ground Base'!J77),2),ROUND(MinBaseGround*(1+GroundFuelSurcharge),2),ROUND(((1-GroundCandaDiscount)*'UPS Ground Base'!J77)*(1+GroundFuelSurcharge),2))+(GroundResidentialFee*(1+GroundFuelSurcharge))</f>
        <v>136.196875</v>
      </c>
      <c r="K82" s="300">
        <f>IF(MinBaseGround&gt;ROUND(((1-GroundCandaDiscount)*'UPS Ground Base'!K77),2),ROUND(MinBaseGround*(1+GroundFuelSurcharge),2),ROUND(((1-GroundCandaDiscount)*'UPS Ground Base'!K77)*(1+GroundFuelSurcharge),2))+(GroundResidentialFee*(1+GroundFuelSurcharge))</f>
        <v>141.456875</v>
      </c>
      <c r="L82" s="300">
        <f>IF(MinBaseGround&gt;ROUND(((1-GroundCandaDiscount)*'UPS Ground Base'!L77),2),ROUND(MinBaseGround*(1+GroundFuelSurcharge),2),ROUND(((1-GroundCandaDiscount)*'UPS Ground Base'!L77)*(1+GroundFuelSurcharge),2))+(GroundResidentialFee*(1+GroundFuelSurcharge))</f>
        <v>199.586875</v>
      </c>
      <c r="M82" s="300">
        <f>IF(MinBaseGround&gt;ROUND(((1-GroundCandaDiscount)*'UPS Ground Base'!M77),2),ROUND(MinBaseGround*(1+GroundFuelSurcharge),2),ROUND(((1-GroundCandaDiscount)*'UPS Ground Base'!M77)*(1+GroundFuelSurcharge),2))+(GroundResidentialFee*(1+GroundFuelSurcharge))</f>
        <v>201.436875</v>
      </c>
      <c r="N82" s="300">
        <f>IF(MinBaseGround&gt;ROUND(((1-GroundCandaDiscount)*'UPS Ground Base'!N77),2),ROUND(MinBaseGround*(1+GroundFuelSurcharge),2),ROUND(((1-GroundCandaDiscount)*'UPS Ground Base'!N77)*(1+GroundFuelSurcharge),2))+(GroundResidentialFee*(1+GroundFuelSurcharge))</f>
        <v>214.516875</v>
      </c>
      <c r="O82" s="300">
        <f>IF(MinBaseGround&gt;ROUND(((1-GroundCandaDiscount)*'UPS Ground Base'!O77),2),ROUND(MinBaseGround*(1+GroundFuelSurcharge),2),ROUND(((1-GroundCandaDiscount)*'UPS Ground Base'!O77)*(1+GroundFuelSurcharge),2))+(GroundResidentialFee*(1+GroundFuelSurcharge))</f>
        <v>246.826875</v>
      </c>
      <c r="P82" s="300">
        <f>IF(MinBaseGround&gt;ROUND(((1-GroundCandaDiscount)*'UPS Ground Base'!P77),2),ROUND(MinBaseGround*(1+GroundFuelSurcharge),2),ROUND(((1-GroundCandaDiscount)*'UPS Ground Base'!P77)*(1+GroundFuelSurcharge),2))+(GroundResidentialFee*(1+GroundFuelSurcharge))</f>
        <v>248.256875</v>
      </c>
      <c r="Q82" s="300">
        <f>IF(MinBaseGround&gt;ROUND(((1-GroundCandaDiscount)*'UPS Ground Base'!Q77),2),ROUND(MinBaseGround*(1+GroundFuelSurcharge),2),ROUND(((1-GroundCandaDiscount)*'UPS Ground Base'!Q77)*(1+GroundFuelSurcharge),2))+(GroundResidentialFee*(1+GroundFuelSurcharge))</f>
        <v>251.986875</v>
      </c>
      <c r="R82" s="300">
        <f>IF(MinBaseGround&gt;ROUND(((1-GroundCandaDiscount)*'UPS Ground Base'!R77),2),ROUND(MinBaseGround*(1+GroundFuelSurcharge),2),ROUND(((1-GroundCandaDiscount)*'UPS Ground Base'!R77)*(1+GroundFuelSurcharge),2))+(GroundResidentialFee*(1+GroundFuelSurcharge))</f>
        <v>255.416875</v>
      </c>
      <c r="S82" s="300">
        <f>IF(MinBaseGround&gt;ROUND(((1-GroundCandaDiscount)*'UPS Ground Base'!S77),2),ROUND(MinBaseGround*(1+GroundFuelSurcharge),2),ROUND(((1-GroundCandaDiscount)*'UPS Ground Base'!S77)*(1+GroundFuelSurcharge),2))+(GroundResidentialFee*(1+GroundFuelSurcharge))</f>
        <v>260.836875</v>
      </c>
      <c r="T82" s="300">
        <f>IF(MinBaseGround&gt;ROUND(((1-GroundCandaDiscount)*'UPS Ground Base'!T77),2),ROUND(MinBaseGround*(1+GroundFuelSurcharge),2),ROUND(((1-GroundCandaDiscount)*'UPS Ground Base'!T77)*(1+GroundFuelSurcharge),2))+(GroundResidentialFee*(1+GroundFuelSurcharge))</f>
        <v>269.966875</v>
      </c>
      <c r="U82" s="300">
        <f>IF(MinBaseGround&gt;ROUND(((1-GroundCandaDiscount)*'UPS Ground Base'!U77),2),ROUND(MinBaseGround*(1+GroundFuelSurcharge),2),ROUND(((1-GroundCandaDiscount)*'UPS Ground Base'!U77)*(1+GroundFuelSurcharge),2))+(GroundResidentialFee*(1+GroundFuelSurcharge))</f>
        <v>275.296875</v>
      </c>
    </row>
    <row r="83" ht="12.75" customHeight="1">
      <c r="A83" s="299">
        <v>76.0</v>
      </c>
      <c r="B83" s="300">
        <f>IF(MinBaseGround&gt;ROUND(((1-GroundMT10)*'UPS Ground Base'!B78),2),ROUND(MinBaseGround*(1+GroundFuelSurcharge),2),ROUND(((1-GroundMT10)*'UPS Ground Base'!B78)*(1+GroundFuelSurcharge),2))+(GroundResidentialFee*(1+GroundFuelSurcharge))</f>
        <v>39.616875</v>
      </c>
      <c r="C83" s="300">
        <f>IF(MinBaseGround&gt;ROUND(((1-GroundMT10)*'UPS Ground Base'!C78),2),ROUND(MinBaseGround*(1+GroundFuelSurcharge),2),ROUND(((1-GroundMT10)*'UPS Ground Base'!C78)*(1+GroundFuelSurcharge),2))+(GroundResidentialFee*(1+GroundFuelSurcharge))</f>
        <v>44.856875</v>
      </c>
      <c r="D83" s="300">
        <f>IF(MinBaseGround&gt;ROUND(((1-GroundMT10)*'UPS Ground Base'!D78),2),ROUND(MinBaseGround*(1+GroundFuelSurcharge),2),ROUND(((1-GroundMT10)*'UPS Ground Base'!D78)*(1+GroundFuelSurcharge),2))+(GroundResidentialFee*(1+GroundFuelSurcharge))</f>
        <v>49.796875</v>
      </c>
      <c r="E83" s="300">
        <f>IF(MinBaseGround&gt;ROUND(((1-GroundMT10)*'UPS Ground Base'!E78),2),ROUND(MinBaseGround*(1+GroundFuelSurcharge),2),ROUND(((1-GroundMT10)*'UPS Ground Base'!E78)*(1+GroundFuelSurcharge),2))+(GroundResidentialFee*(1+GroundFuelSurcharge))</f>
        <v>59.776875</v>
      </c>
      <c r="F83" s="300">
        <f>IF(MinBaseGround&gt;ROUND(((1-GroundMT10)*'UPS Ground Base'!F78),2),ROUND(MinBaseGround*(1+GroundFuelSurcharge),2),ROUND(((1-GroundMT10)*'UPS Ground Base'!F78)*(1+GroundFuelSurcharge),2))+(GroundResidentialFee*(1+GroundFuelSurcharge))</f>
        <v>70.916875</v>
      </c>
      <c r="G83" s="300">
        <f>IF(MinBaseGround&gt;ROUND(((1-GroundMT10)*'UPS Ground Base'!G78),2),ROUND(MinBaseGround*(1+GroundFuelSurcharge),2),ROUND(((1-GroundMT10)*'UPS Ground Base'!G78)*(1+GroundFuelSurcharge),2))+(GroundResidentialFee*(1+GroundFuelSurcharge))</f>
        <v>80.906875</v>
      </c>
      <c r="H83" s="300">
        <f>IF(MinBaseGround&gt;ROUND(((1-GroundMT10)*'UPS Ground Base'!H78),2),ROUND(MinBaseGround*(1+GroundFuelSurcharge),2),ROUND(((1-GroundMT10)*'UPS Ground Base'!H78)*(1+GroundFuelSurcharge),2))+(GroundResidentialFee*(1+GroundFuelSurcharge))</f>
        <v>89.216875</v>
      </c>
      <c r="I83" s="300">
        <f>IF(MinBaseGround&gt;ROUND(((1-GroundCandaDiscount)*'UPS Ground Base'!I78),2),ROUND(MinBaseGround*(1+GroundFuelSurcharge),2),ROUND(((1-GroundCandaDiscount)*'UPS Ground Base'!I78)*(1+GroundFuelSurcharge),2))+(GroundResidentialFee*(1+GroundFuelSurcharge))</f>
        <v>136.746875</v>
      </c>
      <c r="J83" s="300">
        <f>IF(MinBaseGround&gt;ROUND(((1-GroundCandaDiscount)*'UPS Ground Base'!J78),2),ROUND(MinBaseGround*(1+GroundFuelSurcharge),2),ROUND(((1-GroundCandaDiscount)*'UPS Ground Base'!J78)*(1+GroundFuelSurcharge),2))+(GroundResidentialFee*(1+GroundFuelSurcharge))</f>
        <v>137.126875</v>
      </c>
      <c r="K83" s="300">
        <f>IF(MinBaseGround&gt;ROUND(((1-GroundCandaDiscount)*'UPS Ground Base'!K78),2),ROUND(MinBaseGround*(1+GroundFuelSurcharge),2),ROUND(((1-GroundCandaDiscount)*'UPS Ground Base'!K78)*(1+GroundFuelSurcharge),2))+(GroundResidentialFee*(1+GroundFuelSurcharge))</f>
        <v>144.136875</v>
      </c>
      <c r="L83" s="300">
        <f>IF(MinBaseGround&gt;ROUND(((1-GroundCandaDiscount)*'UPS Ground Base'!L78),2),ROUND(MinBaseGround*(1+GroundFuelSurcharge),2),ROUND(((1-GroundCandaDiscount)*'UPS Ground Base'!L78)*(1+GroundFuelSurcharge),2))+(GroundResidentialFee*(1+GroundFuelSurcharge))</f>
        <v>200.696875</v>
      </c>
      <c r="M83" s="300">
        <f>IF(MinBaseGround&gt;ROUND(((1-GroundCandaDiscount)*'UPS Ground Base'!M78),2),ROUND(MinBaseGround*(1+GroundFuelSurcharge),2),ROUND(((1-GroundCandaDiscount)*'UPS Ground Base'!M78)*(1+GroundFuelSurcharge),2))+(GroundResidentialFee*(1+GroundFuelSurcharge))</f>
        <v>202.376875</v>
      </c>
      <c r="N83" s="300">
        <f>IF(MinBaseGround&gt;ROUND(((1-GroundCandaDiscount)*'UPS Ground Base'!N78),2),ROUND(MinBaseGround*(1+GroundFuelSurcharge),2),ROUND(((1-GroundCandaDiscount)*'UPS Ground Base'!N78)*(1+GroundFuelSurcharge),2))+(GroundResidentialFee*(1+GroundFuelSurcharge))</f>
        <v>220.466875</v>
      </c>
      <c r="O83" s="300">
        <f>IF(MinBaseGround&gt;ROUND(((1-GroundCandaDiscount)*'UPS Ground Base'!O78),2),ROUND(MinBaseGround*(1+GroundFuelSurcharge),2),ROUND(((1-GroundCandaDiscount)*'UPS Ground Base'!O78)*(1+GroundFuelSurcharge),2))+(GroundResidentialFee*(1+GroundFuelSurcharge))</f>
        <v>255.976875</v>
      </c>
      <c r="P83" s="300">
        <f>IF(MinBaseGround&gt;ROUND(((1-GroundCandaDiscount)*'UPS Ground Base'!P78),2),ROUND(MinBaseGround*(1+GroundFuelSurcharge),2),ROUND(((1-GroundCandaDiscount)*'UPS Ground Base'!P78)*(1+GroundFuelSurcharge),2))+(GroundResidentialFee*(1+GroundFuelSurcharge))</f>
        <v>257.776875</v>
      </c>
      <c r="Q83" s="300">
        <f>IF(MinBaseGround&gt;ROUND(((1-GroundCandaDiscount)*'UPS Ground Base'!Q78),2),ROUND(MinBaseGround*(1+GroundFuelSurcharge),2),ROUND(((1-GroundCandaDiscount)*'UPS Ground Base'!Q78)*(1+GroundFuelSurcharge),2))+(GroundResidentialFee*(1+GroundFuelSurcharge))</f>
        <v>260.966875</v>
      </c>
      <c r="R83" s="300">
        <f>IF(MinBaseGround&gt;ROUND(((1-GroundCandaDiscount)*'UPS Ground Base'!R78),2),ROUND(MinBaseGround*(1+GroundFuelSurcharge),2),ROUND(((1-GroundCandaDiscount)*'UPS Ground Base'!R78)*(1+GroundFuelSurcharge),2))+(GroundResidentialFee*(1+GroundFuelSurcharge))</f>
        <v>264.236875</v>
      </c>
      <c r="S83" s="300">
        <f>IF(MinBaseGround&gt;ROUND(((1-GroundCandaDiscount)*'UPS Ground Base'!S78),2),ROUND(MinBaseGround*(1+GroundFuelSurcharge),2),ROUND(((1-GroundCandaDiscount)*'UPS Ground Base'!S78)*(1+GroundFuelSurcharge),2))+(GroundResidentialFee*(1+GroundFuelSurcharge))</f>
        <v>269.426875</v>
      </c>
      <c r="T83" s="300">
        <f>IF(MinBaseGround&gt;ROUND(((1-GroundCandaDiscount)*'UPS Ground Base'!T78),2),ROUND(MinBaseGround*(1+GroundFuelSurcharge),2),ROUND(((1-GroundCandaDiscount)*'UPS Ground Base'!T78)*(1+GroundFuelSurcharge),2))+(GroundResidentialFee*(1+GroundFuelSurcharge))</f>
        <v>278.486875</v>
      </c>
      <c r="U83" s="300">
        <f>IF(MinBaseGround&gt;ROUND(((1-GroundCandaDiscount)*'UPS Ground Base'!U78),2),ROUND(MinBaseGround*(1+GroundFuelSurcharge),2),ROUND(((1-GroundCandaDiscount)*'UPS Ground Base'!U78)*(1+GroundFuelSurcharge),2))+(GroundResidentialFee*(1+GroundFuelSurcharge))</f>
        <v>283.726875</v>
      </c>
    </row>
    <row r="84" ht="12.75" customHeight="1">
      <c r="A84" s="299">
        <v>77.0</v>
      </c>
      <c r="B84" s="300">
        <f>IF(MinBaseGround&gt;ROUND(((1-GroundMT10)*'UPS Ground Base'!B79),2),ROUND(MinBaseGround*(1+GroundFuelSurcharge),2),ROUND(((1-GroundMT10)*'UPS Ground Base'!B79)*(1+GroundFuelSurcharge),2))+(GroundResidentialFee*(1+GroundFuelSurcharge))</f>
        <v>40.936875</v>
      </c>
      <c r="C84" s="300">
        <f>IF(MinBaseGround&gt;ROUND(((1-GroundMT10)*'UPS Ground Base'!C79),2),ROUND(MinBaseGround*(1+GroundFuelSurcharge),2),ROUND(((1-GroundMT10)*'UPS Ground Base'!C79)*(1+GroundFuelSurcharge),2))+(GroundResidentialFee*(1+GroundFuelSurcharge))</f>
        <v>45.426875</v>
      </c>
      <c r="D84" s="300">
        <f>IF(MinBaseGround&gt;ROUND(((1-GroundMT10)*'UPS Ground Base'!D79),2),ROUND(MinBaseGround*(1+GroundFuelSurcharge),2),ROUND(((1-GroundMT10)*'UPS Ground Base'!D79)*(1+GroundFuelSurcharge),2))+(GroundResidentialFee*(1+GroundFuelSurcharge))</f>
        <v>50.326875</v>
      </c>
      <c r="E84" s="300">
        <f>IF(MinBaseGround&gt;ROUND(((1-GroundMT10)*'UPS Ground Base'!E79),2),ROUND(MinBaseGround*(1+GroundFuelSurcharge),2),ROUND(((1-GroundMT10)*'UPS Ground Base'!E79)*(1+GroundFuelSurcharge),2))+(GroundResidentialFee*(1+GroundFuelSurcharge))</f>
        <v>60.016875</v>
      </c>
      <c r="F84" s="300">
        <f>IF(MinBaseGround&gt;ROUND(((1-GroundMT10)*'UPS Ground Base'!F79),2),ROUND(MinBaseGround*(1+GroundFuelSurcharge),2),ROUND(((1-GroundMT10)*'UPS Ground Base'!F79)*(1+GroundFuelSurcharge),2))+(GroundResidentialFee*(1+GroundFuelSurcharge))</f>
        <v>71.286875</v>
      </c>
      <c r="G84" s="300">
        <f>IF(MinBaseGround&gt;ROUND(((1-GroundMT10)*'UPS Ground Base'!G79),2),ROUND(MinBaseGround*(1+GroundFuelSurcharge),2),ROUND(((1-GroundMT10)*'UPS Ground Base'!G79)*(1+GroundFuelSurcharge),2))+(GroundResidentialFee*(1+GroundFuelSurcharge))</f>
        <v>83.036875</v>
      </c>
      <c r="H84" s="300">
        <f>IF(MinBaseGround&gt;ROUND(((1-GroundMT10)*'UPS Ground Base'!H79),2),ROUND(MinBaseGround*(1+GroundFuelSurcharge),2),ROUND(((1-GroundMT10)*'UPS Ground Base'!H79)*(1+GroundFuelSurcharge),2))+(GroundResidentialFee*(1+GroundFuelSurcharge))</f>
        <v>89.256875</v>
      </c>
      <c r="I84" s="300">
        <f>IF(MinBaseGround&gt;ROUND(((1-GroundCandaDiscount)*'UPS Ground Base'!I79),2),ROUND(MinBaseGround*(1+GroundFuelSurcharge),2),ROUND(((1-GroundCandaDiscount)*'UPS Ground Base'!I79)*(1+GroundFuelSurcharge),2))+(GroundResidentialFee*(1+GroundFuelSurcharge))</f>
        <v>137.806875</v>
      </c>
      <c r="J84" s="300">
        <f>IF(MinBaseGround&gt;ROUND(((1-GroundCandaDiscount)*'UPS Ground Base'!J79),2),ROUND(MinBaseGround*(1+GroundFuelSurcharge),2),ROUND(((1-GroundCandaDiscount)*'UPS Ground Base'!J79)*(1+GroundFuelSurcharge),2))+(GroundResidentialFee*(1+GroundFuelSurcharge))</f>
        <v>138.056875</v>
      </c>
      <c r="K84" s="300">
        <f>IF(MinBaseGround&gt;ROUND(((1-GroundCandaDiscount)*'UPS Ground Base'!K79),2),ROUND(MinBaseGround*(1+GroundFuelSurcharge),2),ROUND(((1-GroundCandaDiscount)*'UPS Ground Base'!K79)*(1+GroundFuelSurcharge),2))+(GroundResidentialFee*(1+GroundFuelSurcharge))</f>
        <v>149.076875</v>
      </c>
      <c r="L84" s="300">
        <f>IF(MinBaseGround&gt;ROUND(((1-GroundCandaDiscount)*'UPS Ground Base'!L79),2),ROUND(MinBaseGround*(1+GroundFuelSurcharge),2),ROUND(((1-GroundCandaDiscount)*'UPS Ground Base'!L79)*(1+GroundFuelSurcharge),2))+(GroundResidentialFee*(1+GroundFuelSurcharge))</f>
        <v>204.276875</v>
      </c>
      <c r="M84" s="300">
        <f>IF(MinBaseGround&gt;ROUND(((1-GroundCandaDiscount)*'UPS Ground Base'!M79),2),ROUND(MinBaseGround*(1+GroundFuelSurcharge),2),ROUND(((1-GroundCandaDiscount)*'UPS Ground Base'!M79)*(1+GroundFuelSurcharge),2))+(GroundResidentialFee*(1+GroundFuelSurcharge))</f>
        <v>208.006875</v>
      </c>
      <c r="N84" s="300">
        <f>IF(MinBaseGround&gt;ROUND(((1-GroundCandaDiscount)*'UPS Ground Base'!N79),2),ROUND(MinBaseGround*(1+GroundFuelSurcharge),2),ROUND(((1-GroundCandaDiscount)*'UPS Ground Base'!N79)*(1+GroundFuelSurcharge),2))+(GroundResidentialFee*(1+GroundFuelSurcharge))</f>
        <v>228.976875</v>
      </c>
      <c r="O84" s="300">
        <f>IF(MinBaseGround&gt;ROUND(((1-GroundCandaDiscount)*'UPS Ground Base'!O79),2),ROUND(MinBaseGround*(1+GroundFuelSurcharge),2),ROUND(((1-GroundCandaDiscount)*'UPS Ground Base'!O79)*(1+GroundFuelSurcharge),2))+(GroundResidentialFee*(1+GroundFuelSurcharge))</f>
        <v>265.976875</v>
      </c>
      <c r="P84" s="300">
        <f>IF(MinBaseGround&gt;ROUND(((1-GroundCandaDiscount)*'UPS Ground Base'!P79),2),ROUND(MinBaseGround*(1+GroundFuelSurcharge),2),ROUND(((1-GroundCandaDiscount)*'UPS Ground Base'!P79)*(1+GroundFuelSurcharge),2))+(GroundResidentialFee*(1+GroundFuelSurcharge))</f>
        <v>267.446875</v>
      </c>
      <c r="Q84" s="300">
        <f>IF(MinBaseGround&gt;ROUND(((1-GroundCandaDiscount)*'UPS Ground Base'!Q79),2),ROUND(MinBaseGround*(1+GroundFuelSurcharge),2),ROUND(((1-GroundCandaDiscount)*'UPS Ground Base'!Q79)*(1+GroundFuelSurcharge),2))+(GroundResidentialFee*(1+GroundFuelSurcharge))</f>
        <v>269.916875</v>
      </c>
      <c r="R84" s="300">
        <f>IF(MinBaseGround&gt;ROUND(((1-GroundCandaDiscount)*'UPS Ground Base'!R79),2),ROUND(MinBaseGround*(1+GroundFuelSurcharge),2),ROUND(((1-GroundCandaDiscount)*'UPS Ground Base'!R79)*(1+GroundFuelSurcharge),2))+(GroundResidentialFee*(1+GroundFuelSurcharge))</f>
        <v>273.036875</v>
      </c>
      <c r="S84" s="300">
        <f>IF(MinBaseGround&gt;ROUND(((1-GroundCandaDiscount)*'UPS Ground Base'!S79),2),ROUND(MinBaseGround*(1+GroundFuelSurcharge),2),ROUND(((1-GroundCandaDiscount)*'UPS Ground Base'!S79)*(1+GroundFuelSurcharge),2))+(GroundResidentialFee*(1+GroundFuelSurcharge))</f>
        <v>278.176875</v>
      </c>
      <c r="T84" s="300">
        <f>IF(MinBaseGround&gt;ROUND(((1-GroundCandaDiscount)*'UPS Ground Base'!T79),2),ROUND(MinBaseGround*(1+GroundFuelSurcharge),2),ROUND(((1-GroundCandaDiscount)*'UPS Ground Base'!T79)*(1+GroundFuelSurcharge),2))+(GroundResidentialFee*(1+GroundFuelSurcharge))</f>
        <v>287.446875</v>
      </c>
      <c r="U84" s="300">
        <f>IF(MinBaseGround&gt;ROUND(((1-GroundCandaDiscount)*'UPS Ground Base'!U79),2),ROUND(MinBaseGround*(1+GroundFuelSurcharge),2),ROUND(((1-GroundCandaDiscount)*'UPS Ground Base'!U79)*(1+GroundFuelSurcharge),2))+(GroundResidentialFee*(1+GroundFuelSurcharge))</f>
        <v>292.966875</v>
      </c>
    </row>
    <row r="85" ht="12.75" customHeight="1">
      <c r="A85" s="299">
        <v>78.0</v>
      </c>
      <c r="B85" s="300">
        <f>IF(MinBaseGround&gt;ROUND(((1-GroundMT10)*'UPS Ground Base'!B80),2),ROUND(MinBaseGround*(1+GroundFuelSurcharge),2),ROUND(((1-GroundMT10)*'UPS Ground Base'!B80)*(1+GroundFuelSurcharge),2))+(GroundResidentialFee*(1+GroundFuelSurcharge))</f>
        <v>40.966875</v>
      </c>
      <c r="C85" s="300">
        <f>IF(MinBaseGround&gt;ROUND(((1-GroundMT10)*'UPS Ground Base'!C80),2),ROUND(MinBaseGround*(1+GroundFuelSurcharge),2),ROUND(((1-GroundMT10)*'UPS Ground Base'!C80)*(1+GroundFuelSurcharge),2))+(GroundResidentialFee*(1+GroundFuelSurcharge))</f>
        <v>46.906875</v>
      </c>
      <c r="D85" s="300">
        <f>IF(MinBaseGround&gt;ROUND(((1-GroundMT10)*'UPS Ground Base'!D80),2),ROUND(MinBaseGround*(1+GroundFuelSurcharge),2),ROUND(((1-GroundMT10)*'UPS Ground Base'!D80)*(1+GroundFuelSurcharge),2))+(GroundResidentialFee*(1+GroundFuelSurcharge))</f>
        <v>51.636875</v>
      </c>
      <c r="E85" s="300">
        <f>IF(MinBaseGround&gt;ROUND(((1-GroundMT10)*'UPS Ground Base'!E80),2),ROUND(MinBaseGround*(1+GroundFuelSurcharge),2),ROUND(((1-GroundMT10)*'UPS Ground Base'!E80)*(1+GroundFuelSurcharge),2))+(GroundResidentialFee*(1+GroundFuelSurcharge))</f>
        <v>60.596875</v>
      </c>
      <c r="F85" s="300">
        <f>IF(MinBaseGround&gt;ROUND(((1-GroundMT10)*'UPS Ground Base'!F80),2),ROUND(MinBaseGround*(1+GroundFuelSurcharge),2),ROUND(((1-GroundMT10)*'UPS Ground Base'!F80)*(1+GroundFuelSurcharge),2))+(GroundResidentialFee*(1+GroundFuelSurcharge))</f>
        <v>71.696875</v>
      </c>
      <c r="G85" s="300">
        <f>IF(MinBaseGround&gt;ROUND(((1-GroundMT10)*'UPS Ground Base'!G80),2),ROUND(MinBaseGround*(1+GroundFuelSurcharge),2),ROUND(((1-GroundMT10)*'UPS Ground Base'!G80)*(1+GroundFuelSurcharge),2))+(GroundResidentialFee*(1+GroundFuelSurcharge))</f>
        <v>83.606875</v>
      </c>
      <c r="H85" s="300">
        <f>IF(MinBaseGround&gt;ROUND(((1-GroundMT10)*'UPS Ground Base'!H80),2),ROUND(MinBaseGround*(1+GroundFuelSurcharge),2),ROUND(((1-GroundMT10)*'UPS Ground Base'!H80)*(1+GroundFuelSurcharge),2))+(GroundResidentialFee*(1+GroundFuelSurcharge))</f>
        <v>89.266875</v>
      </c>
      <c r="I85" s="300">
        <f>IF(MinBaseGround&gt;ROUND(((1-GroundCandaDiscount)*'UPS Ground Base'!I80),2),ROUND(MinBaseGround*(1+GroundFuelSurcharge),2),ROUND(((1-GroundCandaDiscount)*'UPS Ground Base'!I80)*(1+GroundFuelSurcharge),2))+(GroundResidentialFee*(1+GroundFuelSurcharge))</f>
        <v>138.876875</v>
      </c>
      <c r="J85" s="300">
        <f>IF(MinBaseGround&gt;ROUND(((1-GroundCandaDiscount)*'UPS Ground Base'!J80),2),ROUND(MinBaseGround*(1+GroundFuelSurcharge),2),ROUND(((1-GroundCandaDiscount)*'UPS Ground Base'!J80)*(1+GroundFuelSurcharge),2))+(GroundResidentialFee*(1+GroundFuelSurcharge))</f>
        <v>142.756875</v>
      </c>
      <c r="K85" s="300">
        <f>IF(MinBaseGround&gt;ROUND(((1-GroundCandaDiscount)*'UPS Ground Base'!K80),2),ROUND(MinBaseGround*(1+GroundFuelSurcharge),2),ROUND(((1-GroundCandaDiscount)*'UPS Ground Base'!K80)*(1+GroundFuelSurcharge),2))+(GroundResidentialFee*(1+GroundFuelSurcharge))</f>
        <v>154.916875</v>
      </c>
      <c r="L85" s="300">
        <f>IF(MinBaseGround&gt;ROUND(((1-GroundCandaDiscount)*'UPS Ground Base'!L80),2),ROUND(MinBaseGround*(1+GroundFuelSurcharge),2),ROUND(((1-GroundCandaDiscount)*'UPS Ground Base'!L80)*(1+GroundFuelSurcharge),2))+(GroundResidentialFee*(1+GroundFuelSurcharge))</f>
        <v>212.066875</v>
      </c>
      <c r="M85" s="300">
        <f>IF(MinBaseGround&gt;ROUND(((1-GroundCandaDiscount)*'UPS Ground Base'!M80),2),ROUND(MinBaseGround*(1+GroundFuelSurcharge),2),ROUND(((1-GroundCandaDiscount)*'UPS Ground Base'!M80)*(1+GroundFuelSurcharge),2))+(GroundResidentialFee*(1+GroundFuelSurcharge))</f>
        <v>216.566875</v>
      </c>
      <c r="N85" s="300">
        <f>IF(MinBaseGround&gt;ROUND(((1-GroundCandaDiscount)*'UPS Ground Base'!N80),2),ROUND(MinBaseGround*(1+GroundFuelSurcharge),2),ROUND(((1-GroundCandaDiscount)*'UPS Ground Base'!N80)*(1+GroundFuelSurcharge),2))+(GroundResidentialFee*(1+GroundFuelSurcharge))</f>
        <v>238.096875</v>
      </c>
      <c r="O85" s="300">
        <f>IF(MinBaseGround&gt;ROUND(((1-GroundCandaDiscount)*'UPS Ground Base'!O80),2),ROUND(MinBaseGround*(1+GroundFuelSurcharge),2),ROUND(((1-GroundCandaDiscount)*'UPS Ground Base'!O80)*(1+GroundFuelSurcharge),2))+(GroundResidentialFee*(1+GroundFuelSurcharge))</f>
        <v>273.416875</v>
      </c>
      <c r="P85" s="300">
        <f>IF(MinBaseGround&gt;ROUND(((1-GroundCandaDiscount)*'UPS Ground Base'!P80),2),ROUND(MinBaseGround*(1+GroundFuelSurcharge),2),ROUND(((1-GroundCandaDiscount)*'UPS Ground Base'!P80)*(1+GroundFuelSurcharge),2))+(GroundResidentialFee*(1+GroundFuelSurcharge))</f>
        <v>275.066875</v>
      </c>
      <c r="Q85" s="300">
        <f>IF(MinBaseGround&gt;ROUND(((1-GroundCandaDiscount)*'UPS Ground Base'!Q80),2),ROUND(MinBaseGround*(1+GroundFuelSurcharge),2),ROUND(((1-GroundCandaDiscount)*'UPS Ground Base'!Q80)*(1+GroundFuelSurcharge),2))+(GroundResidentialFee*(1+GroundFuelSurcharge))</f>
        <v>277.806875</v>
      </c>
      <c r="R85" s="300">
        <f>IF(MinBaseGround&gt;ROUND(((1-GroundCandaDiscount)*'UPS Ground Base'!R80),2),ROUND(MinBaseGround*(1+GroundFuelSurcharge),2),ROUND(((1-GroundCandaDiscount)*'UPS Ground Base'!R80)*(1+GroundFuelSurcharge),2))+(GroundResidentialFee*(1+GroundFuelSurcharge))</f>
        <v>280.516875</v>
      </c>
      <c r="S85" s="300">
        <f>IF(MinBaseGround&gt;ROUND(((1-GroundCandaDiscount)*'UPS Ground Base'!S80),2),ROUND(MinBaseGround*(1+GroundFuelSurcharge),2),ROUND(((1-GroundCandaDiscount)*'UPS Ground Base'!S80)*(1+GroundFuelSurcharge),2))+(GroundResidentialFee*(1+GroundFuelSurcharge))</f>
        <v>285.806875</v>
      </c>
      <c r="T85" s="300">
        <f>IF(MinBaseGround&gt;ROUND(((1-GroundCandaDiscount)*'UPS Ground Base'!T80),2),ROUND(MinBaseGround*(1+GroundFuelSurcharge),2),ROUND(((1-GroundCandaDiscount)*'UPS Ground Base'!T80)*(1+GroundFuelSurcharge),2))+(GroundResidentialFee*(1+GroundFuelSurcharge))</f>
        <v>295.186875</v>
      </c>
      <c r="U85" s="300">
        <f>IF(MinBaseGround&gt;ROUND(((1-GroundCandaDiscount)*'UPS Ground Base'!U80),2),ROUND(MinBaseGround*(1+GroundFuelSurcharge),2),ROUND(((1-GroundCandaDiscount)*'UPS Ground Base'!U80)*(1+GroundFuelSurcharge),2))+(GroundResidentialFee*(1+GroundFuelSurcharge))</f>
        <v>300.696875</v>
      </c>
      <c r="V85" s="34"/>
      <c r="W85" s="34"/>
      <c r="X85" s="34"/>
      <c r="Y85" s="34"/>
      <c r="Z85" s="34"/>
    </row>
    <row r="86" ht="12.75" customHeight="1">
      <c r="A86" s="299">
        <v>79.0</v>
      </c>
      <c r="B86" s="300">
        <f>IF(MinBaseGround&gt;ROUND(((1-GroundMT10)*'UPS Ground Base'!B81),2),ROUND(MinBaseGround*(1+GroundFuelSurcharge),2),ROUND(((1-GroundMT10)*'UPS Ground Base'!B81)*(1+GroundFuelSurcharge),2))+(GroundResidentialFee*(1+GroundFuelSurcharge))</f>
        <v>42.536875</v>
      </c>
      <c r="C86" s="300">
        <f>IF(MinBaseGround&gt;ROUND(((1-GroundMT10)*'UPS Ground Base'!C81),2),ROUND(MinBaseGround*(1+GroundFuelSurcharge),2),ROUND(((1-GroundMT10)*'UPS Ground Base'!C81)*(1+GroundFuelSurcharge),2))+(GroundResidentialFee*(1+GroundFuelSurcharge))</f>
        <v>48.576875</v>
      </c>
      <c r="D86" s="300">
        <f>IF(MinBaseGround&gt;ROUND(((1-GroundMT10)*'UPS Ground Base'!D81),2),ROUND(MinBaseGround*(1+GroundFuelSurcharge),2),ROUND(((1-GroundMT10)*'UPS Ground Base'!D81)*(1+GroundFuelSurcharge),2))+(GroundResidentialFee*(1+GroundFuelSurcharge))</f>
        <v>52.726875</v>
      </c>
      <c r="E86" s="300">
        <f>IF(MinBaseGround&gt;ROUND(((1-GroundMT10)*'UPS Ground Base'!E81),2),ROUND(MinBaseGround*(1+GroundFuelSurcharge),2),ROUND(((1-GroundMT10)*'UPS Ground Base'!E81)*(1+GroundFuelSurcharge),2))+(GroundResidentialFee*(1+GroundFuelSurcharge))</f>
        <v>61.456875</v>
      </c>
      <c r="F86" s="300">
        <f>IF(MinBaseGround&gt;ROUND(((1-GroundMT10)*'UPS Ground Base'!F81),2),ROUND(MinBaseGround*(1+GroundFuelSurcharge),2),ROUND(((1-GroundMT10)*'UPS Ground Base'!F81)*(1+GroundFuelSurcharge),2))+(GroundResidentialFee*(1+GroundFuelSurcharge))</f>
        <v>73.056875</v>
      </c>
      <c r="G86" s="300">
        <f>IF(MinBaseGround&gt;ROUND(((1-GroundMT10)*'UPS Ground Base'!G81),2),ROUND(MinBaseGround*(1+GroundFuelSurcharge),2),ROUND(((1-GroundMT10)*'UPS Ground Base'!G81)*(1+GroundFuelSurcharge),2))+(GroundResidentialFee*(1+GroundFuelSurcharge))</f>
        <v>84.806875</v>
      </c>
      <c r="H86" s="300">
        <f>IF(MinBaseGround&gt;ROUND(((1-GroundMT10)*'UPS Ground Base'!H81),2),ROUND(MinBaseGround*(1+GroundFuelSurcharge),2),ROUND(((1-GroundMT10)*'UPS Ground Base'!H81)*(1+GroundFuelSurcharge),2))+(GroundResidentialFee*(1+GroundFuelSurcharge))</f>
        <v>90.556875</v>
      </c>
      <c r="I86" s="300">
        <f>IF(MinBaseGround&gt;ROUND(((1-GroundCandaDiscount)*'UPS Ground Base'!I81),2),ROUND(MinBaseGround*(1+GroundFuelSurcharge),2),ROUND(((1-GroundCandaDiscount)*'UPS Ground Base'!I81)*(1+GroundFuelSurcharge),2))+(GroundResidentialFee*(1+GroundFuelSurcharge))</f>
        <v>142.166875</v>
      </c>
      <c r="J86" s="300">
        <f>IF(MinBaseGround&gt;ROUND(((1-GroundCandaDiscount)*'UPS Ground Base'!J81),2),ROUND(MinBaseGround*(1+GroundFuelSurcharge),2),ROUND(((1-GroundCandaDiscount)*'UPS Ground Base'!J81)*(1+GroundFuelSurcharge),2))+(GroundResidentialFee*(1+GroundFuelSurcharge))</f>
        <v>147.156875</v>
      </c>
      <c r="K86" s="300">
        <f>IF(MinBaseGround&gt;ROUND(((1-GroundCandaDiscount)*'UPS Ground Base'!K81),2),ROUND(MinBaseGround*(1+GroundFuelSurcharge),2),ROUND(((1-GroundCandaDiscount)*'UPS Ground Base'!K81)*(1+GroundFuelSurcharge),2))+(GroundResidentialFee*(1+GroundFuelSurcharge))</f>
        <v>161.596875</v>
      </c>
      <c r="L86" s="300">
        <f>IF(MinBaseGround&gt;ROUND(((1-GroundCandaDiscount)*'UPS Ground Base'!L81),2),ROUND(MinBaseGround*(1+GroundFuelSurcharge),2),ROUND(((1-GroundCandaDiscount)*'UPS Ground Base'!L81)*(1+GroundFuelSurcharge),2))+(GroundResidentialFee*(1+GroundFuelSurcharge))</f>
        <v>219.866875</v>
      </c>
      <c r="M86" s="300">
        <f>IF(MinBaseGround&gt;ROUND(((1-GroundCandaDiscount)*'UPS Ground Base'!M81),2),ROUND(MinBaseGround*(1+GroundFuelSurcharge),2),ROUND(((1-GroundCandaDiscount)*'UPS Ground Base'!M81)*(1+GroundFuelSurcharge),2))+(GroundResidentialFee*(1+GroundFuelSurcharge))</f>
        <v>224.716875</v>
      </c>
      <c r="N86" s="300">
        <f>IF(MinBaseGround&gt;ROUND(((1-GroundCandaDiscount)*'UPS Ground Base'!N81),2),ROUND(MinBaseGround*(1+GroundFuelSurcharge),2),ROUND(((1-GroundCandaDiscount)*'UPS Ground Base'!N81)*(1+GroundFuelSurcharge),2))+(GroundResidentialFee*(1+GroundFuelSurcharge))</f>
        <v>247.006875</v>
      </c>
      <c r="O86" s="300">
        <f>IF(MinBaseGround&gt;ROUND(((1-GroundCandaDiscount)*'UPS Ground Base'!O81),2),ROUND(MinBaseGround*(1+GroundFuelSurcharge),2),ROUND(((1-GroundCandaDiscount)*'UPS Ground Base'!O81)*(1+GroundFuelSurcharge),2))+(GroundResidentialFee*(1+GroundFuelSurcharge))</f>
        <v>281.096875</v>
      </c>
      <c r="P86" s="300">
        <f>IF(MinBaseGround&gt;ROUND(((1-GroundCandaDiscount)*'UPS Ground Base'!P81),2),ROUND(MinBaseGround*(1+GroundFuelSurcharge),2),ROUND(((1-GroundCandaDiscount)*'UPS Ground Base'!P81)*(1+GroundFuelSurcharge),2))+(GroundResidentialFee*(1+GroundFuelSurcharge))</f>
        <v>282.856875</v>
      </c>
      <c r="Q86" s="300">
        <f>IF(MinBaseGround&gt;ROUND(((1-GroundCandaDiscount)*'UPS Ground Base'!Q81),2),ROUND(MinBaseGround*(1+GroundFuelSurcharge),2),ROUND(((1-GroundCandaDiscount)*'UPS Ground Base'!Q81)*(1+GroundFuelSurcharge),2))+(GroundResidentialFee*(1+GroundFuelSurcharge))</f>
        <v>285.526875</v>
      </c>
      <c r="R86" s="300">
        <f>IF(MinBaseGround&gt;ROUND(((1-GroundCandaDiscount)*'UPS Ground Base'!R81),2),ROUND(MinBaseGround*(1+GroundFuelSurcharge),2),ROUND(((1-GroundCandaDiscount)*'UPS Ground Base'!R81)*(1+GroundFuelSurcharge),2))+(GroundResidentialFee*(1+GroundFuelSurcharge))</f>
        <v>287.926875</v>
      </c>
      <c r="S86" s="300">
        <f>IF(MinBaseGround&gt;ROUND(((1-GroundCandaDiscount)*'UPS Ground Base'!S81),2),ROUND(MinBaseGround*(1+GroundFuelSurcharge),2),ROUND(((1-GroundCandaDiscount)*'UPS Ground Base'!S81)*(1+GroundFuelSurcharge),2))+(GroundResidentialFee*(1+GroundFuelSurcharge))</f>
        <v>293.516875</v>
      </c>
      <c r="T86" s="300">
        <f>IF(MinBaseGround&gt;ROUND(((1-GroundCandaDiscount)*'UPS Ground Base'!T81),2),ROUND(MinBaseGround*(1+GroundFuelSurcharge),2),ROUND(((1-GroundCandaDiscount)*'UPS Ground Base'!T81)*(1+GroundFuelSurcharge),2))+(GroundResidentialFee*(1+GroundFuelSurcharge))</f>
        <v>303.076875</v>
      </c>
      <c r="U86" s="300">
        <f>IF(MinBaseGround&gt;ROUND(((1-GroundCandaDiscount)*'UPS Ground Base'!U81),2),ROUND(MinBaseGround*(1+GroundFuelSurcharge),2),ROUND(((1-GroundCandaDiscount)*'UPS Ground Base'!U81)*(1+GroundFuelSurcharge),2))+(GroundResidentialFee*(1+GroundFuelSurcharge))</f>
        <v>308.686875</v>
      </c>
    </row>
    <row r="87" ht="12.75" customHeight="1">
      <c r="A87" s="299">
        <v>80.0</v>
      </c>
      <c r="B87" s="300">
        <f>IF(MinBaseGround&gt;ROUND(((1-GroundMT10)*'UPS Ground Base'!B82),2),ROUND(MinBaseGround*(1+GroundFuelSurcharge),2),ROUND(((1-GroundMT10)*'UPS Ground Base'!B82)*(1+GroundFuelSurcharge),2))+(GroundResidentialFee*(1+GroundFuelSurcharge))</f>
        <v>43.536875</v>
      </c>
      <c r="C87" s="300">
        <f>IF(MinBaseGround&gt;ROUND(((1-GroundMT10)*'UPS Ground Base'!C82),2),ROUND(MinBaseGround*(1+GroundFuelSurcharge),2),ROUND(((1-GroundMT10)*'UPS Ground Base'!C82)*(1+GroundFuelSurcharge),2))+(GroundResidentialFee*(1+GroundFuelSurcharge))</f>
        <v>49.416875</v>
      </c>
      <c r="D87" s="300">
        <f>IF(MinBaseGround&gt;ROUND(((1-GroundMT10)*'UPS Ground Base'!D82),2),ROUND(MinBaseGround*(1+GroundFuelSurcharge),2),ROUND(((1-GroundMT10)*'UPS Ground Base'!D82)*(1+GroundFuelSurcharge),2))+(GroundResidentialFee*(1+GroundFuelSurcharge))</f>
        <v>52.976875</v>
      </c>
      <c r="E87" s="300">
        <f>IF(MinBaseGround&gt;ROUND(((1-GroundMT10)*'UPS Ground Base'!E82),2),ROUND(MinBaseGround*(1+GroundFuelSurcharge),2),ROUND(((1-GroundMT10)*'UPS Ground Base'!E82)*(1+GroundFuelSurcharge),2))+(GroundResidentialFee*(1+GroundFuelSurcharge))</f>
        <v>62.766875</v>
      </c>
      <c r="F87" s="300">
        <f>IF(MinBaseGround&gt;ROUND(((1-GroundMT10)*'UPS Ground Base'!F82),2),ROUND(MinBaseGround*(1+GroundFuelSurcharge),2),ROUND(((1-GroundMT10)*'UPS Ground Base'!F82)*(1+GroundFuelSurcharge),2))+(GroundResidentialFee*(1+GroundFuelSurcharge))</f>
        <v>74.186875</v>
      </c>
      <c r="G87" s="300">
        <f>IF(MinBaseGround&gt;ROUND(((1-GroundMT10)*'UPS Ground Base'!G82),2),ROUND(MinBaseGround*(1+GroundFuelSurcharge),2),ROUND(((1-GroundMT10)*'UPS Ground Base'!G82)*(1+GroundFuelSurcharge),2))+(GroundResidentialFee*(1+GroundFuelSurcharge))</f>
        <v>85.886875</v>
      </c>
      <c r="H87" s="300">
        <f>IF(MinBaseGround&gt;ROUND(((1-GroundMT10)*'UPS Ground Base'!H82),2),ROUND(MinBaseGround*(1+GroundFuelSurcharge),2),ROUND(((1-GroundMT10)*'UPS Ground Base'!H82)*(1+GroundFuelSurcharge),2))+(GroundResidentialFee*(1+GroundFuelSurcharge))</f>
        <v>91.196875</v>
      </c>
      <c r="I87" s="300">
        <f>IF(MinBaseGround&gt;ROUND(((1-GroundCandaDiscount)*'UPS Ground Base'!I82),2),ROUND(MinBaseGround*(1+GroundFuelSurcharge),2),ROUND(((1-GroundCandaDiscount)*'UPS Ground Base'!I82)*(1+GroundFuelSurcharge),2))+(GroundResidentialFee*(1+GroundFuelSurcharge))</f>
        <v>145.346875</v>
      </c>
      <c r="J87" s="300">
        <f>IF(MinBaseGround&gt;ROUND(((1-GroundCandaDiscount)*'UPS Ground Base'!J82),2),ROUND(MinBaseGround*(1+GroundFuelSurcharge),2),ROUND(((1-GroundCandaDiscount)*'UPS Ground Base'!J82)*(1+GroundFuelSurcharge),2))+(GroundResidentialFee*(1+GroundFuelSurcharge))</f>
        <v>152.516875</v>
      </c>
      <c r="K87" s="300">
        <f>IF(MinBaseGround&gt;ROUND(((1-GroundCandaDiscount)*'UPS Ground Base'!K82),2),ROUND(MinBaseGround*(1+GroundFuelSurcharge),2),ROUND(((1-GroundCandaDiscount)*'UPS Ground Base'!K82)*(1+GroundFuelSurcharge),2))+(GroundResidentialFee*(1+GroundFuelSurcharge))</f>
        <v>167.436875</v>
      </c>
      <c r="L87" s="300">
        <f>IF(MinBaseGround&gt;ROUND(((1-GroundCandaDiscount)*'UPS Ground Base'!L82),2),ROUND(MinBaseGround*(1+GroundFuelSurcharge),2),ROUND(((1-GroundCandaDiscount)*'UPS Ground Base'!L82)*(1+GroundFuelSurcharge),2))+(GroundResidentialFee*(1+GroundFuelSurcharge))</f>
        <v>227.666875</v>
      </c>
      <c r="M87" s="300">
        <f>IF(MinBaseGround&gt;ROUND(((1-GroundCandaDiscount)*'UPS Ground Base'!M82),2),ROUND(MinBaseGround*(1+GroundFuelSurcharge),2),ROUND(((1-GroundCandaDiscount)*'UPS Ground Base'!M82)*(1+GroundFuelSurcharge),2))+(GroundResidentialFee*(1+GroundFuelSurcharge))</f>
        <v>233.156875</v>
      </c>
      <c r="N87" s="300">
        <f>IF(MinBaseGround&gt;ROUND(((1-GroundCandaDiscount)*'UPS Ground Base'!N82),2),ROUND(MinBaseGround*(1+GroundFuelSurcharge),2),ROUND(((1-GroundCandaDiscount)*'UPS Ground Base'!N82)*(1+GroundFuelSurcharge),2))+(GroundResidentialFee*(1+GroundFuelSurcharge))</f>
        <v>255.736875</v>
      </c>
      <c r="O87" s="300">
        <f>IF(MinBaseGround&gt;ROUND(((1-GroundCandaDiscount)*'UPS Ground Base'!O82),2),ROUND(MinBaseGround*(1+GroundFuelSurcharge),2),ROUND(((1-GroundCandaDiscount)*'UPS Ground Base'!O82)*(1+GroundFuelSurcharge),2))+(GroundResidentialFee*(1+GroundFuelSurcharge))</f>
        <v>288.996875</v>
      </c>
      <c r="P87" s="300">
        <f>IF(MinBaseGround&gt;ROUND(((1-GroundCandaDiscount)*'UPS Ground Base'!P82),2),ROUND(MinBaseGround*(1+GroundFuelSurcharge),2),ROUND(((1-GroundCandaDiscount)*'UPS Ground Base'!P82)*(1+GroundFuelSurcharge),2))+(GroundResidentialFee*(1+GroundFuelSurcharge))</f>
        <v>290.546875</v>
      </c>
      <c r="Q87" s="300">
        <f>IF(MinBaseGround&gt;ROUND(((1-GroundCandaDiscount)*'UPS Ground Base'!Q82),2),ROUND(MinBaseGround*(1+GroundFuelSurcharge),2),ROUND(((1-GroundCandaDiscount)*'UPS Ground Base'!Q82)*(1+GroundFuelSurcharge),2))+(GroundResidentialFee*(1+GroundFuelSurcharge))</f>
        <v>293.516875</v>
      </c>
      <c r="R87" s="300">
        <f>IF(MinBaseGround&gt;ROUND(((1-GroundCandaDiscount)*'UPS Ground Base'!R82),2),ROUND(MinBaseGround*(1+GroundFuelSurcharge),2),ROUND(((1-GroundCandaDiscount)*'UPS Ground Base'!R82)*(1+GroundFuelSurcharge),2))+(GroundResidentialFee*(1+GroundFuelSurcharge))</f>
        <v>295.406875</v>
      </c>
      <c r="S87" s="300">
        <f>IF(MinBaseGround&gt;ROUND(((1-GroundCandaDiscount)*'UPS Ground Base'!S82),2),ROUND(MinBaseGround*(1+GroundFuelSurcharge),2),ROUND(((1-GroundCandaDiscount)*'UPS Ground Base'!S82)*(1+GroundFuelSurcharge),2))+(GroundResidentialFee*(1+GroundFuelSurcharge))</f>
        <v>300.986875</v>
      </c>
      <c r="T87" s="300">
        <f>IF(MinBaseGround&gt;ROUND(((1-GroundCandaDiscount)*'UPS Ground Base'!T82),2),ROUND(MinBaseGround*(1+GroundFuelSurcharge),2),ROUND(((1-GroundCandaDiscount)*'UPS Ground Base'!T82)*(1+GroundFuelSurcharge),2))+(GroundResidentialFee*(1+GroundFuelSurcharge))</f>
        <v>310.576875</v>
      </c>
      <c r="U87" s="300">
        <f>IF(MinBaseGround&gt;ROUND(((1-GroundCandaDiscount)*'UPS Ground Base'!U82),2),ROUND(MinBaseGround*(1+GroundFuelSurcharge),2),ROUND(((1-GroundCandaDiscount)*'UPS Ground Base'!U82)*(1+GroundFuelSurcharge),2))+(GroundResidentialFee*(1+GroundFuelSurcharge))</f>
        <v>316.286875</v>
      </c>
    </row>
    <row r="88" ht="12.75" customHeight="1">
      <c r="A88" s="299">
        <v>81.0</v>
      </c>
      <c r="B88" s="300">
        <f>IF(MinBaseGround&gt;ROUND(((1-GroundMT10)*'UPS Ground Base'!B83),2),ROUND(MinBaseGround*(1+GroundFuelSurcharge),2),ROUND(((1-GroundMT10)*'UPS Ground Base'!B83)*(1+GroundFuelSurcharge),2))+(GroundResidentialFee*(1+GroundFuelSurcharge))</f>
        <v>44.446875</v>
      </c>
      <c r="C88" s="300">
        <f>IF(MinBaseGround&gt;ROUND(((1-GroundMT10)*'UPS Ground Base'!C83),2),ROUND(MinBaseGround*(1+GroundFuelSurcharge),2),ROUND(((1-GroundMT10)*'UPS Ground Base'!C83)*(1+GroundFuelSurcharge),2))+(GroundResidentialFee*(1+GroundFuelSurcharge))</f>
        <v>49.766875</v>
      </c>
      <c r="D88" s="300">
        <f>IF(MinBaseGround&gt;ROUND(((1-GroundMT10)*'UPS Ground Base'!D83),2),ROUND(MinBaseGround*(1+GroundFuelSurcharge),2),ROUND(((1-GroundMT10)*'UPS Ground Base'!D83)*(1+GroundFuelSurcharge),2))+(GroundResidentialFee*(1+GroundFuelSurcharge))</f>
        <v>54.116875</v>
      </c>
      <c r="E88" s="300">
        <f>IF(MinBaseGround&gt;ROUND(((1-GroundMT10)*'UPS Ground Base'!E83),2),ROUND(MinBaseGround*(1+GroundFuelSurcharge),2),ROUND(((1-GroundMT10)*'UPS Ground Base'!E83)*(1+GroundFuelSurcharge),2))+(GroundResidentialFee*(1+GroundFuelSurcharge))</f>
        <v>63.156875</v>
      </c>
      <c r="F88" s="300">
        <f>IF(MinBaseGround&gt;ROUND(((1-GroundMT10)*'UPS Ground Base'!F83),2),ROUND(MinBaseGround*(1+GroundFuelSurcharge),2),ROUND(((1-GroundMT10)*'UPS Ground Base'!F83)*(1+GroundFuelSurcharge),2))+(GroundResidentialFee*(1+GroundFuelSurcharge))</f>
        <v>75.066875</v>
      </c>
      <c r="G88" s="300">
        <f>IF(MinBaseGround&gt;ROUND(((1-GroundMT10)*'UPS Ground Base'!G83),2),ROUND(MinBaseGround*(1+GroundFuelSurcharge),2),ROUND(((1-GroundMT10)*'UPS Ground Base'!G83)*(1+GroundFuelSurcharge),2))+(GroundResidentialFee*(1+GroundFuelSurcharge))</f>
        <v>86.376875</v>
      </c>
      <c r="H88" s="300">
        <f>IF(MinBaseGround&gt;ROUND(((1-GroundMT10)*'UPS Ground Base'!H83),2),ROUND(MinBaseGround*(1+GroundFuelSurcharge),2),ROUND(((1-GroundMT10)*'UPS Ground Base'!H83)*(1+GroundFuelSurcharge),2))+(GroundResidentialFee*(1+GroundFuelSurcharge))</f>
        <v>91.496875</v>
      </c>
      <c r="I88" s="300">
        <f>IF(MinBaseGround&gt;ROUND(((1-GroundCandaDiscount)*'UPS Ground Base'!I83),2),ROUND(MinBaseGround*(1+GroundFuelSurcharge),2),ROUND(((1-GroundCandaDiscount)*'UPS Ground Base'!I83)*(1+GroundFuelSurcharge),2))+(GroundResidentialFee*(1+GroundFuelSurcharge))</f>
        <v>148.196875</v>
      </c>
      <c r="J88" s="300">
        <f>IF(MinBaseGround&gt;ROUND(((1-GroundCandaDiscount)*'UPS Ground Base'!J83),2),ROUND(MinBaseGround*(1+GroundFuelSurcharge),2),ROUND(((1-GroundCandaDiscount)*'UPS Ground Base'!J83)*(1+GroundFuelSurcharge),2))+(GroundResidentialFee*(1+GroundFuelSurcharge))</f>
        <v>156.316875</v>
      </c>
      <c r="K88" s="300">
        <f>IF(MinBaseGround&gt;ROUND(((1-GroundCandaDiscount)*'UPS Ground Base'!K83),2),ROUND(MinBaseGround*(1+GroundFuelSurcharge),2),ROUND(((1-GroundCandaDiscount)*'UPS Ground Base'!K83)*(1+GroundFuelSurcharge),2))+(GroundResidentialFee*(1+GroundFuelSurcharge))</f>
        <v>173.836875</v>
      </c>
      <c r="L88" s="300">
        <f>IF(MinBaseGround&gt;ROUND(((1-GroundCandaDiscount)*'UPS Ground Base'!L83),2),ROUND(MinBaseGround*(1+GroundFuelSurcharge),2),ROUND(((1-GroundCandaDiscount)*'UPS Ground Base'!L83)*(1+GroundFuelSurcharge),2))+(GroundResidentialFee*(1+GroundFuelSurcharge))</f>
        <v>235.546875</v>
      </c>
      <c r="M88" s="300">
        <f>IF(MinBaseGround&gt;ROUND(((1-GroundCandaDiscount)*'UPS Ground Base'!M83),2),ROUND(MinBaseGround*(1+GroundFuelSurcharge),2),ROUND(((1-GroundCandaDiscount)*'UPS Ground Base'!M83)*(1+GroundFuelSurcharge),2))+(GroundResidentialFee*(1+GroundFuelSurcharge))</f>
        <v>240.496875</v>
      </c>
      <c r="N88" s="300">
        <f>IF(MinBaseGround&gt;ROUND(((1-GroundCandaDiscount)*'UPS Ground Base'!N83),2),ROUND(MinBaseGround*(1+GroundFuelSurcharge),2),ROUND(((1-GroundCandaDiscount)*'UPS Ground Base'!N83)*(1+GroundFuelSurcharge),2))+(GroundResidentialFee*(1+GroundFuelSurcharge))</f>
        <v>263.446875</v>
      </c>
      <c r="O88" s="300">
        <f>IF(MinBaseGround&gt;ROUND(((1-GroundCandaDiscount)*'UPS Ground Base'!O83),2),ROUND(MinBaseGround*(1+GroundFuelSurcharge),2),ROUND(((1-GroundCandaDiscount)*'UPS Ground Base'!O83)*(1+GroundFuelSurcharge),2))+(GroundResidentialFee*(1+GroundFuelSurcharge))</f>
        <v>296.626875</v>
      </c>
      <c r="P88" s="300">
        <f>IF(MinBaseGround&gt;ROUND(((1-GroundCandaDiscount)*'UPS Ground Base'!P83),2),ROUND(MinBaseGround*(1+GroundFuelSurcharge),2),ROUND(((1-GroundCandaDiscount)*'UPS Ground Base'!P83)*(1+GroundFuelSurcharge),2))+(GroundResidentialFee*(1+GroundFuelSurcharge))</f>
        <v>298.506875</v>
      </c>
      <c r="Q88" s="300">
        <f>IF(MinBaseGround&gt;ROUND(((1-GroundCandaDiscount)*'UPS Ground Base'!Q83),2),ROUND(MinBaseGround*(1+GroundFuelSurcharge),2),ROUND(((1-GroundCandaDiscount)*'UPS Ground Base'!Q83)*(1+GroundFuelSurcharge),2))+(GroundResidentialFee*(1+GroundFuelSurcharge))</f>
        <v>301.446875</v>
      </c>
      <c r="R88" s="300">
        <f>IF(MinBaseGround&gt;ROUND(((1-GroundCandaDiscount)*'UPS Ground Base'!R83),2),ROUND(MinBaseGround*(1+GroundFuelSurcharge),2),ROUND(((1-GroundCandaDiscount)*'UPS Ground Base'!R83)*(1+GroundFuelSurcharge),2))+(GroundResidentialFee*(1+GroundFuelSurcharge))</f>
        <v>303.116875</v>
      </c>
      <c r="S88" s="300">
        <f>IF(MinBaseGround&gt;ROUND(((1-GroundCandaDiscount)*'UPS Ground Base'!S83),2),ROUND(MinBaseGround*(1+GroundFuelSurcharge),2),ROUND(((1-GroundCandaDiscount)*'UPS Ground Base'!S83)*(1+GroundFuelSurcharge),2))+(GroundResidentialFee*(1+GroundFuelSurcharge))</f>
        <v>308.506875</v>
      </c>
      <c r="T88" s="300">
        <f>IF(MinBaseGround&gt;ROUND(((1-GroundCandaDiscount)*'UPS Ground Base'!T83),2),ROUND(MinBaseGround*(1+GroundFuelSurcharge),2),ROUND(((1-GroundCandaDiscount)*'UPS Ground Base'!T83)*(1+GroundFuelSurcharge),2))+(GroundResidentialFee*(1+GroundFuelSurcharge))</f>
        <v>318.256875</v>
      </c>
      <c r="U88" s="300">
        <f>IF(MinBaseGround&gt;ROUND(((1-GroundCandaDiscount)*'UPS Ground Base'!U83),2),ROUND(MinBaseGround*(1+GroundFuelSurcharge),2),ROUND(((1-GroundCandaDiscount)*'UPS Ground Base'!U83)*(1+GroundFuelSurcharge),2))+(GroundResidentialFee*(1+GroundFuelSurcharge))</f>
        <v>323.986875</v>
      </c>
    </row>
    <row r="89" ht="12.75" customHeight="1">
      <c r="A89" s="299">
        <v>82.0</v>
      </c>
      <c r="B89" s="300">
        <f>IF(MinBaseGround&gt;ROUND(((1-GroundMT10)*'UPS Ground Base'!B84),2),ROUND(MinBaseGround*(1+GroundFuelSurcharge),2),ROUND(((1-GroundMT10)*'UPS Ground Base'!B84)*(1+GroundFuelSurcharge),2))+(GroundResidentialFee*(1+GroundFuelSurcharge))</f>
        <v>45.666875</v>
      </c>
      <c r="C89" s="300">
        <f>IF(MinBaseGround&gt;ROUND(((1-GroundMT10)*'UPS Ground Base'!C84),2),ROUND(MinBaseGround*(1+GroundFuelSurcharge),2),ROUND(((1-GroundMT10)*'UPS Ground Base'!C84)*(1+GroundFuelSurcharge),2))+(GroundResidentialFee*(1+GroundFuelSurcharge))</f>
        <v>50.826875</v>
      </c>
      <c r="D89" s="300">
        <f>IF(MinBaseGround&gt;ROUND(((1-GroundMT10)*'UPS Ground Base'!D84),2),ROUND(MinBaseGround*(1+GroundFuelSurcharge),2),ROUND(((1-GroundMT10)*'UPS Ground Base'!D84)*(1+GroundFuelSurcharge),2))+(GroundResidentialFee*(1+GroundFuelSurcharge))</f>
        <v>56.286875</v>
      </c>
      <c r="E89" s="300">
        <f>IF(MinBaseGround&gt;ROUND(((1-GroundMT10)*'UPS Ground Base'!E84),2),ROUND(MinBaseGround*(1+GroundFuelSurcharge),2),ROUND(((1-GroundMT10)*'UPS Ground Base'!E84)*(1+GroundFuelSurcharge),2))+(GroundResidentialFee*(1+GroundFuelSurcharge))</f>
        <v>64.556875</v>
      </c>
      <c r="F89" s="300">
        <f>IF(MinBaseGround&gt;ROUND(((1-GroundMT10)*'UPS Ground Base'!F84),2),ROUND(MinBaseGround*(1+GroundFuelSurcharge),2),ROUND(((1-GroundMT10)*'UPS Ground Base'!F84)*(1+GroundFuelSurcharge),2))+(GroundResidentialFee*(1+GroundFuelSurcharge))</f>
        <v>75.236875</v>
      </c>
      <c r="G89" s="300">
        <f>IF(MinBaseGround&gt;ROUND(((1-GroundMT10)*'UPS Ground Base'!G84),2),ROUND(MinBaseGround*(1+GroundFuelSurcharge),2),ROUND(((1-GroundMT10)*'UPS Ground Base'!G84)*(1+GroundFuelSurcharge),2))+(GroundResidentialFee*(1+GroundFuelSurcharge))</f>
        <v>88.446875</v>
      </c>
      <c r="H89" s="300">
        <f>IF(MinBaseGround&gt;ROUND(((1-GroundMT10)*'UPS Ground Base'!H84),2),ROUND(MinBaseGround*(1+GroundFuelSurcharge),2),ROUND(((1-GroundMT10)*'UPS Ground Base'!H84)*(1+GroundFuelSurcharge),2))+(GroundResidentialFee*(1+GroundFuelSurcharge))</f>
        <v>91.786875</v>
      </c>
      <c r="I89" s="300">
        <f>IF(MinBaseGround&gt;ROUND(((1-GroundCandaDiscount)*'UPS Ground Base'!I84),2),ROUND(MinBaseGround*(1+GroundFuelSurcharge),2),ROUND(((1-GroundCandaDiscount)*'UPS Ground Base'!I84)*(1+GroundFuelSurcharge),2))+(GroundResidentialFee*(1+GroundFuelSurcharge))</f>
        <v>151.266875</v>
      </c>
      <c r="J89" s="300">
        <f>IF(MinBaseGround&gt;ROUND(((1-GroundCandaDiscount)*'UPS Ground Base'!J84),2),ROUND(MinBaseGround*(1+GroundFuelSurcharge),2),ROUND(((1-GroundCandaDiscount)*'UPS Ground Base'!J84)*(1+GroundFuelSurcharge),2))+(GroundResidentialFee*(1+GroundFuelSurcharge))</f>
        <v>160.586875</v>
      </c>
      <c r="K89" s="300">
        <f>IF(MinBaseGround&gt;ROUND(((1-GroundCandaDiscount)*'UPS Ground Base'!K84),2),ROUND(MinBaseGround*(1+GroundFuelSurcharge),2),ROUND(((1-GroundCandaDiscount)*'UPS Ground Base'!K84)*(1+GroundFuelSurcharge),2))+(GroundResidentialFee*(1+GroundFuelSurcharge))</f>
        <v>179.896875</v>
      </c>
      <c r="L89" s="300">
        <f>IF(MinBaseGround&gt;ROUND(((1-GroundCandaDiscount)*'UPS Ground Base'!L84),2),ROUND(MinBaseGround*(1+GroundFuelSurcharge),2),ROUND(((1-GroundCandaDiscount)*'UPS Ground Base'!L84)*(1+GroundFuelSurcharge),2))+(GroundResidentialFee*(1+GroundFuelSurcharge))</f>
        <v>241.806875</v>
      </c>
      <c r="M89" s="300">
        <f>IF(MinBaseGround&gt;ROUND(((1-GroundCandaDiscount)*'UPS Ground Base'!M84),2),ROUND(MinBaseGround*(1+GroundFuelSurcharge),2),ROUND(((1-GroundCandaDiscount)*'UPS Ground Base'!M84)*(1+GroundFuelSurcharge),2))+(GroundResidentialFee*(1+GroundFuelSurcharge))</f>
        <v>245.536875</v>
      </c>
      <c r="N89" s="300">
        <f>IF(MinBaseGround&gt;ROUND(((1-GroundCandaDiscount)*'UPS Ground Base'!N84),2),ROUND(MinBaseGround*(1+GroundFuelSurcharge),2),ROUND(((1-GroundCandaDiscount)*'UPS Ground Base'!N84)*(1+GroundFuelSurcharge),2))+(GroundResidentialFee*(1+GroundFuelSurcharge))</f>
        <v>270.566875</v>
      </c>
      <c r="O89" s="300">
        <f>IF(MinBaseGround&gt;ROUND(((1-GroundCandaDiscount)*'UPS Ground Base'!O84),2),ROUND(MinBaseGround*(1+GroundFuelSurcharge),2),ROUND(((1-GroundCandaDiscount)*'UPS Ground Base'!O84)*(1+GroundFuelSurcharge),2))+(GroundResidentialFee*(1+GroundFuelSurcharge))</f>
        <v>304.286875</v>
      </c>
      <c r="P89" s="300">
        <f>IF(MinBaseGround&gt;ROUND(((1-GroundCandaDiscount)*'UPS Ground Base'!P84),2),ROUND(MinBaseGround*(1+GroundFuelSurcharge),2),ROUND(((1-GroundCandaDiscount)*'UPS Ground Base'!P84)*(1+GroundFuelSurcharge),2))+(GroundResidentialFee*(1+GroundFuelSurcharge))</f>
        <v>306.586875</v>
      </c>
      <c r="Q89" s="300">
        <f>IF(MinBaseGround&gt;ROUND(((1-GroundCandaDiscount)*'UPS Ground Base'!Q84),2),ROUND(MinBaseGround*(1+GroundFuelSurcharge),2),ROUND(((1-GroundCandaDiscount)*'UPS Ground Base'!Q84)*(1+GroundFuelSurcharge),2))+(GroundResidentialFee*(1+GroundFuelSurcharge))</f>
        <v>309.566875</v>
      </c>
      <c r="R89" s="300">
        <f>IF(MinBaseGround&gt;ROUND(((1-GroundCandaDiscount)*'UPS Ground Base'!R84),2),ROUND(MinBaseGround*(1+GroundFuelSurcharge),2),ROUND(((1-GroundCandaDiscount)*'UPS Ground Base'!R84)*(1+GroundFuelSurcharge),2))+(GroundResidentialFee*(1+GroundFuelSurcharge))</f>
        <v>310.606875</v>
      </c>
      <c r="S89" s="300">
        <f>IF(MinBaseGround&gt;ROUND(((1-GroundCandaDiscount)*'UPS Ground Base'!S84),2),ROUND(MinBaseGround*(1+GroundFuelSurcharge),2),ROUND(((1-GroundCandaDiscount)*'UPS Ground Base'!S84)*(1+GroundFuelSurcharge),2))+(GroundResidentialFee*(1+GroundFuelSurcharge))</f>
        <v>316.086875</v>
      </c>
      <c r="T89" s="300">
        <f>IF(MinBaseGround&gt;ROUND(((1-GroundCandaDiscount)*'UPS Ground Base'!T84),2),ROUND(MinBaseGround*(1+GroundFuelSurcharge),2),ROUND(((1-GroundCandaDiscount)*'UPS Ground Base'!T84)*(1+GroundFuelSurcharge),2))+(GroundResidentialFee*(1+GroundFuelSurcharge))</f>
        <v>325.776875</v>
      </c>
      <c r="U89" s="300">
        <f>IF(MinBaseGround&gt;ROUND(((1-GroundCandaDiscount)*'UPS Ground Base'!U84),2),ROUND(MinBaseGround*(1+GroundFuelSurcharge),2),ROUND(((1-GroundCandaDiscount)*'UPS Ground Base'!U84)*(1+GroundFuelSurcharge),2))+(GroundResidentialFee*(1+GroundFuelSurcharge))</f>
        <v>331.386875</v>
      </c>
    </row>
    <row r="90" ht="12.75" customHeight="1">
      <c r="A90" s="299">
        <v>83.0</v>
      </c>
      <c r="B90" s="300">
        <f>IF(MinBaseGround&gt;ROUND(((1-GroundMT10)*'UPS Ground Base'!B85),2),ROUND(MinBaseGround*(1+GroundFuelSurcharge),2),ROUND(((1-GroundMT10)*'UPS Ground Base'!B85)*(1+GroundFuelSurcharge),2))+(GroundResidentialFee*(1+GroundFuelSurcharge))</f>
        <v>45.706875</v>
      </c>
      <c r="C90" s="300">
        <f>IF(MinBaseGround&gt;ROUND(((1-GroundMT10)*'UPS Ground Base'!C85),2),ROUND(MinBaseGround*(1+GroundFuelSurcharge),2),ROUND(((1-GroundMT10)*'UPS Ground Base'!C85)*(1+GroundFuelSurcharge),2))+(GroundResidentialFee*(1+GroundFuelSurcharge))</f>
        <v>50.836875</v>
      </c>
      <c r="D90" s="300">
        <f>IF(MinBaseGround&gt;ROUND(((1-GroundMT10)*'UPS Ground Base'!D85),2),ROUND(MinBaseGround*(1+GroundFuelSurcharge),2),ROUND(((1-GroundMT10)*'UPS Ground Base'!D85)*(1+GroundFuelSurcharge),2))+(GroundResidentialFee*(1+GroundFuelSurcharge))</f>
        <v>56.296875</v>
      </c>
      <c r="E90" s="300">
        <f>IF(MinBaseGround&gt;ROUND(((1-GroundMT10)*'UPS Ground Base'!E85),2),ROUND(MinBaseGround*(1+GroundFuelSurcharge),2),ROUND(((1-GroundMT10)*'UPS Ground Base'!E85)*(1+GroundFuelSurcharge),2))+(GroundResidentialFee*(1+GroundFuelSurcharge))</f>
        <v>64.626875</v>
      </c>
      <c r="F90" s="300">
        <f>IF(MinBaseGround&gt;ROUND(((1-GroundMT10)*'UPS Ground Base'!F85),2),ROUND(MinBaseGround*(1+GroundFuelSurcharge),2),ROUND(((1-GroundMT10)*'UPS Ground Base'!F85)*(1+GroundFuelSurcharge),2))+(GroundResidentialFee*(1+GroundFuelSurcharge))</f>
        <v>75.446875</v>
      </c>
      <c r="G90" s="300">
        <f>IF(MinBaseGround&gt;ROUND(((1-GroundMT10)*'UPS Ground Base'!G85),2),ROUND(MinBaseGround*(1+GroundFuelSurcharge),2),ROUND(((1-GroundMT10)*'UPS Ground Base'!G85)*(1+GroundFuelSurcharge),2))+(GroundResidentialFee*(1+GroundFuelSurcharge))</f>
        <v>88.456875</v>
      </c>
      <c r="H90" s="300">
        <f>IF(MinBaseGround&gt;ROUND(((1-GroundMT10)*'UPS Ground Base'!H85),2),ROUND(MinBaseGround*(1+GroundFuelSurcharge),2),ROUND(((1-GroundMT10)*'UPS Ground Base'!H85)*(1+GroundFuelSurcharge),2))+(GroundResidentialFee*(1+GroundFuelSurcharge))</f>
        <v>92.076875</v>
      </c>
      <c r="I90" s="300">
        <f>IF(MinBaseGround&gt;ROUND(((1-GroundCandaDiscount)*'UPS Ground Base'!I85),2),ROUND(MinBaseGround*(1+GroundFuelSurcharge),2),ROUND(((1-GroundCandaDiscount)*'UPS Ground Base'!I85)*(1+GroundFuelSurcharge),2))+(GroundResidentialFee*(1+GroundFuelSurcharge))</f>
        <v>154.276875</v>
      </c>
      <c r="J90" s="300">
        <f>IF(MinBaseGround&gt;ROUND(((1-GroundCandaDiscount)*'UPS Ground Base'!J85),2),ROUND(MinBaseGround*(1+GroundFuelSurcharge),2),ROUND(((1-GroundCandaDiscount)*'UPS Ground Base'!J85)*(1+GroundFuelSurcharge),2))+(GroundResidentialFee*(1+GroundFuelSurcharge))</f>
        <v>163.986875</v>
      </c>
      <c r="K90" s="300">
        <f>IF(MinBaseGround&gt;ROUND(((1-GroundCandaDiscount)*'UPS Ground Base'!K85),2),ROUND(MinBaseGround*(1+GroundFuelSurcharge),2),ROUND(((1-GroundCandaDiscount)*'UPS Ground Base'!K85)*(1+GroundFuelSurcharge),2))+(GroundResidentialFee*(1+GroundFuelSurcharge))</f>
        <v>185.076875</v>
      </c>
      <c r="L90" s="300">
        <f>IF(MinBaseGround&gt;ROUND(((1-GroundCandaDiscount)*'UPS Ground Base'!L85),2),ROUND(MinBaseGround*(1+GroundFuelSurcharge),2),ROUND(((1-GroundCandaDiscount)*'UPS Ground Base'!L85)*(1+GroundFuelSurcharge),2))+(GroundResidentialFee*(1+GroundFuelSurcharge))</f>
        <v>249.356875</v>
      </c>
      <c r="M90" s="300">
        <f>IF(MinBaseGround&gt;ROUND(((1-GroundCandaDiscount)*'UPS Ground Base'!M85),2),ROUND(MinBaseGround*(1+GroundFuelSurcharge),2),ROUND(((1-GroundCandaDiscount)*'UPS Ground Base'!M85)*(1+GroundFuelSurcharge),2))+(GroundResidentialFee*(1+GroundFuelSurcharge))</f>
        <v>252.866875</v>
      </c>
      <c r="N90" s="300">
        <f>IF(MinBaseGround&gt;ROUND(((1-GroundCandaDiscount)*'UPS Ground Base'!N85),2),ROUND(MinBaseGround*(1+GroundFuelSurcharge),2),ROUND(((1-GroundCandaDiscount)*'UPS Ground Base'!N85)*(1+GroundFuelSurcharge),2))+(GroundResidentialFee*(1+GroundFuelSurcharge))</f>
        <v>278.946875</v>
      </c>
      <c r="O90" s="300">
        <f>IF(MinBaseGround&gt;ROUND(((1-GroundCandaDiscount)*'UPS Ground Base'!O85),2),ROUND(MinBaseGround*(1+GroundFuelSurcharge),2),ROUND(((1-GroundCandaDiscount)*'UPS Ground Base'!O85)*(1+GroundFuelSurcharge),2))+(GroundResidentialFee*(1+GroundFuelSurcharge))</f>
        <v>312.196875</v>
      </c>
      <c r="P90" s="300">
        <f>IF(MinBaseGround&gt;ROUND(((1-GroundCandaDiscount)*'UPS Ground Base'!P85),2),ROUND(MinBaseGround*(1+GroundFuelSurcharge),2),ROUND(((1-GroundCandaDiscount)*'UPS Ground Base'!P85)*(1+GroundFuelSurcharge),2))+(GroundResidentialFee*(1+GroundFuelSurcharge))</f>
        <v>314.846875</v>
      </c>
      <c r="Q90" s="300">
        <f>IF(MinBaseGround&gt;ROUND(((1-GroundCandaDiscount)*'UPS Ground Base'!Q85),2),ROUND(MinBaseGround*(1+GroundFuelSurcharge),2),ROUND(((1-GroundCandaDiscount)*'UPS Ground Base'!Q85)*(1+GroundFuelSurcharge),2))+(GroundResidentialFee*(1+GroundFuelSurcharge))</f>
        <v>317.796875</v>
      </c>
      <c r="R90" s="300">
        <f>IF(MinBaseGround&gt;ROUND(((1-GroundCandaDiscount)*'UPS Ground Base'!R85),2),ROUND(MinBaseGround*(1+GroundFuelSurcharge),2),ROUND(((1-GroundCandaDiscount)*'UPS Ground Base'!R85)*(1+GroundFuelSurcharge),2))+(GroundResidentialFee*(1+GroundFuelSurcharge))</f>
        <v>318.636875</v>
      </c>
      <c r="S90" s="300">
        <f>IF(MinBaseGround&gt;ROUND(((1-GroundCandaDiscount)*'UPS Ground Base'!S85),2),ROUND(MinBaseGround*(1+GroundFuelSurcharge),2),ROUND(((1-GroundCandaDiscount)*'UPS Ground Base'!S85)*(1+GroundFuelSurcharge),2))+(GroundResidentialFee*(1+GroundFuelSurcharge))</f>
        <v>323.966875</v>
      </c>
      <c r="T90" s="300">
        <f>IF(MinBaseGround&gt;ROUND(((1-GroundCandaDiscount)*'UPS Ground Base'!T85),2),ROUND(MinBaseGround*(1+GroundFuelSurcharge),2),ROUND(((1-GroundCandaDiscount)*'UPS Ground Base'!T85)*(1+GroundFuelSurcharge),2))+(GroundResidentialFee*(1+GroundFuelSurcharge))</f>
        <v>333.326875</v>
      </c>
      <c r="U90" s="300">
        <f>IF(MinBaseGround&gt;ROUND(((1-GroundCandaDiscount)*'UPS Ground Base'!U85),2),ROUND(MinBaseGround*(1+GroundFuelSurcharge),2),ROUND(((1-GroundCandaDiscount)*'UPS Ground Base'!U85)*(1+GroundFuelSurcharge),2))+(GroundResidentialFee*(1+GroundFuelSurcharge))</f>
        <v>339.246875</v>
      </c>
    </row>
    <row r="91" ht="12.75" customHeight="1">
      <c r="A91" s="299">
        <v>84.0</v>
      </c>
      <c r="B91" s="300">
        <f>IF(MinBaseGround&gt;ROUND(((1-GroundMT10)*'UPS Ground Base'!B86),2),ROUND(MinBaseGround*(1+GroundFuelSurcharge),2),ROUND(((1-GroundMT10)*'UPS Ground Base'!B86)*(1+GroundFuelSurcharge),2))+(GroundResidentialFee*(1+GroundFuelSurcharge))</f>
        <v>47.286875</v>
      </c>
      <c r="C91" s="300">
        <f>IF(MinBaseGround&gt;ROUND(((1-GroundMT10)*'UPS Ground Base'!C86),2),ROUND(MinBaseGround*(1+GroundFuelSurcharge),2),ROUND(((1-GroundMT10)*'UPS Ground Base'!C86)*(1+GroundFuelSurcharge),2))+(GroundResidentialFee*(1+GroundFuelSurcharge))</f>
        <v>52.616875</v>
      </c>
      <c r="D91" s="300">
        <f>IF(MinBaseGround&gt;ROUND(((1-GroundMT10)*'UPS Ground Base'!D86),2),ROUND(MinBaseGround*(1+GroundFuelSurcharge),2),ROUND(((1-GroundMT10)*'UPS Ground Base'!D86)*(1+GroundFuelSurcharge),2))+(GroundResidentialFee*(1+GroundFuelSurcharge))</f>
        <v>57.756875</v>
      </c>
      <c r="E91" s="300">
        <f>IF(MinBaseGround&gt;ROUND(((1-GroundMT10)*'UPS Ground Base'!E86),2),ROUND(MinBaseGround*(1+GroundFuelSurcharge),2),ROUND(((1-GroundMT10)*'UPS Ground Base'!E86)*(1+GroundFuelSurcharge),2))+(GroundResidentialFee*(1+GroundFuelSurcharge))</f>
        <v>65.186875</v>
      </c>
      <c r="F91" s="300">
        <f>IF(MinBaseGround&gt;ROUND(((1-GroundMT10)*'UPS Ground Base'!F86),2),ROUND(MinBaseGround*(1+GroundFuelSurcharge),2),ROUND(((1-GroundMT10)*'UPS Ground Base'!F86)*(1+GroundFuelSurcharge),2))+(GroundResidentialFee*(1+GroundFuelSurcharge))</f>
        <v>77.146875</v>
      </c>
      <c r="G91" s="300">
        <f>IF(MinBaseGround&gt;ROUND(((1-GroundMT10)*'UPS Ground Base'!G86),2),ROUND(MinBaseGround*(1+GroundFuelSurcharge),2),ROUND(((1-GroundMT10)*'UPS Ground Base'!G86)*(1+GroundFuelSurcharge),2))+(GroundResidentialFee*(1+GroundFuelSurcharge))</f>
        <v>89.436875</v>
      </c>
      <c r="H91" s="300">
        <f>IF(MinBaseGround&gt;ROUND(((1-GroundMT10)*'UPS Ground Base'!H86),2),ROUND(MinBaseGround*(1+GroundFuelSurcharge),2),ROUND(((1-GroundMT10)*'UPS Ground Base'!H86)*(1+GroundFuelSurcharge),2))+(GroundResidentialFee*(1+GroundFuelSurcharge))</f>
        <v>92.166875</v>
      </c>
      <c r="I91" s="300">
        <f>IF(MinBaseGround&gt;ROUND(((1-GroundCandaDiscount)*'UPS Ground Base'!I86),2),ROUND(MinBaseGround*(1+GroundFuelSurcharge),2),ROUND(((1-GroundCandaDiscount)*'UPS Ground Base'!I86)*(1+GroundFuelSurcharge),2))+(GroundResidentialFee*(1+GroundFuelSurcharge))</f>
        <v>157.116875</v>
      </c>
      <c r="J91" s="300">
        <f>IF(MinBaseGround&gt;ROUND(((1-GroundCandaDiscount)*'UPS Ground Base'!J86),2),ROUND(MinBaseGround*(1+GroundFuelSurcharge),2),ROUND(((1-GroundCandaDiscount)*'UPS Ground Base'!J86)*(1+GroundFuelSurcharge),2))+(GroundResidentialFee*(1+GroundFuelSurcharge))</f>
        <v>167.796875</v>
      </c>
      <c r="K91" s="300">
        <f>IF(MinBaseGround&gt;ROUND(((1-GroundCandaDiscount)*'UPS Ground Base'!K86),2),ROUND(MinBaseGround*(1+GroundFuelSurcharge),2),ROUND(((1-GroundCandaDiscount)*'UPS Ground Base'!K86)*(1+GroundFuelSurcharge),2))+(GroundResidentialFee*(1+GroundFuelSurcharge))</f>
        <v>190.006875</v>
      </c>
      <c r="L91" s="300">
        <f>IF(MinBaseGround&gt;ROUND(((1-GroundCandaDiscount)*'UPS Ground Base'!L86),2),ROUND(MinBaseGround*(1+GroundFuelSurcharge),2),ROUND(((1-GroundCandaDiscount)*'UPS Ground Base'!L86)*(1+GroundFuelSurcharge),2))+(GroundResidentialFee*(1+GroundFuelSurcharge))</f>
        <v>260.016875</v>
      </c>
      <c r="M91" s="300">
        <f>IF(MinBaseGround&gt;ROUND(((1-GroundCandaDiscount)*'UPS Ground Base'!M86),2),ROUND(MinBaseGround*(1+GroundFuelSurcharge),2),ROUND(((1-GroundCandaDiscount)*'UPS Ground Base'!M86)*(1+GroundFuelSurcharge),2))+(GroundResidentialFee*(1+GroundFuelSurcharge))</f>
        <v>263.816875</v>
      </c>
      <c r="N91" s="300">
        <f>IF(MinBaseGround&gt;ROUND(((1-GroundCandaDiscount)*'UPS Ground Base'!N86),2),ROUND(MinBaseGround*(1+GroundFuelSurcharge),2),ROUND(((1-GroundCandaDiscount)*'UPS Ground Base'!N86)*(1+GroundFuelSurcharge),2))+(GroundResidentialFee*(1+GroundFuelSurcharge))</f>
        <v>284.876875</v>
      </c>
      <c r="O91" s="300">
        <f>IF(MinBaseGround&gt;ROUND(((1-GroundCandaDiscount)*'UPS Ground Base'!O86),2),ROUND(MinBaseGround*(1+GroundFuelSurcharge),2),ROUND(((1-GroundCandaDiscount)*'UPS Ground Base'!O86)*(1+GroundFuelSurcharge),2))+(GroundResidentialFee*(1+GroundFuelSurcharge))</f>
        <v>320.616875</v>
      </c>
      <c r="P91" s="300">
        <f>IF(MinBaseGround&gt;ROUND(((1-GroundCandaDiscount)*'UPS Ground Base'!P86),2),ROUND(MinBaseGround*(1+GroundFuelSurcharge),2),ROUND(((1-GroundCandaDiscount)*'UPS Ground Base'!P86)*(1+GroundFuelSurcharge),2))+(GroundResidentialFee*(1+GroundFuelSurcharge))</f>
        <v>323.516875</v>
      </c>
      <c r="Q91" s="300">
        <f>IF(MinBaseGround&gt;ROUND(((1-GroundCandaDiscount)*'UPS Ground Base'!Q86),2),ROUND(MinBaseGround*(1+GroundFuelSurcharge),2),ROUND(((1-GroundCandaDiscount)*'UPS Ground Base'!Q86)*(1+GroundFuelSurcharge),2))+(GroundResidentialFee*(1+GroundFuelSurcharge))</f>
        <v>326.706875</v>
      </c>
      <c r="R91" s="300">
        <f>IF(MinBaseGround&gt;ROUND(((1-GroundCandaDiscount)*'UPS Ground Base'!R86),2),ROUND(MinBaseGround*(1+GroundFuelSurcharge),2),ROUND(((1-GroundCandaDiscount)*'UPS Ground Base'!R86)*(1+GroundFuelSurcharge),2))+(GroundResidentialFee*(1+GroundFuelSurcharge))</f>
        <v>326.906875</v>
      </c>
      <c r="S91" s="300">
        <f>IF(MinBaseGround&gt;ROUND(((1-GroundCandaDiscount)*'UPS Ground Base'!S86),2),ROUND(MinBaseGround*(1+GroundFuelSurcharge),2),ROUND(((1-GroundCandaDiscount)*'UPS Ground Base'!S86)*(1+GroundFuelSurcharge),2))+(GroundResidentialFee*(1+GroundFuelSurcharge))</f>
        <v>332.156875</v>
      </c>
      <c r="T91" s="300">
        <f>IF(MinBaseGround&gt;ROUND(((1-GroundCandaDiscount)*'UPS Ground Base'!T86),2),ROUND(MinBaseGround*(1+GroundFuelSurcharge),2),ROUND(((1-GroundCandaDiscount)*'UPS Ground Base'!T86)*(1+GroundFuelSurcharge),2))+(GroundResidentialFee*(1+GroundFuelSurcharge))</f>
        <v>341.496875</v>
      </c>
      <c r="U91" s="300">
        <f>IF(MinBaseGround&gt;ROUND(((1-GroundCandaDiscount)*'UPS Ground Base'!U86),2),ROUND(MinBaseGround*(1+GroundFuelSurcharge),2),ROUND(((1-GroundCandaDiscount)*'UPS Ground Base'!U86)*(1+GroundFuelSurcharge),2))+(GroundResidentialFee*(1+GroundFuelSurcharge))</f>
        <v>347.566875</v>
      </c>
    </row>
    <row r="92" ht="12.75" customHeight="1">
      <c r="A92" s="299">
        <v>85.0</v>
      </c>
      <c r="B92" s="300">
        <f>IF(MinBaseGround&gt;ROUND(((1-GroundMT10)*'UPS Ground Base'!B87),2),ROUND(MinBaseGround*(1+GroundFuelSurcharge),2),ROUND(((1-GroundMT10)*'UPS Ground Base'!B87)*(1+GroundFuelSurcharge),2))+(GroundResidentialFee*(1+GroundFuelSurcharge))</f>
        <v>48.386875</v>
      </c>
      <c r="C92" s="300">
        <f>IF(MinBaseGround&gt;ROUND(((1-GroundMT10)*'UPS Ground Base'!C87),2),ROUND(MinBaseGround*(1+GroundFuelSurcharge),2),ROUND(((1-GroundMT10)*'UPS Ground Base'!C87)*(1+GroundFuelSurcharge),2))+(GroundResidentialFee*(1+GroundFuelSurcharge))</f>
        <v>52.626875</v>
      </c>
      <c r="D92" s="300">
        <f>IF(MinBaseGround&gt;ROUND(((1-GroundMT10)*'UPS Ground Base'!D87),2),ROUND(MinBaseGround*(1+GroundFuelSurcharge),2),ROUND(((1-GroundMT10)*'UPS Ground Base'!D87)*(1+GroundFuelSurcharge),2))+(GroundResidentialFee*(1+GroundFuelSurcharge))</f>
        <v>57.796875</v>
      </c>
      <c r="E92" s="300">
        <f>IF(MinBaseGround&gt;ROUND(((1-GroundMT10)*'UPS Ground Base'!E87),2),ROUND(MinBaseGround*(1+GroundFuelSurcharge),2),ROUND(((1-GroundMT10)*'UPS Ground Base'!E87)*(1+GroundFuelSurcharge),2))+(GroundResidentialFee*(1+GroundFuelSurcharge))</f>
        <v>66.126875</v>
      </c>
      <c r="F92" s="300">
        <f>IF(MinBaseGround&gt;ROUND(((1-GroundMT10)*'UPS Ground Base'!F87),2),ROUND(MinBaseGround*(1+GroundFuelSurcharge),2),ROUND(((1-GroundMT10)*'UPS Ground Base'!F87)*(1+GroundFuelSurcharge),2))+(GroundResidentialFee*(1+GroundFuelSurcharge))</f>
        <v>77.586875</v>
      </c>
      <c r="G92" s="300">
        <f>IF(MinBaseGround&gt;ROUND(((1-GroundMT10)*'UPS Ground Base'!G87),2),ROUND(MinBaseGround*(1+GroundFuelSurcharge),2),ROUND(((1-GroundMT10)*'UPS Ground Base'!G87)*(1+GroundFuelSurcharge),2))+(GroundResidentialFee*(1+GroundFuelSurcharge))</f>
        <v>90.346875</v>
      </c>
      <c r="H92" s="300">
        <f>IF(MinBaseGround&gt;ROUND(((1-GroundMT10)*'UPS Ground Base'!H87),2),ROUND(MinBaseGround*(1+GroundFuelSurcharge),2),ROUND(((1-GroundMT10)*'UPS Ground Base'!H87)*(1+GroundFuelSurcharge),2))+(GroundResidentialFee*(1+GroundFuelSurcharge))</f>
        <v>93.096875</v>
      </c>
      <c r="I92" s="300">
        <f>IF(MinBaseGround&gt;ROUND(((1-GroundCandaDiscount)*'UPS Ground Base'!I87),2),ROUND(MinBaseGround*(1+GroundFuelSurcharge),2),ROUND(((1-GroundCandaDiscount)*'UPS Ground Base'!I87)*(1+GroundFuelSurcharge),2))+(GroundResidentialFee*(1+GroundFuelSurcharge))</f>
        <v>160.226875</v>
      </c>
      <c r="J92" s="300">
        <f>IF(MinBaseGround&gt;ROUND(((1-GroundCandaDiscount)*'UPS Ground Base'!J87),2),ROUND(MinBaseGround*(1+GroundFuelSurcharge),2),ROUND(((1-GroundCandaDiscount)*'UPS Ground Base'!J87)*(1+GroundFuelSurcharge),2))+(GroundResidentialFee*(1+GroundFuelSurcharge))</f>
        <v>171.246875</v>
      </c>
      <c r="K92" s="300">
        <f>IF(MinBaseGround&gt;ROUND(((1-GroundCandaDiscount)*'UPS Ground Base'!K87),2),ROUND(MinBaseGround*(1+GroundFuelSurcharge),2),ROUND(((1-GroundCandaDiscount)*'UPS Ground Base'!K87)*(1+GroundFuelSurcharge),2))+(GroundResidentialFee*(1+GroundFuelSurcharge))</f>
        <v>195.166875</v>
      </c>
      <c r="L92" s="300">
        <f>IF(MinBaseGround&gt;ROUND(((1-GroundCandaDiscount)*'UPS Ground Base'!L87),2),ROUND(MinBaseGround*(1+GroundFuelSurcharge),2),ROUND(((1-GroundCandaDiscount)*'UPS Ground Base'!L87)*(1+GroundFuelSurcharge),2))+(GroundResidentialFee*(1+GroundFuelSurcharge))</f>
        <v>265.236875</v>
      </c>
      <c r="M92" s="300">
        <f>IF(MinBaseGround&gt;ROUND(((1-GroundCandaDiscount)*'UPS Ground Base'!M87),2),ROUND(MinBaseGround*(1+GroundFuelSurcharge),2),ROUND(((1-GroundCandaDiscount)*'UPS Ground Base'!M87)*(1+GroundFuelSurcharge),2))+(GroundResidentialFee*(1+GroundFuelSurcharge))</f>
        <v>269.146875</v>
      </c>
      <c r="N92" s="300">
        <f>IF(MinBaseGround&gt;ROUND(((1-GroundCandaDiscount)*'UPS Ground Base'!N87),2),ROUND(MinBaseGround*(1+GroundFuelSurcharge),2),ROUND(((1-GroundCandaDiscount)*'UPS Ground Base'!N87)*(1+GroundFuelSurcharge),2))+(GroundResidentialFee*(1+GroundFuelSurcharge))</f>
        <v>288.466875</v>
      </c>
      <c r="O92" s="300">
        <f>IF(MinBaseGround&gt;ROUND(((1-GroundCandaDiscount)*'UPS Ground Base'!O87),2),ROUND(MinBaseGround*(1+GroundFuelSurcharge),2),ROUND(((1-GroundCandaDiscount)*'UPS Ground Base'!O87)*(1+GroundFuelSurcharge),2))+(GroundResidentialFee*(1+GroundFuelSurcharge))</f>
        <v>328.786875</v>
      </c>
      <c r="P92" s="300">
        <f>IF(MinBaseGround&gt;ROUND(((1-GroundCandaDiscount)*'UPS Ground Base'!P87),2),ROUND(MinBaseGround*(1+GroundFuelSurcharge),2),ROUND(((1-GroundCandaDiscount)*'UPS Ground Base'!P87)*(1+GroundFuelSurcharge),2))+(GroundResidentialFee*(1+GroundFuelSurcharge))</f>
        <v>332.296875</v>
      </c>
      <c r="Q92" s="300">
        <f>IF(MinBaseGround&gt;ROUND(((1-GroundCandaDiscount)*'UPS Ground Base'!Q87),2),ROUND(MinBaseGround*(1+GroundFuelSurcharge),2),ROUND(((1-GroundCandaDiscount)*'UPS Ground Base'!Q87)*(1+GroundFuelSurcharge),2))+(GroundResidentialFee*(1+GroundFuelSurcharge))</f>
        <v>335.536875</v>
      </c>
      <c r="R92" s="300">
        <f>IF(MinBaseGround&gt;ROUND(((1-GroundCandaDiscount)*'UPS Ground Base'!R87),2),ROUND(MinBaseGround*(1+GroundFuelSurcharge),2),ROUND(((1-GroundCandaDiscount)*'UPS Ground Base'!R87)*(1+GroundFuelSurcharge),2))+(GroundResidentialFee*(1+GroundFuelSurcharge))</f>
        <v>336.686875</v>
      </c>
      <c r="S92" s="300">
        <f>IF(MinBaseGround&gt;ROUND(((1-GroundCandaDiscount)*'UPS Ground Base'!S87),2),ROUND(MinBaseGround*(1+GroundFuelSurcharge),2),ROUND(((1-GroundCandaDiscount)*'UPS Ground Base'!S87)*(1+GroundFuelSurcharge),2))+(GroundResidentialFee*(1+GroundFuelSurcharge))</f>
        <v>340.526875</v>
      </c>
      <c r="T92" s="300">
        <f>IF(MinBaseGround&gt;ROUND(((1-GroundCandaDiscount)*'UPS Ground Base'!T87),2),ROUND(MinBaseGround*(1+GroundFuelSurcharge),2),ROUND(((1-GroundCandaDiscount)*'UPS Ground Base'!T87)*(1+GroundFuelSurcharge),2))+(GroundResidentialFee*(1+GroundFuelSurcharge))</f>
        <v>349.666875</v>
      </c>
      <c r="U92" s="300">
        <f>IF(MinBaseGround&gt;ROUND(((1-GroundCandaDiscount)*'UPS Ground Base'!U87),2),ROUND(MinBaseGround*(1+GroundFuelSurcharge),2),ROUND(((1-GroundCandaDiscount)*'UPS Ground Base'!U87)*(1+GroundFuelSurcharge),2))+(GroundResidentialFee*(1+GroundFuelSurcharge))</f>
        <v>355.796875</v>
      </c>
    </row>
    <row r="93" ht="12.75" customHeight="1">
      <c r="A93" s="299">
        <v>86.0</v>
      </c>
      <c r="B93" s="300">
        <f>IF(MinBaseGround&gt;ROUND(((1-GroundMT10)*'UPS Ground Base'!B88),2),ROUND(MinBaseGround*(1+GroundFuelSurcharge),2),ROUND(((1-GroundMT10)*'UPS Ground Base'!B88)*(1+GroundFuelSurcharge),2))+(GroundResidentialFee*(1+GroundFuelSurcharge))</f>
        <v>49.936875</v>
      </c>
      <c r="C93" s="300">
        <f>IF(MinBaseGround&gt;ROUND(((1-GroundMT10)*'UPS Ground Base'!C88),2),ROUND(MinBaseGround*(1+GroundFuelSurcharge),2),ROUND(((1-GroundMT10)*'UPS Ground Base'!C88)*(1+GroundFuelSurcharge),2))+(GroundResidentialFee*(1+GroundFuelSurcharge))</f>
        <v>55.206875</v>
      </c>
      <c r="D93" s="300">
        <f>IF(MinBaseGround&gt;ROUND(((1-GroundMT10)*'UPS Ground Base'!D88),2),ROUND(MinBaseGround*(1+GroundFuelSurcharge),2),ROUND(((1-GroundMT10)*'UPS Ground Base'!D88)*(1+GroundFuelSurcharge),2))+(GroundResidentialFee*(1+GroundFuelSurcharge))</f>
        <v>59.806875</v>
      </c>
      <c r="E93" s="300">
        <f>IF(MinBaseGround&gt;ROUND(((1-GroundMT10)*'UPS Ground Base'!E88),2),ROUND(MinBaseGround*(1+GroundFuelSurcharge),2),ROUND(((1-GroundMT10)*'UPS Ground Base'!E88)*(1+GroundFuelSurcharge),2))+(GroundResidentialFee*(1+GroundFuelSurcharge))</f>
        <v>67.276875</v>
      </c>
      <c r="F93" s="300">
        <f>IF(MinBaseGround&gt;ROUND(((1-GroundMT10)*'UPS Ground Base'!F88),2),ROUND(MinBaseGround*(1+GroundFuelSurcharge),2),ROUND(((1-GroundMT10)*'UPS Ground Base'!F88)*(1+GroundFuelSurcharge),2))+(GroundResidentialFee*(1+GroundFuelSurcharge))</f>
        <v>79.116875</v>
      </c>
      <c r="G93" s="300">
        <f>IF(MinBaseGround&gt;ROUND(((1-GroundMT10)*'UPS Ground Base'!G88),2),ROUND(MinBaseGround*(1+GroundFuelSurcharge),2),ROUND(((1-GroundMT10)*'UPS Ground Base'!G88)*(1+GroundFuelSurcharge),2))+(GroundResidentialFee*(1+GroundFuelSurcharge))</f>
        <v>92.706875</v>
      </c>
      <c r="H93" s="300">
        <f>IF(MinBaseGround&gt;ROUND(((1-GroundMT10)*'UPS Ground Base'!H88),2),ROUND(MinBaseGround*(1+GroundFuelSurcharge),2),ROUND(((1-GroundMT10)*'UPS Ground Base'!H88)*(1+GroundFuelSurcharge),2))+(GroundResidentialFee*(1+GroundFuelSurcharge))</f>
        <v>95.756875</v>
      </c>
      <c r="I93" s="300">
        <f>IF(MinBaseGround&gt;ROUND(((1-GroundCandaDiscount)*'UPS Ground Base'!I88),2),ROUND(MinBaseGround*(1+GroundFuelSurcharge),2),ROUND(((1-GroundCandaDiscount)*'UPS Ground Base'!I88)*(1+GroundFuelSurcharge),2))+(GroundResidentialFee*(1+GroundFuelSurcharge))</f>
        <v>15.456875</v>
      </c>
      <c r="J93" s="300">
        <f>IF(MinBaseGround&gt;ROUND(((1-GroundCandaDiscount)*'UPS Ground Base'!J88),2),ROUND(MinBaseGround*(1+GroundFuelSurcharge),2),ROUND(((1-GroundCandaDiscount)*'UPS Ground Base'!J88)*(1+GroundFuelSurcharge),2))+(GroundResidentialFee*(1+GroundFuelSurcharge))</f>
        <v>15.456875</v>
      </c>
      <c r="K93" s="300">
        <f>IF(MinBaseGround&gt;ROUND(((1-GroundCandaDiscount)*'UPS Ground Base'!K88),2),ROUND(MinBaseGround*(1+GroundFuelSurcharge),2),ROUND(((1-GroundCandaDiscount)*'UPS Ground Base'!K88)*(1+GroundFuelSurcharge),2))+(GroundResidentialFee*(1+GroundFuelSurcharge))</f>
        <v>15.456875</v>
      </c>
      <c r="L93" s="300">
        <f>IF(MinBaseGround&gt;ROUND(((1-GroundCandaDiscount)*'UPS Ground Base'!L88),2),ROUND(MinBaseGround*(1+GroundFuelSurcharge),2),ROUND(((1-GroundCandaDiscount)*'UPS Ground Base'!L88)*(1+GroundFuelSurcharge),2))+(GroundResidentialFee*(1+GroundFuelSurcharge))</f>
        <v>15.456875</v>
      </c>
      <c r="M93" s="300">
        <f>IF(MinBaseGround&gt;ROUND(((1-GroundCandaDiscount)*'UPS Ground Base'!M88),2),ROUND(MinBaseGround*(1+GroundFuelSurcharge),2),ROUND(((1-GroundCandaDiscount)*'UPS Ground Base'!M88)*(1+GroundFuelSurcharge),2))+(GroundResidentialFee*(1+GroundFuelSurcharge))</f>
        <v>15.456875</v>
      </c>
      <c r="N93" s="300">
        <f>IF(MinBaseGround&gt;ROUND(((1-GroundCandaDiscount)*'UPS Ground Base'!N88),2),ROUND(MinBaseGround*(1+GroundFuelSurcharge),2),ROUND(((1-GroundCandaDiscount)*'UPS Ground Base'!N88)*(1+GroundFuelSurcharge),2))+(GroundResidentialFee*(1+GroundFuelSurcharge))</f>
        <v>15.456875</v>
      </c>
      <c r="O93" s="300">
        <f>IF(MinBaseGround&gt;ROUND(((1-GroundCandaDiscount)*'UPS Ground Base'!O88),2),ROUND(MinBaseGround*(1+GroundFuelSurcharge),2),ROUND(((1-GroundCandaDiscount)*'UPS Ground Base'!O88)*(1+GroundFuelSurcharge),2))+(GroundResidentialFee*(1+GroundFuelSurcharge))</f>
        <v>15.456875</v>
      </c>
      <c r="P93" s="300">
        <f>IF(MinBaseGround&gt;ROUND(((1-GroundCandaDiscount)*'UPS Ground Base'!P88),2),ROUND(MinBaseGround*(1+GroundFuelSurcharge),2),ROUND(((1-GroundCandaDiscount)*'UPS Ground Base'!P88)*(1+GroundFuelSurcharge),2))+(GroundResidentialFee*(1+GroundFuelSurcharge))</f>
        <v>15.456875</v>
      </c>
      <c r="Q93" s="300">
        <f>IF(MinBaseGround&gt;ROUND(((1-GroundCandaDiscount)*'UPS Ground Base'!Q88),2),ROUND(MinBaseGround*(1+GroundFuelSurcharge),2),ROUND(((1-GroundCandaDiscount)*'UPS Ground Base'!Q88)*(1+GroundFuelSurcharge),2))+(GroundResidentialFee*(1+GroundFuelSurcharge))</f>
        <v>15.456875</v>
      </c>
      <c r="R93" s="300">
        <f>IF(MinBaseGround&gt;ROUND(((1-GroundCandaDiscount)*'UPS Ground Base'!R88),2),ROUND(MinBaseGround*(1+GroundFuelSurcharge),2),ROUND(((1-GroundCandaDiscount)*'UPS Ground Base'!R88)*(1+GroundFuelSurcharge),2))+(GroundResidentialFee*(1+GroundFuelSurcharge))</f>
        <v>15.456875</v>
      </c>
      <c r="S93" s="300">
        <f>IF(MinBaseGround&gt;ROUND(((1-GroundCandaDiscount)*'UPS Ground Base'!S88),2),ROUND(MinBaseGround*(1+GroundFuelSurcharge),2),ROUND(((1-GroundCandaDiscount)*'UPS Ground Base'!S88)*(1+GroundFuelSurcharge),2))+(GroundResidentialFee*(1+GroundFuelSurcharge))</f>
        <v>15.456875</v>
      </c>
      <c r="T93" s="300">
        <f>IF(MinBaseGround&gt;ROUND(((1-GroundCandaDiscount)*'UPS Ground Base'!T88),2),ROUND(MinBaseGround*(1+GroundFuelSurcharge),2),ROUND(((1-GroundCandaDiscount)*'UPS Ground Base'!T88)*(1+GroundFuelSurcharge),2))+(GroundResidentialFee*(1+GroundFuelSurcharge))</f>
        <v>15.456875</v>
      </c>
      <c r="U93" s="300">
        <f>IF(MinBaseGround&gt;ROUND(((1-GroundCandaDiscount)*'UPS Ground Base'!U88),2),ROUND(MinBaseGround*(1+GroundFuelSurcharge),2),ROUND(((1-GroundCandaDiscount)*'UPS Ground Base'!U88)*(1+GroundFuelSurcharge),2))+(GroundResidentialFee*(1+GroundFuelSurcharge))</f>
        <v>15.456875</v>
      </c>
    </row>
    <row r="94" ht="12.75" customHeight="1">
      <c r="A94" s="299">
        <v>87.0</v>
      </c>
      <c r="B94" s="300">
        <f>IF(MinBaseGround&gt;ROUND(((1-GroundMT10)*'UPS Ground Base'!B89),2),ROUND(MinBaseGround*(1+GroundFuelSurcharge),2),ROUND(((1-GroundMT10)*'UPS Ground Base'!B89)*(1+GroundFuelSurcharge),2))+(GroundResidentialFee*(1+GroundFuelSurcharge))</f>
        <v>50.826875</v>
      </c>
      <c r="C94" s="300">
        <f>IF(MinBaseGround&gt;ROUND(((1-GroundMT10)*'UPS Ground Base'!C89),2),ROUND(MinBaseGround*(1+GroundFuelSurcharge),2),ROUND(((1-GroundMT10)*'UPS Ground Base'!C89)*(1+GroundFuelSurcharge),2))+(GroundResidentialFee*(1+GroundFuelSurcharge))</f>
        <v>55.226875</v>
      </c>
      <c r="D94" s="300">
        <f>IF(MinBaseGround&gt;ROUND(((1-GroundMT10)*'UPS Ground Base'!D89),2),ROUND(MinBaseGround*(1+GroundFuelSurcharge),2),ROUND(((1-GroundMT10)*'UPS Ground Base'!D89)*(1+GroundFuelSurcharge),2))+(GroundResidentialFee*(1+GroundFuelSurcharge))</f>
        <v>59.816875</v>
      </c>
      <c r="E94" s="300">
        <f>IF(MinBaseGround&gt;ROUND(((1-GroundMT10)*'UPS Ground Base'!E89),2),ROUND(MinBaseGround*(1+GroundFuelSurcharge),2),ROUND(((1-GroundMT10)*'UPS Ground Base'!E89)*(1+GroundFuelSurcharge),2))+(GroundResidentialFee*(1+GroundFuelSurcharge))</f>
        <v>67.286875</v>
      </c>
      <c r="F94" s="300">
        <f>IF(MinBaseGround&gt;ROUND(((1-GroundMT10)*'UPS Ground Base'!F89),2),ROUND(MinBaseGround*(1+GroundFuelSurcharge),2),ROUND(((1-GroundMT10)*'UPS Ground Base'!F89)*(1+GroundFuelSurcharge),2))+(GroundResidentialFee*(1+GroundFuelSurcharge))</f>
        <v>80.076875</v>
      </c>
      <c r="G94" s="300">
        <f>IF(MinBaseGround&gt;ROUND(((1-GroundMT10)*'UPS Ground Base'!G89),2),ROUND(MinBaseGround*(1+GroundFuelSurcharge),2),ROUND(((1-GroundMT10)*'UPS Ground Base'!G89)*(1+GroundFuelSurcharge),2))+(GroundResidentialFee*(1+GroundFuelSurcharge))</f>
        <v>92.796875</v>
      </c>
      <c r="H94" s="300">
        <f>IF(MinBaseGround&gt;ROUND(((1-GroundMT10)*'UPS Ground Base'!H89),2),ROUND(MinBaseGround*(1+GroundFuelSurcharge),2),ROUND(((1-GroundMT10)*'UPS Ground Base'!H89)*(1+GroundFuelSurcharge),2))+(GroundResidentialFee*(1+GroundFuelSurcharge))</f>
        <v>95.906875</v>
      </c>
      <c r="I94" s="300">
        <f>IF(MinBaseGround&gt;ROUND(((1-GroundCandaDiscount)*'UPS Ground Base'!I89),2),ROUND(MinBaseGround*(1+GroundFuelSurcharge),2),ROUND(((1-GroundCandaDiscount)*'UPS Ground Base'!I89)*(1+GroundFuelSurcharge),2))+(GroundResidentialFee*(1+GroundFuelSurcharge))</f>
        <v>316.526875</v>
      </c>
      <c r="J94" s="300">
        <f>IF(MinBaseGround&gt;ROUND(((1-GroundCandaDiscount)*'UPS Ground Base'!J89),2),ROUND(MinBaseGround*(1+GroundFuelSurcharge),2),ROUND(((1-GroundCandaDiscount)*'UPS Ground Base'!J89)*(1+GroundFuelSurcharge),2))+(GroundResidentialFee*(1+GroundFuelSurcharge))</f>
        <v>393.456875</v>
      </c>
      <c r="K94" s="300">
        <f>IF(MinBaseGround&gt;ROUND(((1-GroundCandaDiscount)*'UPS Ground Base'!K89),2),ROUND(MinBaseGround*(1+GroundFuelSurcharge),2),ROUND(((1-GroundCandaDiscount)*'UPS Ground Base'!K89)*(1+GroundFuelSurcharge),2))+(GroundResidentialFee*(1+GroundFuelSurcharge))</f>
        <v>325.726875</v>
      </c>
      <c r="L94" s="300">
        <f>IF(MinBaseGround&gt;ROUND(((1-GroundCandaDiscount)*'UPS Ground Base'!L89),2),ROUND(MinBaseGround*(1+GroundFuelSurcharge),2),ROUND(((1-GroundCandaDiscount)*'UPS Ground Base'!L89)*(1+GroundFuelSurcharge),2))+(GroundResidentialFee*(1+GroundFuelSurcharge))</f>
        <v>171.086875</v>
      </c>
      <c r="M94" s="300">
        <f>IF(MinBaseGround&gt;ROUND(((1-GroundCandaDiscount)*'UPS Ground Base'!M89),2),ROUND(MinBaseGround*(1+GroundFuelSurcharge),2),ROUND(((1-GroundCandaDiscount)*'UPS Ground Base'!M89)*(1+GroundFuelSurcharge),2))+(GroundResidentialFee*(1+GroundFuelSurcharge))</f>
        <v>172.646875</v>
      </c>
      <c r="N94" s="300">
        <f>IF(MinBaseGround&gt;ROUND(((1-GroundCandaDiscount)*'UPS Ground Base'!N89),2),ROUND(MinBaseGround*(1+GroundFuelSurcharge),2),ROUND(((1-GroundCandaDiscount)*'UPS Ground Base'!N89)*(1+GroundFuelSurcharge),2))+(GroundResidentialFee*(1+GroundFuelSurcharge))</f>
        <v>187.056875</v>
      </c>
      <c r="O94" s="300">
        <f>IF(MinBaseGround&gt;ROUND(((1-GroundCandaDiscount)*'UPS Ground Base'!O89),2),ROUND(MinBaseGround*(1+GroundFuelSurcharge),2),ROUND(((1-GroundCandaDiscount)*'UPS Ground Base'!O89)*(1+GroundFuelSurcharge),2))+(GroundResidentialFee*(1+GroundFuelSurcharge))</f>
        <v>213.976875</v>
      </c>
      <c r="P94" s="300">
        <f>IF(MinBaseGround&gt;ROUND(((1-GroundCandaDiscount)*'UPS Ground Base'!P89),2),ROUND(MinBaseGround*(1+GroundFuelSurcharge),2),ROUND(((1-GroundCandaDiscount)*'UPS Ground Base'!P89)*(1+GroundFuelSurcharge),2))+(GroundResidentialFee*(1+GroundFuelSurcharge))</f>
        <v>216.766875</v>
      </c>
      <c r="Q94" s="300">
        <f>IF(MinBaseGround&gt;ROUND(((1-GroundCandaDiscount)*'UPS Ground Base'!Q89),2),ROUND(MinBaseGround*(1+GroundFuelSurcharge),2),ROUND(((1-GroundCandaDiscount)*'UPS Ground Base'!Q89)*(1+GroundFuelSurcharge),2))+(GroundResidentialFee*(1+GroundFuelSurcharge))</f>
        <v>219.256875</v>
      </c>
      <c r="R94" s="300">
        <f>IF(MinBaseGround&gt;ROUND(((1-GroundCandaDiscount)*'UPS Ground Base'!R89),2),ROUND(MinBaseGround*(1+GroundFuelSurcharge),2),ROUND(((1-GroundCandaDiscount)*'UPS Ground Base'!R89)*(1+GroundFuelSurcharge),2))+(GroundResidentialFee*(1+GroundFuelSurcharge))</f>
        <v>224.146875</v>
      </c>
      <c r="S94" s="300">
        <f>IF(MinBaseGround&gt;ROUND(((1-GroundCandaDiscount)*'UPS Ground Base'!S89),2),ROUND(MinBaseGround*(1+GroundFuelSurcharge),2),ROUND(((1-GroundCandaDiscount)*'UPS Ground Base'!S89)*(1+GroundFuelSurcharge),2))+(GroundResidentialFee*(1+GroundFuelSurcharge))</f>
        <v>230.016875</v>
      </c>
      <c r="T94" s="300">
        <f>IF(MinBaseGround&gt;ROUND(((1-GroundCandaDiscount)*'UPS Ground Base'!T89),2),ROUND(MinBaseGround*(1+GroundFuelSurcharge),2),ROUND(((1-GroundCandaDiscount)*'UPS Ground Base'!T89)*(1+GroundFuelSurcharge),2))+(GroundResidentialFee*(1+GroundFuelSurcharge))</f>
        <v>238.346875</v>
      </c>
      <c r="U94" s="300">
        <f>IF(MinBaseGround&gt;ROUND(((1-GroundCandaDiscount)*'UPS Ground Base'!U89),2),ROUND(MinBaseGround*(1+GroundFuelSurcharge),2),ROUND(((1-GroundCandaDiscount)*'UPS Ground Base'!U89)*(1+GroundFuelSurcharge),2))+(GroundResidentialFee*(1+GroundFuelSurcharge))</f>
        <v>243.316875</v>
      </c>
    </row>
    <row r="95" ht="12.75" customHeight="1">
      <c r="A95" s="299">
        <v>88.0</v>
      </c>
      <c r="B95" s="300">
        <f>IF(MinBaseGround&gt;ROUND(((1-GroundMT10)*'UPS Ground Base'!B90),2),ROUND(MinBaseGround*(1+GroundFuelSurcharge),2),ROUND(((1-GroundMT10)*'UPS Ground Base'!B90)*(1+GroundFuelSurcharge),2))+(GroundResidentialFee*(1+GroundFuelSurcharge))</f>
        <v>52.686875</v>
      </c>
      <c r="C95" s="300">
        <f>IF(MinBaseGround&gt;ROUND(((1-GroundMT10)*'UPS Ground Base'!C90),2),ROUND(MinBaseGround*(1+GroundFuelSurcharge),2),ROUND(((1-GroundMT10)*'UPS Ground Base'!C90)*(1+GroundFuelSurcharge),2))+(GroundResidentialFee*(1+GroundFuelSurcharge))</f>
        <v>56.336875</v>
      </c>
      <c r="D95" s="300">
        <f>IF(MinBaseGround&gt;ROUND(((1-GroundMT10)*'UPS Ground Base'!D90),2),ROUND(MinBaseGround*(1+GroundFuelSurcharge),2),ROUND(((1-GroundMT10)*'UPS Ground Base'!D90)*(1+GroundFuelSurcharge),2))+(GroundResidentialFee*(1+GroundFuelSurcharge))</f>
        <v>61.506875</v>
      </c>
      <c r="E95" s="300">
        <f>IF(MinBaseGround&gt;ROUND(((1-GroundMT10)*'UPS Ground Base'!E90),2),ROUND(MinBaseGround*(1+GroundFuelSurcharge),2),ROUND(((1-GroundMT10)*'UPS Ground Base'!E90)*(1+GroundFuelSurcharge),2))+(GroundResidentialFee*(1+GroundFuelSurcharge))</f>
        <v>69.256875</v>
      </c>
      <c r="F95" s="300">
        <f>IF(MinBaseGround&gt;ROUND(((1-GroundMT10)*'UPS Ground Base'!F90),2),ROUND(MinBaseGround*(1+GroundFuelSurcharge),2),ROUND(((1-GroundMT10)*'UPS Ground Base'!F90)*(1+GroundFuelSurcharge),2))+(GroundResidentialFee*(1+GroundFuelSurcharge))</f>
        <v>80.346875</v>
      </c>
      <c r="G95" s="300">
        <f>IF(MinBaseGround&gt;ROUND(((1-GroundMT10)*'UPS Ground Base'!G90),2),ROUND(MinBaseGround*(1+GroundFuelSurcharge),2),ROUND(((1-GroundMT10)*'UPS Ground Base'!G90)*(1+GroundFuelSurcharge),2))+(GroundResidentialFee*(1+GroundFuelSurcharge))</f>
        <v>92.876875</v>
      </c>
      <c r="H95" s="300">
        <f>IF(MinBaseGround&gt;ROUND(((1-GroundMT10)*'UPS Ground Base'!H90),2),ROUND(MinBaseGround*(1+GroundFuelSurcharge),2),ROUND(((1-GroundMT10)*'UPS Ground Base'!H90)*(1+GroundFuelSurcharge),2))+(GroundResidentialFee*(1+GroundFuelSurcharge))</f>
        <v>96.896875</v>
      </c>
      <c r="I95" s="300">
        <f>IF(MinBaseGround&gt;ROUND(((1-GroundCandaDiscount)*'UPS Ground Base'!I90),2),ROUND(MinBaseGround*(1+GroundFuelSurcharge),2),ROUND(((1-GroundCandaDiscount)*'UPS Ground Base'!I90)*(1+GroundFuelSurcharge),2))+(GroundResidentialFee*(1+GroundFuelSurcharge))</f>
        <v>319.956875</v>
      </c>
      <c r="J95" s="300">
        <f>IF(MinBaseGround&gt;ROUND(((1-GroundCandaDiscount)*'UPS Ground Base'!J90),2),ROUND(MinBaseGround*(1+GroundFuelSurcharge),2),ROUND(((1-GroundCandaDiscount)*'UPS Ground Base'!J90)*(1+GroundFuelSurcharge),2))+(GroundResidentialFee*(1+GroundFuelSurcharge))</f>
        <v>399.466875</v>
      </c>
      <c r="K95" s="300">
        <f>IF(MinBaseGround&gt;ROUND(((1-GroundCandaDiscount)*'UPS Ground Base'!K90),2),ROUND(MinBaseGround*(1+GroundFuelSurcharge),2),ROUND(((1-GroundCandaDiscount)*'UPS Ground Base'!K90)*(1+GroundFuelSurcharge),2))+(GroundResidentialFee*(1+GroundFuelSurcharge))</f>
        <v>329.196875</v>
      </c>
      <c r="L95" s="300">
        <f>IF(MinBaseGround&gt;ROUND(((1-GroundCandaDiscount)*'UPS Ground Base'!L90),2),ROUND(MinBaseGround*(1+GroundFuelSurcharge),2),ROUND(((1-GroundCandaDiscount)*'UPS Ground Base'!L90)*(1+GroundFuelSurcharge),2))+(GroundResidentialFee*(1+GroundFuelSurcharge))</f>
        <v>171.086875</v>
      </c>
      <c r="M95" s="300">
        <f>IF(MinBaseGround&gt;ROUND(((1-GroundCandaDiscount)*'UPS Ground Base'!M90),2),ROUND(MinBaseGround*(1+GroundFuelSurcharge),2),ROUND(((1-GroundCandaDiscount)*'UPS Ground Base'!M90)*(1+GroundFuelSurcharge),2))+(GroundResidentialFee*(1+GroundFuelSurcharge))</f>
        <v>172.646875</v>
      </c>
      <c r="N95" s="300">
        <f>IF(MinBaseGround&gt;ROUND(((1-GroundCandaDiscount)*'UPS Ground Base'!N90),2),ROUND(MinBaseGround*(1+GroundFuelSurcharge),2),ROUND(((1-GroundCandaDiscount)*'UPS Ground Base'!N90)*(1+GroundFuelSurcharge),2))+(GroundResidentialFee*(1+GroundFuelSurcharge))</f>
        <v>187.056875</v>
      </c>
      <c r="O95" s="300">
        <f>IF(MinBaseGround&gt;ROUND(((1-GroundCandaDiscount)*'UPS Ground Base'!O90),2),ROUND(MinBaseGround*(1+GroundFuelSurcharge),2),ROUND(((1-GroundCandaDiscount)*'UPS Ground Base'!O90)*(1+GroundFuelSurcharge),2))+(GroundResidentialFee*(1+GroundFuelSurcharge))</f>
        <v>213.976875</v>
      </c>
      <c r="P95" s="300">
        <f>IF(MinBaseGround&gt;ROUND(((1-GroundCandaDiscount)*'UPS Ground Base'!P90),2),ROUND(MinBaseGround*(1+GroundFuelSurcharge),2),ROUND(((1-GroundCandaDiscount)*'UPS Ground Base'!P90)*(1+GroundFuelSurcharge),2))+(GroundResidentialFee*(1+GroundFuelSurcharge))</f>
        <v>216.766875</v>
      </c>
      <c r="Q95" s="300">
        <f>IF(MinBaseGround&gt;ROUND(((1-GroundCandaDiscount)*'UPS Ground Base'!Q90),2),ROUND(MinBaseGround*(1+GroundFuelSurcharge),2),ROUND(((1-GroundCandaDiscount)*'UPS Ground Base'!Q90)*(1+GroundFuelSurcharge),2))+(GroundResidentialFee*(1+GroundFuelSurcharge))</f>
        <v>219.256875</v>
      </c>
      <c r="R95" s="300">
        <f>IF(MinBaseGround&gt;ROUND(((1-GroundCandaDiscount)*'UPS Ground Base'!R90),2),ROUND(MinBaseGround*(1+GroundFuelSurcharge),2),ROUND(((1-GroundCandaDiscount)*'UPS Ground Base'!R90)*(1+GroundFuelSurcharge),2))+(GroundResidentialFee*(1+GroundFuelSurcharge))</f>
        <v>224.146875</v>
      </c>
      <c r="S95" s="300">
        <f>IF(MinBaseGround&gt;ROUND(((1-GroundCandaDiscount)*'UPS Ground Base'!S90),2),ROUND(MinBaseGround*(1+GroundFuelSurcharge),2),ROUND(((1-GroundCandaDiscount)*'UPS Ground Base'!S90)*(1+GroundFuelSurcharge),2))+(GroundResidentialFee*(1+GroundFuelSurcharge))</f>
        <v>230.016875</v>
      </c>
      <c r="T95" s="300">
        <f>IF(MinBaseGround&gt;ROUND(((1-GroundCandaDiscount)*'UPS Ground Base'!T90),2),ROUND(MinBaseGround*(1+GroundFuelSurcharge),2),ROUND(((1-GroundCandaDiscount)*'UPS Ground Base'!T90)*(1+GroundFuelSurcharge),2))+(GroundResidentialFee*(1+GroundFuelSurcharge))</f>
        <v>238.346875</v>
      </c>
      <c r="U95" s="300">
        <f>IF(MinBaseGround&gt;ROUND(((1-GroundCandaDiscount)*'UPS Ground Base'!U90),2),ROUND(MinBaseGround*(1+GroundFuelSurcharge),2),ROUND(((1-GroundCandaDiscount)*'UPS Ground Base'!U90)*(1+GroundFuelSurcharge),2))+(GroundResidentialFee*(1+GroundFuelSurcharge))</f>
        <v>243.316875</v>
      </c>
    </row>
    <row r="96" ht="12.75" customHeight="1">
      <c r="A96" s="299">
        <v>89.0</v>
      </c>
      <c r="B96" s="300">
        <f>IF(MinBaseGround&gt;ROUND(((1-GroundMT10)*'UPS Ground Base'!B91),2),ROUND(MinBaseGround*(1+GroundFuelSurcharge),2),ROUND(((1-GroundMT10)*'UPS Ground Base'!B91)*(1+GroundFuelSurcharge),2))+(GroundResidentialFee*(1+GroundFuelSurcharge))</f>
        <v>54.776875</v>
      </c>
      <c r="C96" s="300">
        <f>IF(MinBaseGround&gt;ROUND(((1-GroundMT10)*'UPS Ground Base'!C91),2),ROUND(MinBaseGround*(1+GroundFuelSurcharge),2),ROUND(((1-GroundMT10)*'UPS Ground Base'!C91)*(1+GroundFuelSurcharge),2))+(GroundResidentialFee*(1+GroundFuelSurcharge))</f>
        <v>57.736875</v>
      </c>
      <c r="D96" s="300">
        <f>IF(MinBaseGround&gt;ROUND(((1-GroundMT10)*'UPS Ground Base'!D91),2),ROUND(MinBaseGround*(1+GroundFuelSurcharge),2),ROUND(((1-GroundMT10)*'UPS Ground Base'!D91)*(1+GroundFuelSurcharge),2))+(GroundResidentialFee*(1+GroundFuelSurcharge))</f>
        <v>62.606875</v>
      </c>
      <c r="E96" s="300">
        <f>IF(MinBaseGround&gt;ROUND(((1-GroundMT10)*'UPS Ground Base'!E91),2),ROUND(MinBaseGround*(1+GroundFuelSurcharge),2),ROUND(((1-GroundMT10)*'UPS Ground Base'!E91)*(1+GroundFuelSurcharge),2))+(GroundResidentialFee*(1+GroundFuelSurcharge))</f>
        <v>69.466875</v>
      </c>
      <c r="F96" s="300">
        <f>IF(MinBaseGround&gt;ROUND(((1-GroundMT10)*'UPS Ground Base'!F91),2),ROUND(MinBaseGround*(1+GroundFuelSurcharge),2),ROUND(((1-GroundMT10)*'UPS Ground Base'!F91)*(1+GroundFuelSurcharge),2))+(GroundResidentialFee*(1+GroundFuelSurcharge))</f>
        <v>81.966875</v>
      </c>
      <c r="G96" s="300">
        <f>IF(MinBaseGround&gt;ROUND(((1-GroundMT10)*'UPS Ground Base'!G91),2),ROUND(MinBaseGround*(1+GroundFuelSurcharge),2),ROUND(((1-GroundMT10)*'UPS Ground Base'!G91)*(1+GroundFuelSurcharge),2))+(GroundResidentialFee*(1+GroundFuelSurcharge))</f>
        <v>93.766875</v>
      </c>
      <c r="H96" s="300">
        <f>IF(MinBaseGround&gt;ROUND(((1-GroundMT10)*'UPS Ground Base'!H91),2),ROUND(MinBaseGround*(1+GroundFuelSurcharge),2),ROUND(((1-GroundMT10)*'UPS Ground Base'!H91)*(1+GroundFuelSurcharge),2))+(GroundResidentialFee*(1+GroundFuelSurcharge))</f>
        <v>98.796875</v>
      </c>
      <c r="I96" s="300">
        <f>IF(MinBaseGround&gt;ROUND(((1-GroundCandaDiscount)*'UPS Ground Base'!I91),2),ROUND(MinBaseGround*(1+GroundFuelSurcharge),2),ROUND(((1-GroundCandaDiscount)*'UPS Ground Base'!I91)*(1+GroundFuelSurcharge),2))+(GroundResidentialFee*(1+GroundFuelSurcharge))</f>
        <v>323.236875</v>
      </c>
      <c r="J96" s="300">
        <f>IF(MinBaseGround&gt;ROUND(((1-GroundCandaDiscount)*'UPS Ground Base'!J91),2),ROUND(MinBaseGround*(1+GroundFuelSurcharge),2),ROUND(((1-GroundCandaDiscount)*'UPS Ground Base'!J91)*(1+GroundFuelSurcharge),2))+(GroundResidentialFee*(1+GroundFuelSurcharge))</f>
        <v>399.816875</v>
      </c>
      <c r="K96" s="300">
        <f>IF(MinBaseGround&gt;ROUND(((1-GroundCandaDiscount)*'UPS Ground Base'!K91),2),ROUND(MinBaseGround*(1+GroundFuelSurcharge),2),ROUND(((1-GroundCandaDiscount)*'UPS Ground Base'!K91)*(1+GroundFuelSurcharge),2))+(GroundResidentialFee*(1+GroundFuelSurcharge))</f>
        <v>332.466875</v>
      </c>
      <c r="L96" s="300">
        <f>IF(MinBaseGround&gt;ROUND(((1-GroundCandaDiscount)*'UPS Ground Base'!L91),2),ROUND(MinBaseGround*(1+GroundFuelSurcharge),2),ROUND(((1-GroundCandaDiscount)*'UPS Ground Base'!L91)*(1+GroundFuelSurcharge),2))+(GroundResidentialFee*(1+GroundFuelSurcharge))</f>
        <v>173.716875</v>
      </c>
      <c r="M96" s="300">
        <f>IF(MinBaseGround&gt;ROUND(((1-GroundCandaDiscount)*'UPS Ground Base'!M91),2),ROUND(MinBaseGround*(1+GroundFuelSurcharge),2),ROUND(((1-GroundCandaDiscount)*'UPS Ground Base'!M91)*(1+GroundFuelSurcharge),2))+(GroundResidentialFee*(1+GroundFuelSurcharge))</f>
        <v>175.316875</v>
      </c>
      <c r="N96" s="300">
        <f>IF(MinBaseGround&gt;ROUND(((1-GroundCandaDiscount)*'UPS Ground Base'!N91),2),ROUND(MinBaseGround*(1+GroundFuelSurcharge),2),ROUND(((1-GroundCandaDiscount)*'UPS Ground Base'!N91)*(1+GroundFuelSurcharge),2))+(GroundResidentialFee*(1+GroundFuelSurcharge))</f>
        <v>190.096875</v>
      </c>
      <c r="O96" s="300">
        <f>IF(MinBaseGround&gt;ROUND(((1-GroundCandaDiscount)*'UPS Ground Base'!O91),2),ROUND(MinBaseGround*(1+GroundFuelSurcharge),2),ROUND(((1-GroundCandaDiscount)*'UPS Ground Base'!O91)*(1+GroundFuelSurcharge),2))+(GroundResidentialFee*(1+GroundFuelSurcharge))</f>
        <v>217.226875</v>
      </c>
      <c r="P96" s="300">
        <f>IF(MinBaseGround&gt;ROUND(((1-GroundCandaDiscount)*'UPS Ground Base'!P91),2),ROUND(MinBaseGround*(1+GroundFuelSurcharge),2),ROUND(((1-GroundCandaDiscount)*'UPS Ground Base'!P91)*(1+GroundFuelSurcharge),2))+(GroundResidentialFee*(1+GroundFuelSurcharge))</f>
        <v>219.966875</v>
      </c>
      <c r="Q96" s="300">
        <f>IF(MinBaseGround&gt;ROUND(((1-GroundCandaDiscount)*'UPS Ground Base'!Q91),2),ROUND(MinBaseGround*(1+GroundFuelSurcharge),2),ROUND(((1-GroundCandaDiscount)*'UPS Ground Base'!Q91)*(1+GroundFuelSurcharge),2))+(GroundResidentialFee*(1+GroundFuelSurcharge))</f>
        <v>222.566875</v>
      </c>
      <c r="R96" s="300">
        <f>IF(MinBaseGround&gt;ROUND(((1-GroundCandaDiscount)*'UPS Ground Base'!R91),2),ROUND(MinBaseGround*(1+GroundFuelSurcharge),2),ROUND(((1-GroundCandaDiscount)*'UPS Ground Base'!R91)*(1+GroundFuelSurcharge),2))+(GroundResidentialFee*(1+GroundFuelSurcharge))</f>
        <v>227.346875</v>
      </c>
      <c r="S96" s="300">
        <f>IF(MinBaseGround&gt;ROUND(((1-GroundCandaDiscount)*'UPS Ground Base'!S91),2),ROUND(MinBaseGround*(1+GroundFuelSurcharge),2),ROUND(((1-GroundCandaDiscount)*'UPS Ground Base'!S91)*(1+GroundFuelSurcharge),2))+(GroundResidentialFee*(1+GroundFuelSurcharge))</f>
        <v>233.156875</v>
      </c>
      <c r="T96" s="300">
        <f>IF(MinBaseGround&gt;ROUND(((1-GroundCandaDiscount)*'UPS Ground Base'!T91),2),ROUND(MinBaseGround*(1+GroundFuelSurcharge),2),ROUND(((1-GroundCandaDiscount)*'UPS Ground Base'!T91)*(1+GroundFuelSurcharge),2))+(GroundResidentialFee*(1+GroundFuelSurcharge))</f>
        <v>241.826875</v>
      </c>
      <c r="U96" s="300">
        <f>IF(MinBaseGround&gt;ROUND(((1-GroundCandaDiscount)*'UPS Ground Base'!U91),2),ROUND(MinBaseGround*(1+GroundFuelSurcharge),2),ROUND(((1-GroundCandaDiscount)*'UPS Ground Base'!U91)*(1+GroundFuelSurcharge),2))+(GroundResidentialFee*(1+GroundFuelSurcharge))</f>
        <v>246.376875</v>
      </c>
    </row>
    <row r="97" ht="12.75" customHeight="1">
      <c r="A97" s="299">
        <v>90.0</v>
      </c>
      <c r="B97" s="300">
        <f>IF(MinBaseGround&gt;ROUND(((1-GroundMT10)*'UPS Ground Base'!B92),2),ROUND(MinBaseGround*(1+GroundFuelSurcharge),2),ROUND(((1-GroundMT10)*'UPS Ground Base'!B92)*(1+GroundFuelSurcharge),2))+(GroundResidentialFee*(1+GroundFuelSurcharge))</f>
        <v>57.716875</v>
      </c>
      <c r="C97" s="300">
        <f>IF(MinBaseGround&gt;ROUND(((1-GroundMT10)*'UPS Ground Base'!C92),2),ROUND(MinBaseGround*(1+GroundFuelSurcharge),2),ROUND(((1-GroundMT10)*'UPS Ground Base'!C92)*(1+GroundFuelSurcharge),2))+(GroundResidentialFee*(1+GroundFuelSurcharge))</f>
        <v>59.976875</v>
      </c>
      <c r="D97" s="300">
        <f>IF(MinBaseGround&gt;ROUND(((1-GroundMT10)*'UPS Ground Base'!D92),2),ROUND(MinBaseGround*(1+GroundFuelSurcharge),2),ROUND(((1-GroundMT10)*'UPS Ground Base'!D92)*(1+GroundFuelSurcharge),2))+(GroundResidentialFee*(1+GroundFuelSurcharge))</f>
        <v>64.996875</v>
      </c>
      <c r="E97" s="300">
        <f>IF(MinBaseGround&gt;ROUND(((1-GroundMT10)*'UPS Ground Base'!E92),2),ROUND(MinBaseGround*(1+GroundFuelSurcharge),2),ROUND(((1-GroundMT10)*'UPS Ground Base'!E92)*(1+GroundFuelSurcharge),2))+(GroundResidentialFee*(1+GroundFuelSurcharge))</f>
        <v>71.326875</v>
      </c>
      <c r="F97" s="300">
        <f>IF(MinBaseGround&gt;ROUND(((1-GroundMT10)*'UPS Ground Base'!F92),2),ROUND(MinBaseGround*(1+GroundFuelSurcharge),2),ROUND(((1-GroundMT10)*'UPS Ground Base'!F92)*(1+GroundFuelSurcharge),2))+(GroundResidentialFee*(1+GroundFuelSurcharge))</f>
        <v>83.046875</v>
      </c>
      <c r="G97" s="300">
        <f>IF(MinBaseGround&gt;ROUND(((1-GroundMT10)*'UPS Ground Base'!G92),2),ROUND(MinBaseGround*(1+GroundFuelSurcharge),2),ROUND(((1-GroundMT10)*'UPS Ground Base'!G92)*(1+GroundFuelSurcharge),2))+(GroundResidentialFee*(1+GroundFuelSurcharge))</f>
        <v>95.796875</v>
      </c>
      <c r="H97" s="300">
        <f>IF(MinBaseGround&gt;ROUND(((1-GroundMT10)*'UPS Ground Base'!H92),2),ROUND(MinBaseGround*(1+GroundFuelSurcharge),2),ROUND(((1-GroundMT10)*'UPS Ground Base'!H92)*(1+GroundFuelSurcharge),2))+(GroundResidentialFee*(1+GroundFuelSurcharge))</f>
        <v>100.616875</v>
      </c>
      <c r="I97" s="300">
        <f>IF(MinBaseGround&gt;ROUND(((1-GroundCandaDiscount)*'UPS Ground Base'!I92),2),ROUND(MinBaseGround*(1+GroundFuelSurcharge),2),ROUND(((1-GroundCandaDiscount)*'UPS Ground Base'!I92)*(1+GroundFuelSurcharge),2))+(GroundResidentialFee*(1+GroundFuelSurcharge))</f>
        <v>326.436875</v>
      </c>
      <c r="J97" s="300">
        <f>IF(MinBaseGround&gt;ROUND(((1-GroundCandaDiscount)*'UPS Ground Base'!J92),2),ROUND(MinBaseGround*(1+GroundFuelSurcharge),2),ROUND(((1-GroundCandaDiscount)*'UPS Ground Base'!J92)*(1+GroundFuelSurcharge),2))+(GroundResidentialFee*(1+GroundFuelSurcharge))</f>
        <v>405.686875</v>
      </c>
      <c r="K97" s="300">
        <f>IF(MinBaseGround&gt;ROUND(((1-GroundCandaDiscount)*'UPS Ground Base'!K92),2),ROUND(MinBaseGround*(1+GroundFuelSurcharge),2),ROUND(((1-GroundCandaDiscount)*'UPS Ground Base'!K92)*(1+GroundFuelSurcharge),2))+(GroundResidentialFee*(1+GroundFuelSurcharge))</f>
        <v>336.916875</v>
      </c>
      <c r="L97" s="300">
        <f>IF(MinBaseGround&gt;ROUND(((1-GroundCandaDiscount)*'UPS Ground Base'!L92),2),ROUND(MinBaseGround*(1+GroundFuelSurcharge),2),ROUND(((1-GroundCandaDiscount)*'UPS Ground Base'!L92)*(1+GroundFuelSurcharge),2))+(GroundResidentialFee*(1+GroundFuelSurcharge))</f>
        <v>173.716875</v>
      </c>
      <c r="M97" s="300">
        <f>IF(MinBaseGround&gt;ROUND(((1-GroundCandaDiscount)*'UPS Ground Base'!M92),2),ROUND(MinBaseGround*(1+GroundFuelSurcharge),2),ROUND(((1-GroundCandaDiscount)*'UPS Ground Base'!M92)*(1+GroundFuelSurcharge),2))+(GroundResidentialFee*(1+GroundFuelSurcharge))</f>
        <v>175.316875</v>
      </c>
      <c r="N97" s="300">
        <f>IF(MinBaseGround&gt;ROUND(((1-GroundCandaDiscount)*'UPS Ground Base'!N92),2),ROUND(MinBaseGround*(1+GroundFuelSurcharge),2),ROUND(((1-GroundCandaDiscount)*'UPS Ground Base'!N92)*(1+GroundFuelSurcharge),2))+(GroundResidentialFee*(1+GroundFuelSurcharge))</f>
        <v>190.096875</v>
      </c>
      <c r="O97" s="300">
        <f>IF(MinBaseGround&gt;ROUND(((1-GroundCandaDiscount)*'UPS Ground Base'!O92),2),ROUND(MinBaseGround*(1+GroundFuelSurcharge),2),ROUND(((1-GroundCandaDiscount)*'UPS Ground Base'!O92)*(1+GroundFuelSurcharge),2))+(GroundResidentialFee*(1+GroundFuelSurcharge))</f>
        <v>217.226875</v>
      </c>
      <c r="P97" s="300">
        <f>IF(MinBaseGround&gt;ROUND(((1-GroundCandaDiscount)*'UPS Ground Base'!P92),2),ROUND(MinBaseGround*(1+GroundFuelSurcharge),2),ROUND(((1-GroundCandaDiscount)*'UPS Ground Base'!P92)*(1+GroundFuelSurcharge),2))+(GroundResidentialFee*(1+GroundFuelSurcharge))</f>
        <v>219.966875</v>
      </c>
      <c r="Q97" s="300">
        <f>IF(MinBaseGround&gt;ROUND(((1-GroundCandaDiscount)*'UPS Ground Base'!Q92),2),ROUND(MinBaseGround*(1+GroundFuelSurcharge),2),ROUND(((1-GroundCandaDiscount)*'UPS Ground Base'!Q92)*(1+GroundFuelSurcharge),2))+(GroundResidentialFee*(1+GroundFuelSurcharge))</f>
        <v>222.566875</v>
      </c>
      <c r="R97" s="300">
        <f>IF(MinBaseGround&gt;ROUND(((1-GroundCandaDiscount)*'UPS Ground Base'!R92),2),ROUND(MinBaseGround*(1+GroundFuelSurcharge),2),ROUND(((1-GroundCandaDiscount)*'UPS Ground Base'!R92)*(1+GroundFuelSurcharge),2))+(GroundResidentialFee*(1+GroundFuelSurcharge))</f>
        <v>227.346875</v>
      </c>
      <c r="S97" s="300">
        <f>IF(MinBaseGround&gt;ROUND(((1-GroundCandaDiscount)*'UPS Ground Base'!S92),2),ROUND(MinBaseGround*(1+GroundFuelSurcharge),2),ROUND(((1-GroundCandaDiscount)*'UPS Ground Base'!S92)*(1+GroundFuelSurcharge),2))+(GroundResidentialFee*(1+GroundFuelSurcharge))</f>
        <v>233.156875</v>
      </c>
      <c r="T97" s="300">
        <f>IF(MinBaseGround&gt;ROUND(((1-GroundCandaDiscount)*'UPS Ground Base'!T92),2),ROUND(MinBaseGround*(1+GroundFuelSurcharge),2),ROUND(((1-GroundCandaDiscount)*'UPS Ground Base'!T92)*(1+GroundFuelSurcharge),2))+(GroundResidentialFee*(1+GroundFuelSurcharge))</f>
        <v>241.826875</v>
      </c>
      <c r="U97" s="300">
        <f>IF(MinBaseGround&gt;ROUND(((1-GroundCandaDiscount)*'UPS Ground Base'!U92),2),ROUND(MinBaseGround*(1+GroundFuelSurcharge),2),ROUND(((1-GroundCandaDiscount)*'UPS Ground Base'!U92)*(1+GroundFuelSurcharge),2))+(GroundResidentialFee*(1+GroundFuelSurcharge))</f>
        <v>246.376875</v>
      </c>
    </row>
    <row r="98" ht="12.75" customHeight="1">
      <c r="A98" s="299">
        <v>91.0</v>
      </c>
      <c r="B98" s="300">
        <f>IF(MinBaseGround&gt;ROUND(((1-GroundMT10)*'UPS Ground Base'!B93),2),ROUND(MinBaseGround*(1+GroundFuelSurcharge),2),ROUND(((1-GroundMT10)*'UPS Ground Base'!B93)*(1+GroundFuelSurcharge),2))+(GroundResidentialFee*(1+GroundFuelSurcharge))</f>
        <v>57.726875</v>
      </c>
      <c r="C98" s="300">
        <f>IF(MinBaseGround&gt;ROUND(((1-GroundMT10)*'UPS Ground Base'!C93),2),ROUND(MinBaseGround*(1+GroundFuelSurcharge),2),ROUND(((1-GroundMT10)*'UPS Ground Base'!C93)*(1+GroundFuelSurcharge),2))+(GroundResidentialFee*(1+GroundFuelSurcharge))</f>
        <v>59.986875</v>
      </c>
      <c r="D98" s="300">
        <f>IF(MinBaseGround&gt;ROUND(((1-GroundMT10)*'UPS Ground Base'!D93),2),ROUND(MinBaseGround*(1+GroundFuelSurcharge),2),ROUND(((1-GroundMT10)*'UPS Ground Base'!D93)*(1+GroundFuelSurcharge),2))+(GroundResidentialFee*(1+GroundFuelSurcharge))</f>
        <v>65.006875</v>
      </c>
      <c r="E98" s="300">
        <f>IF(MinBaseGround&gt;ROUND(((1-GroundMT10)*'UPS Ground Base'!E93),2),ROUND(MinBaseGround*(1+GroundFuelSurcharge),2),ROUND(((1-GroundMT10)*'UPS Ground Base'!E93)*(1+GroundFuelSurcharge),2))+(GroundResidentialFee*(1+GroundFuelSurcharge))</f>
        <v>71.386875</v>
      </c>
      <c r="F98" s="300">
        <f>IF(MinBaseGround&gt;ROUND(((1-GroundMT10)*'UPS Ground Base'!F93),2),ROUND(MinBaseGround*(1+GroundFuelSurcharge),2),ROUND(((1-GroundMT10)*'UPS Ground Base'!F93)*(1+GroundFuelSurcharge),2))+(GroundResidentialFee*(1+GroundFuelSurcharge))</f>
        <v>83.116875</v>
      </c>
      <c r="G98" s="300">
        <f>IF(MinBaseGround&gt;ROUND(((1-GroundMT10)*'UPS Ground Base'!G93),2),ROUND(MinBaseGround*(1+GroundFuelSurcharge),2),ROUND(((1-GroundMT10)*'UPS Ground Base'!G93)*(1+GroundFuelSurcharge),2))+(GroundResidentialFee*(1+GroundFuelSurcharge))</f>
        <v>95.806875</v>
      </c>
      <c r="H98" s="300">
        <f>IF(MinBaseGround&gt;ROUND(((1-GroundMT10)*'UPS Ground Base'!H93),2),ROUND(MinBaseGround*(1+GroundFuelSurcharge),2),ROUND(((1-GroundMT10)*'UPS Ground Base'!H93)*(1+GroundFuelSurcharge),2))+(GroundResidentialFee*(1+GroundFuelSurcharge))</f>
        <v>100.626875</v>
      </c>
      <c r="I98" s="300">
        <f>IF(MinBaseGround&gt;ROUND(((1-GroundCandaDiscount)*'UPS Ground Base'!I93),2),ROUND(MinBaseGround*(1+GroundFuelSurcharge),2),ROUND(((1-GroundCandaDiscount)*'UPS Ground Base'!I93)*(1+GroundFuelSurcharge),2))+(GroundResidentialFee*(1+GroundFuelSurcharge))</f>
        <v>329.866875</v>
      </c>
      <c r="J98" s="300">
        <f>IF(MinBaseGround&gt;ROUND(((1-GroundCandaDiscount)*'UPS Ground Base'!J93),2),ROUND(MinBaseGround*(1+GroundFuelSurcharge),2),ROUND(((1-GroundCandaDiscount)*'UPS Ground Base'!J93)*(1+GroundFuelSurcharge),2))+(GroundResidentialFee*(1+GroundFuelSurcharge))</f>
        <v>406.046875</v>
      </c>
      <c r="K98" s="300">
        <f>IF(MinBaseGround&gt;ROUND(((1-GroundCandaDiscount)*'UPS Ground Base'!K93),2),ROUND(MinBaseGround*(1+GroundFuelSurcharge),2),ROUND(((1-GroundCandaDiscount)*'UPS Ground Base'!K93)*(1+GroundFuelSurcharge),2))+(GroundResidentialFee*(1+GroundFuelSurcharge))</f>
        <v>339.016875</v>
      </c>
      <c r="L98" s="300">
        <f>IF(MinBaseGround&gt;ROUND(((1-GroundCandaDiscount)*'UPS Ground Base'!L93),2),ROUND(MinBaseGround*(1+GroundFuelSurcharge),2),ROUND(((1-GroundCandaDiscount)*'UPS Ground Base'!L93)*(1+GroundFuelSurcharge),2))+(GroundResidentialFee*(1+GroundFuelSurcharge))</f>
        <v>176.856875</v>
      </c>
      <c r="M98" s="300">
        <f>IF(MinBaseGround&gt;ROUND(((1-GroundCandaDiscount)*'UPS Ground Base'!M93),2),ROUND(MinBaseGround*(1+GroundFuelSurcharge),2),ROUND(((1-GroundCandaDiscount)*'UPS Ground Base'!M93)*(1+GroundFuelSurcharge),2))+(GroundResidentialFee*(1+GroundFuelSurcharge))</f>
        <v>178.486875</v>
      </c>
      <c r="N98" s="300">
        <f>IF(MinBaseGround&gt;ROUND(((1-GroundCandaDiscount)*'UPS Ground Base'!N93),2),ROUND(MinBaseGround*(1+GroundFuelSurcharge),2),ROUND(((1-GroundCandaDiscount)*'UPS Ground Base'!N93)*(1+GroundFuelSurcharge),2))+(GroundResidentialFee*(1+GroundFuelSurcharge))</f>
        <v>193.426875</v>
      </c>
      <c r="O98" s="300">
        <f>IF(MinBaseGround&gt;ROUND(((1-GroundCandaDiscount)*'UPS Ground Base'!O93),2),ROUND(MinBaseGround*(1+GroundFuelSurcharge),2),ROUND(((1-GroundCandaDiscount)*'UPS Ground Base'!O93)*(1+GroundFuelSurcharge),2))+(GroundResidentialFee*(1+GroundFuelSurcharge))</f>
        <v>219.666875</v>
      </c>
      <c r="P98" s="300">
        <f>IF(MinBaseGround&gt;ROUND(((1-GroundCandaDiscount)*'UPS Ground Base'!P93),2),ROUND(MinBaseGround*(1+GroundFuelSurcharge),2),ROUND(((1-GroundCandaDiscount)*'UPS Ground Base'!P93)*(1+GroundFuelSurcharge),2))+(GroundResidentialFee*(1+GroundFuelSurcharge))</f>
        <v>227.556875</v>
      </c>
      <c r="Q98" s="300">
        <f>IF(MinBaseGround&gt;ROUND(((1-GroundCandaDiscount)*'UPS Ground Base'!Q93),2),ROUND(MinBaseGround*(1+GroundFuelSurcharge),2),ROUND(((1-GroundCandaDiscount)*'UPS Ground Base'!Q93)*(1+GroundFuelSurcharge),2))+(GroundResidentialFee*(1+GroundFuelSurcharge))</f>
        <v>227.816875</v>
      </c>
      <c r="R98" s="300">
        <f>IF(MinBaseGround&gt;ROUND(((1-GroundCandaDiscount)*'UPS Ground Base'!R93),2),ROUND(MinBaseGround*(1+GroundFuelSurcharge),2),ROUND(((1-GroundCandaDiscount)*'UPS Ground Base'!R93)*(1+GroundFuelSurcharge),2))+(GroundResidentialFee*(1+GroundFuelSurcharge))</f>
        <v>229.866875</v>
      </c>
      <c r="S98" s="300">
        <f>IF(MinBaseGround&gt;ROUND(((1-GroundCandaDiscount)*'UPS Ground Base'!S93),2),ROUND(MinBaseGround*(1+GroundFuelSurcharge),2),ROUND(((1-GroundCandaDiscount)*'UPS Ground Base'!S93)*(1+GroundFuelSurcharge),2))+(GroundResidentialFee*(1+GroundFuelSurcharge))</f>
        <v>235.416875</v>
      </c>
      <c r="T98" s="300">
        <f>IF(MinBaseGround&gt;ROUND(((1-GroundCandaDiscount)*'UPS Ground Base'!T93),2),ROUND(MinBaseGround*(1+GroundFuelSurcharge),2),ROUND(((1-GroundCandaDiscount)*'UPS Ground Base'!T93)*(1+GroundFuelSurcharge),2))+(GroundResidentialFee*(1+GroundFuelSurcharge))</f>
        <v>244.116875</v>
      </c>
      <c r="U98" s="300">
        <f>IF(MinBaseGround&gt;ROUND(((1-GroundCandaDiscount)*'UPS Ground Base'!U93),2),ROUND(MinBaseGround*(1+GroundFuelSurcharge),2),ROUND(((1-GroundCandaDiscount)*'UPS Ground Base'!U93)*(1+GroundFuelSurcharge),2))+(GroundResidentialFee*(1+GroundFuelSurcharge))</f>
        <v>248.846875</v>
      </c>
    </row>
    <row r="99" ht="12.75" customHeight="1">
      <c r="A99" s="299">
        <v>92.0</v>
      </c>
      <c r="B99" s="300">
        <f>IF(MinBaseGround&gt;ROUND(((1-GroundMT10)*'UPS Ground Base'!B94),2),ROUND(MinBaseGround*(1+GroundFuelSurcharge),2),ROUND(((1-GroundMT10)*'UPS Ground Base'!B94)*(1+GroundFuelSurcharge),2))+(GroundResidentialFee*(1+GroundFuelSurcharge))</f>
        <v>58.876875</v>
      </c>
      <c r="C99" s="300">
        <f>IF(MinBaseGround&gt;ROUND(((1-GroundMT10)*'UPS Ground Base'!C94),2),ROUND(MinBaseGround*(1+GroundFuelSurcharge),2),ROUND(((1-GroundMT10)*'UPS Ground Base'!C94)*(1+GroundFuelSurcharge),2))+(GroundResidentialFee*(1+GroundFuelSurcharge))</f>
        <v>60.436875</v>
      </c>
      <c r="D99" s="300">
        <f>IF(MinBaseGround&gt;ROUND(((1-GroundMT10)*'UPS Ground Base'!D94),2),ROUND(MinBaseGround*(1+GroundFuelSurcharge),2),ROUND(((1-GroundMT10)*'UPS Ground Base'!D94)*(1+GroundFuelSurcharge),2))+(GroundResidentialFee*(1+GroundFuelSurcharge))</f>
        <v>65.316875</v>
      </c>
      <c r="E99" s="300">
        <f>IF(MinBaseGround&gt;ROUND(((1-GroundMT10)*'UPS Ground Base'!E94),2),ROUND(MinBaseGround*(1+GroundFuelSurcharge),2),ROUND(((1-GroundMT10)*'UPS Ground Base'!E94)*(1+GroundFuelSurcharge),2))+(GroundResidentialFee*(1+GroundFuelSurcharge))</f>
        <v>71.886875</v>
      </c>
      <c r="F99" s="300">
        <f>IF(MinBaseGround&gt;ROUND(((1-GroundMT10)*'UPS Ground Base'!F94),2),ROUND(MinBaseGround*(1+GroundFuelSurcharge),2),ROUND(((1-GroundMT10)*'UPS Ground Base'!F94)*(1+GroundFuelSurcharge),2))+(GroundResidentialFee*(1+GroundFuelSurcharge))</f>
        <v>83.896875</v>
      </c>
      <c r="G99" s="300">
        <f>IF(MinBaseGround&gt;ROUND(((1-GroundMT10)*'UPS Ground Base'!G94),2),ROUND(MinBaseGround*(1+GroundFuelSurcharge),2),ROUND(((1-GroundMT10)*'UPS Ground Base'!G94)*(1+GroundFuelSurcharge),2))+(GroundResidentialFee*(1+GroundFuelSurcharge))</f>
        <v>95.816875</v>
      </c>
      <c r="H99" s="300">
        <f>IF(MinBaseGround&gt;ROUND(((1-GroundMT10)*'UPS Ground Base'!H94),2),ROUND(MinBaseGround*(1+GroundFuelSurcharge),2),ROUND(((1-GroundMT10)*'UPS Ground Base'!H94)*(1+GroundFuelSurcharge),2))+(GroundResidentialFee*(1+GroundFuelSurcharge))</f>
        <v>100.806875</v>
      </c>
      <c r="I99" s="300">
        <f>IF(MinBaseGround&gt;ROUND(((1-GroundCandaDiscount)*'UPS Ground Base'!I94),2),ROUND(MinBaseGround*(1+GroundFuelSurcharge),2),ROUND(((1-GroundCandaDiscount)*'UPS Ground Base'!I94)*(1+GroundFuelSurcharge),2))+(GroundResidentialFee*(1+GroundFuelSurcharge))</f>
        <v>332.966875</v>
      </c>
      <c r="J99" s="300">
        <f>IF(MinBaseGround&gt;ROUND(((1-GroundCandaDiscount)*'UPS Ground Base'!J94),2),ROUND(MinBaseGround*(1+GroundFuelSurcharge),2),ROUND(((1-GroundCandaDiscount)*'UPS Ground Base'!J94)*(1+GroundFuelSurcharge),2))+(GroundResidentialFee*(1+GroundFuelSurcharge))</f>
        <v>409.566875</v>
      </c>
      <c r="K99" s="300">
        <f>IF(MinBaseGround&gt;ROUND(((1-GroundCandaDiscount)*'UPS Ground Base'!K94),2),ROUND(MinBaseGround*(1+GroundFuelSurcharge),2),ROUND(((1-GroundCandaDiscount)*'UPS Ground Base'!K94)*(1+GroundFuelSurcharge),2))+(GroundResidentialFee*(1+GroundFuelSurcharge))</f>
        <v>342.136875</v>
      </c>
      <c r="L99" s="300">
        <f>IF(MinBaseGround&gt;ROUND(((1-GroundCandaDiscount)*'UPS Ground Base'!L94),2),ROUND(MinBaseGround*(1+GroundFuelSurcharge),2),ROUND(((1-GroundCandaDiscount)*'UPS Ground Base'!L94)*(1+GroundFuelSurcharge),2))+(GroundResidentialFee*(1+GroundFuelSurcharge))</f>
        <v>176.856875</v>
      </c>
      <c r="M99" s="300">
        <f>IF(MinBaseGround&gt;ROUND(((1-GroundCandaDiscount)*'UPS Ground Base'!M94),2),ROUND(MinBaseGround*(1+GroundFuelSurcharge),2),ROUND(((1-GroundCandaDiscount)*'UPS Ground Base'!M94)*(1+GroundFuelSurcharge),2))+(GroundResidentialFee*(1+GroundFuelSurcharge))</f>
        <v>178.486875</v>
      </c>
      <c r="N99" s="300">
        <f>IF(MinBaseGround&gt;ROUND(((1-GroundCandaDiscount)*'UPS Ground Base'!N94),2),ROUND(MinBaseGround*(1+GroundFuelSurcharge),2),ROUND(((1-GroundCandaDiscount)*'UPS Ground Base'!N94)*(1+GroundFuelSurcharge),2))+(GroundResidentialFee*(1+GroundFuelSurcharge))</f>
        <v>193.426875</v>
      </c>
      <c r="O99" s="300">
        <f>IF(MinBaseGround&gt;ROUND(((1-GroundCandaDiscount)*'UPS Ground Base'!O94),2),ROUND(MinBaseGround*(1+GroundFuelSurcharge),2),ROUND(((1-GroundCandaDiscount)*'UPS Ground Base'!O94)*(1+GroundFuelSurcharge),2))+(GroundResidentialFee*(1+GroundFuelSurcharge))</f>
        <v>219.666875</v>
      </c>
      <c r="P99" s="300">
        <f>IF(MinBaseGround&gt;ROUND(((1-GroundCandaDiscount)*'UPS Ground Base'!P94),2),ROUND(MinBaseGround*(1+GroundFuelSurcharge),2),ROUND(((1-GroundCandaDiscount)*'UPS Ground Base'!P94)*(1+GroundFuelSurcharge),2))+(GroundResidentialFee*(1+GroundFuelSurcharge))</f>
        <v>227.556875</v>
      </c>
      <c r="Q99" s="300">
        <f>IF(MinBaseGround&gt;ROUND(((1-GroundCandaDiscount)*'UPS Ground Base'!Q94),2),ROUND(MinBaseGround*(1+GroundFuelSurcharge),2),ROUND(((1-GroundCandaDiscount)*'UPS Ground Base'!Q94)*(1+GroundFuelSurcharge),2))+(GroundResidentialFee*(1+GroundFuelSurcharge))</f>
        <v>227.816875</v>
      </c>
      <c r="R99" s="300">
        <f>IF(MinBaseGround&gt;ROUND(((1-GroundCandaDiscount)*'UPS Ground Base'!R94),2),ROUND(MinBaseGround*(1+GroundFuelSurcharge),2),ROUND(((1-GroundCandaDiscount)*'UPS Ground Base'!R94)*(1+GroundFuelSurcharge),2))+(GroundResidentialFee*(1+GroundFuelSurcharge))</f>
        <v>229.866875</v>
      </c>
      <c r="S99" s="300">
        <f>IF(MinBaseGround&gt;ROUND(((1-GroundCandaDiscount)*'UPS Ground Base'!S94),2),ROUND(MinBaseGround*(1+GroundFuelSurcharge),2),ROUND(((1-GroundCandaDiscount)*'UPS Ground Base'!S94)*(1+GroundFuelSurcharge),2))+(GroundResidentialFee*(1+GroundFuelSurcharge))</f>
        <v>235.416875</v>
      </c>
      <c r="T99" s="300">
        <f>IF(MinBaseGround&gt;ROUND(((1-GroundCandaDiscount)*'UPS Ground Base'!T94),2),ROUND(MinBaseGround*(1+GroundFuelSurcharge),2),ROUND(((1-GroundCandaDiscount)*'UPS Ground Base'!T94)*(1+GroundFuelSurcharge),2))+(GroundResidentialFee*(1+GroundFuelSurcharge))</f>
        <v>244.116875</v>
      </c>
      <c r="U99" s="300">
        <f>IF(MinBaseGround&gt;ROUND(((1-GroundCandaDiscount)*'UPS Ground Base'!U94),2),ROUND(MinBaseGround*(1+GroundFuelSurcharge),2),ROUND(((1-GroundCandaDiscount)*'UPS Ground Base'!U94)*(1+GroundFuelSurcharge),2))+(GroundResidentialFee*(1+GroundFuelSurcharge))</f>
        <v>248.846875</v>
      </c>
    </row>
    <row r="100" ht="12.75" customHeight="1">
      <c r="A100" s="299">
        <v>93.0</v>
      </c>
      <c r="B100" s="300">
        <f>IF(MinBaseGround&gt;ROUND(((1-GroundMT10)*'UPS Ground Base'!B95),2),ROUND(MinBaseGround*(1+GroundFuelSurcharge),2),ROUND(((1-GroundMT10)*'UPS Ground Base'!B95)*(1+GroundFuelSurcharge),2))+(GroundResidentialFee*(1+GroundFuelSurcharge))</f>
        <v>59.596875</v>
      </c>
      <c r="C100" s="300">
        <f>IF(MinBaseGround&gt;ROUND(((1-GroundMT10)*'UPS Ground Base'!C95),2),ROUND(MinBaseGround*(1+GroundFuelSurcharge),2),ROUND(((1-GroundMT10)*'UPS Ground Base'!C95)*(1+GroundFuelSurcharge),2))+(GroundResidentialFee*(1+GroundFuelSurcharge))</f>
        <v>61.006875</v>
      </c>
      <c r="D100" s="300">
        <f>IF(MinBaseGround&gt;ROUND(((1-GroundMT10)*'UPS Ground Base'!D95),2),ROUND(MinBaseGround*(1+GroundFuelSurcharge),2),ROUND(((1-GroundMT10)*'UPS Ground Base'!D95)*(1+GroundFuelSurcharge),2))+(GroundResidentialFee*(1+GroundFuelSurcharge))</f>
        <v>66.496875</v>
      </c>
      <c r="E100" s="300">
        <f>IF(MinBaseGround&gt;ROUND(((1-GroundMT10)*'UPS Ground Base'!E95),2),ROUND(MinBaseGround*(1+GroundFuelSurcharge),2),ROUND(((1-GroundMT10)*'UPS Ground Base'!E95)*(1+GroundFuelSurcharge),2))+(GroundResidentialFee*(1+GroundFuelSurcharge))</f>
        <v>72.016875</v>
      </c>
      <c r="F100" s="300">
        <f>IF(MinBaseGround&gt;ROUND(((1-GroundMT10)*'UPS Ground Base'!F95),2),ROUND(MinBaseGround*(1+GroundFuelSurcharge),2),ROUND(((1-GroundMT10)*'UPS Ground Base'!F95)*(1+GroundFuelSurcharge),2))+(GroundResidentialFee*(1+GroundFuelSurcharge))</f>
        <v>84.056875</v>
      </c>
      <c r="G100" s="300">
        <f>IF(MinBaseGround&gt;ROUND(((1-GroundMT10)*'UPS Ground Base'!G95),2),ROUND(MinBaseGround*(1+GroundFuelSurcharge),2),ROUND(((1-GroundMT10)*'UPS Ground Base'!G95)*(1+GroundFuelSurcharge),2))+(GroundResidentialFee*(1+GroundFuelSurcharge))</f>
        <v>95.826875</v>
      </c>
      <c r="H100" s="300">
        <f>IF(MinBaseGround&gt;ROUND(((1-GroundMT10)*'UPS Ground Base'!H95),2),ROUND(MinBaseGround*(1+GroundFuelSurcharge),2),ROUND(((1-GroundMT10)*'UPS Ground Base'!H95)*(1+GroundFuelSurcharge),2))+(GroundResidentialFee*(1+GroundFuelSurcharge))</f>
        <v>100.916875</v>
      </c>
      <c r="I100" s="300">
        <f>IF(MinBaseGround&gt;ROUND(((1-GroundCandaDiscount)*'UPS Ground Base'!I95),2),ROUND(MinBaseGround*(1+GroundFuelSurcharge),2),ROUND(((1-GroundCandaDiscount)*'UPS Ground Base'!I95)*(1+GroundFuelSurcharge),2))+(GroundResidentialFee*(1+GroundFuelSurcharge))</f>
        <v>336.136875</v>
      </c>
      <c r="J100" s="300">
        <f>IF(MinBaseGround&gt;ROUND(((1-GroundCandaDiscount)*'UPS Ground Base'!J95),2),ROUND(MinBaseGround*(1+GroundFuelSurcharge),2),ROUND(((1-GroundCandaDiscount)*'UPS Ground Base'!J95)*(1+GroundFuelSurcharge),2))+(GroundResidentialFee*(1+GroundFuelSurcharge))</f>
        <v>409.676875</v>
      </c>
      <c r="K100" s="300">
        <f>IF(MinBaseGround&gt;ROUND(((1-GroundCandaDiscount)*'UPS Ground Base'!K95),2),ROUND(MinBaseGround*(1+GroundFuelSurcharge),2),ROUND(((1-GroundCandaDiscount)*'UPS Ground Base'!K95)*(1+GroundFuelSurcharge),2))+(GroundResidentialFee*(1+GroundFuelSurcharge))</f>
        <v>345.336875</v>
      </c>
      <c r="L100" s="300">
        <f>IF(MinBaseGround&gt;ROUND(((1-GroundCandaDiscount)*'UPS Ground Base'!L95),2),ROUND(MinBaseGround*(1+GroundFuelSurcharge),2),ROUND(((1-GroundCandaDiscount)*'UPS Ground Base'!L95)*(1+GroundFuelSurcharge),2))+(GroundResidentialFee*(1+GroundFuelSurcharge))</f>
        <v>179.556875</v>
      </c>
      <c r="M100" s="300">
        <f>IF(MinBaseGround&gt;ROUND(((1-GroundCandaDiscount)*'UPS Ground Base'!M95),2),ROUND(MinBaseGround*(1+GroundFuelSurcharge),2),ROUND(((1-GroundCandaDiscount)*'UPS Ground Base'!M95)*(1+GroundFuelSurcharge),2))+(GroundResidentialFee*(1+GroundFuelSurcharge))</f>
        <v>181.216875</v>
      </c>
      <c r="N100" s="300">
        <f>IF(MinBaseGround&gt;ROUND(((1-GroundCandaDiscount)*'UPS Ground Base'!N95),2),ROUND(MinBaseGround*(1+GroundFuelSurcharge),2),ROUND(((1-GroundCandaDiscount)*'UPS Ground Base'!N95)*(1+GroundFuelSurcharge),2))+(GroundResidentialFee*(1+GroundFuelSurcharge))</f>
        <v>196.466875</v>
      </c>
      <c r="O100" s="300">
        <f>IF(MinBaseGround&gt;ROUND(((1-GroundCandaDiscount)*'UPS Ground Base'!O95),2),ROUND(MinBaseGround*(1+GroundFuelSurcharge),2),ROUND(((1-GroundCandaDiscount)*'UPS Ground Base'!O95)*(1+GroundFuelSurcharge),2))+(GroundResidentialFee*(1+GroundFuelSurcharge))</f>
        <v>223.246875</v>
      </c>
      <c r="P100" s="300">
        <f>IF(MinBaseGround&gt;ROUND(((1-GroundCandaDiscount)*'UPS Ground Base'!P95),2),ROUND(MinBaseGround*(1+GroundFuelSurcharge),2),ROUND(((1-GroundCandaDiscount)*'UPS Ground Base'!P95)*(1+GroundFuelSurcharge),2))+(GroundResidentialFee*(1+GroundFuelSurcharge))</f>
        <v>228.776875</v>
      </c>
      <c r="Q100" s="300">
        <f>IF(MinBaseGround&gt;ROUND(((1-GroundCandaDiscount)*'UPS Ground Base'!Q95),2),ROUND(MinBaseGround*(1+GroundFuelSurcharge),2),ROUND(((1-GroundCandaDiscount)*'UPS Ground Base'!Q95)*(1+GroundFuelSurcharge),2))+(GroundResidentialFee*(1+GroundFuelSurcharge))</f>
        <v>231.176875</v>
      </c>
      <c r="R100" s="300">
        <f>IF(MinBaseGround&gt;ROUND(((1-GroundCandaDiscount)*'UPS Ground Base'!R95),2),ROUND(MinBaseGround*(1+GroundFuelSurcharge),2),ROUND(((1-GroundCandaDiscount)*'UPS Ground Base'!R95)*(1+GroundFuelSurcharge),2))+(GroundResidentialFee*(1+GroundFuelSurcharge))</f>
        <v>232.996875</v>
      </c>
      <c r="S100" s="300">
        <f>IF(MinBaseGround&gt;ROUND(((1-GroundCandaDiscount)*'UPS Ground Base'!S95),2),ROUND(MinBaseGround*(1+GroundFuelSurcharge),2),ROUND(((1-GroundCandaDiscount)*'UPS Ground Base'!S95)*(1+GroundFuelSurcharge),2))+(GroundResidentialFee*(1+GroundFuelSurcharge))</f>
        <v>238.516875</v>
      </c>
      <c r="T100" s="300">
        <f>IF(MinBaseGround&gt;ROUND(((1-GroundCandaDiscount)*'UPS Ground Base'!T95),2),ROUND(MinBaseGround*(1+GroundFuelSurcharge),2),ROUND(((1-GroundCandaDiscount)*'UPS Ground Base'!T95)*(1+GroundFuelSurcharge),2))+(GroundResidentialFee*(1+GroundFuelSurcharge))</f>
        <v>247.156875</v>
      </c>
      <c r="U100" s="300">
        <f>IF(MinBaseGround&gt;ROUND(((1-GroundCandaDiscount)*'UPS Ground Base'!U95),2),ROUND(MinBaseGround*(1+GroundFuelSurcharge),2),ROUND(((1-GroundCandaDiscount)*'UPS Ground Base'!U95)*(1+GroundFuelSurcharge),2))+(GroundResidentialFee*(1+GroundFuelSurcharge))</f>
        <v>251.886875</v>
      </c>
    </row>
    <row r="101" ht="12.75" customHeight="1">
      <c r="A101" s="299">
        <v>94.0</v>
      </c>
      <c r="B101" s="300">
        <f>IF(MinBaseGround&gt;ROUND(((1-GroundMT10)*'UPS Ground Base'!B96),2),ROUND(MinBaseGround*(1+GroundFuelSurcharge),2),ROUND(((1-GroundMT10)*'UPS Ground Base'!B96)*(1+GroundFuelSurcharge),2))+(GroundResidentialFee*(1+GroundFuelSurcharge))</f>
        <v>59.866875</v>
      </c>
      <c r="C101" s="300">
        <f>IF(MinBaseGround&gt;ROUND(((1-GroundMT10)*'UPS Ground Base'!C96),2),ROUND(MinBaseGround*(1+GroundFuelSurcharge),2),ROUND(((1-GroundMT10)*'UPS Ground Base'!C96)*(1+GroundFuelSurcharge),2))+(GroundResidentialFee*(1+GroundFuelSurcharge))</f>
        <v>62.456875</v>
      </c>
      <c r="D101" s="300">
        <f>IF(MinBaseGround&gt;ROUND(((1-GroundMT10)*'UPS Ground Base'!D96),2),ROUND(MinBaseGround*(1+GroundFuelSurcharge),2),ROUND(((1-GroundMT10)*'UPS Ground Base'!D96)*(1+GroundFuelSurcharge),2))+(GroundResidentialFee*(1+GroundFuelSurcharge))</f>
        <v>66.786875</v>
      </c>
      <c r="E101" s="300">
        <f>IF(MinBaseGround&gt;ROUND(((1-GroundMT10)*'UPS Ground Base'!E96),2),ROUND(MinBaseGround*(1+GroundFuelSurcharge),2),ROUND(((1-GroundMT10)*'UPS Ground Base'!E96)*(1+GroundFuelSurcharge),2))+(GroundResidentialFee*(1+GroundFuelSurcharge))</f>
        <v>72.876875</v>
      </c>
      <c r="F101" s="300">
        <f>IF(MinBaseGround&gt;ROUND(((1-GroundMT10)*'UPS Ground Base'!F96),2),ROUND(MinBaseGround*(1+GroundFuelSurcharge),2),ROUND(((1-GroundMT10)*'UPS Ground Base'!F96)*(1+GroundFuelSurcharge),2))+(GroundResidentialFee*(1+GroundFuelSurcharge))</f>
        <v>85.706875</v>
      </c>
      <c r="G101" s="300">
        <f>IF(MinBaseGround&gt;ROUND(((1-GroundMT10)*'UPS Ground Base'!G96),2),ROUND(MinBaseGround*(1+GroundFuelSurcharge),2),ROUND(((1-GroundMT10)*'UPS Ground Base'!G96)*(1+GroundFuelSurcharge),2))+(GroundResidentialFee*(1+GroundFuelSurcharge))</f>
        <v>95.846875</v>
      </c>
      <c r="H101" s="300">
        <f>IF(MinBaseGround&gt;ROUND(((1-GroundMT10)*'UPS Ground Base'!H96),2),ROUND(MinBaseGround*(1+GroundFuelSurcharge),2),ROUND(((1-GroundMT10)*'UPS Ground Base'!H96)*(1+GroundFuelSurcharge),2))+(GroundResidentialFee*(1+GroundFuelSurcharge))</f>
        <v>102.796875</v>
      </c>
      <c r="I101" s="300">
        <f>IF(MinBaseGround&gt;ROUND(((1-GroundCandaDiscount)*'UPS Ground Base'!I96),2),ROUND(MinBaseGround*(1+GroundFuelSurcharge),2),ROUND(((1-GroundCandaDiscount)*'UPS Ground Base'!I96)*(1+GroundFuelSurcharge),2))+(GroundResidentialFee*(1+GroundFuelSurcharge))</f>
        <v>339.256875</v>
      </c>
      <c r="J101" s="300">
        <f>IF(MinBaseGround&gt;ROUND(((1-GroundCandaDiscount)*'UPS Ground Base'!J96),2),ROUND(MinBaseGround*(1+GroundFuelSurcharge),2),ROUND(((1-GroundCandaDiscount)*'UPS Ground Base'!J96)*(1+GroundFuelSurcharge),2))+(GroundResidentialFee*(1+GroundFuelSurcharge))</f>
        <v>423.326875</v>
      </c>
      <c r="K101" s="300">
        <f>IF(MinBaseGround&gt;ROUND(((1-GroundCandaDiscount)*'UPS Ground Base'!K96),2),ROUND(MinBaseGround*(1+GroundFuelSurcharge),2),ROUND(((1-GroundCandaDiscount)*'UPS Ground Base'!K96)*(1+GroundFuelSurcharge),2))+(GroundResidentialFee*(1+GroundFuelSurcharge))</f>
        <v>348.496875</v>
      </c>
      <c r="L101" s="300">
        <f>IF(MinBaseGround&gt;ROUND(((1-GroundCandaDiscount)*'UPS Ground Base'!L96),2),ROUND(MinBaseGround*(1+GroundFuelSurcharge),2),ROUND(((1-GroundCandaDiscount)*'UPS Ground Base'!L96)*(1+GroundFuelSurcharge),2))+(GroundResidentialFee*(1+GroundFuelSurcharge))</f>
        <v>179.556875</v>
      </c>
      <c r="M101" s="300">
        <f>IF(MinBaseGround&gt;ROUND(((1-GroundCandaDiscount)*'UPS Ground Base'!M96),2),ROUND(MinBaseGround*(1+GroundFuelSurcharge),2),ROUND(((1-GroundCandaDiscount)*'UPS Ground Base'!M96)*(1+GroundFuelSurcharge),2))+(GroundResidentialFee*(1+GroundFuelSurcharge))</f>
        <v>181.216875</v>
      </c>
      <c r="N101" s="300">
        <f>IF(MinBaseGround&gt;ROUND(((1-GroundCandaDiscount)*'UPS Ground Base'!N96),2),ROUND(MinBaseGround*(1+GroundFuelSurcharge),2),ROUND(((1-GroundCandaDiscount)*'UPS Ground Base'!N96)*(1+GroundFuelSurcharge),2))+(GroundResidentialFee*(1+GroundFuelSurcharge))</f>
        <v>196.466875</v>
      </c>
      <c r="O101" s="300">
        <f>IF(MinBaseGround&gt;ROUND(((1-GroundCandaDiscount)*'UPS Ground Base'!O96),2),ROUND(MinBaseGround*(1+GroundFuelSurcharge),2),ROUND(((1-GroundCandaDiscount)*'UPS Ground Base'!O96)*(1+GroundFuelSurcharge),2))+(GroundResidentialFee*(1+GroundFuelSurcharge))</f>
        <v>223.246875</v>
      </c>
      <c r="P101" s="300">
        <f>IF(MinBaseGround&gt;ROUND(((1-GroundCandaDiscount)*'UPS Ground Base'!P96),2),ROUND(MinBaseGround*(1+GroundFuelSurcharge),2),ROUND(((1-GroundCandaDiscount)*'UPS Ground Base'!P96)*(1+GroundFuelSurcharge),2))+(GroundResidentialFee*(1+GroundFuelSurcharge))</f>
        <v>228.776875</v>
      </c>
      <c r="Q101" s="300">
        <f>IF(MinBaseGround&gt;ROUND(((1-GroundCandaDiscount)*'UPS Ground Base'!Q96),2),ROUND(MinBaseGround*(1+GroundFuelSurcharge),2),ROUND(((1-GroundCandaDiscount)*'UPS Ground Base'!Q96)*(1+GroundFuelSurcharge),2))+(GroundResidentialFee*(1+GroundFuelSurcharge))</f>
        <v>231.176875</v>
      </c>
      <c r="R101" s="300">
        <f>IF(MinBaseGround&gt;ROUND(((1-GroundCandaDiscount)*'UPS Ground Base'!R96),2),ROUND(MinBaseGround*(1+GroundFuelSurcharge),2),ROUND(((1-GroundCandaDiscount)*'UPS Ground Base'!R96)*(1+GroundFuelSurcharge),2))+(GroundResidentialFee*(1+GroundFuelSurcharge))</f>
        <v>232.996875</v>
      </c>
      <c r="S101" s="300">
        <f>IF(MinBaseGround&gt;ROUND(((1-GroundCandaDiscount)*'UPS Ground Base'!S96),2),ROUND(MinBaseGround*(1+GroundFuelSurcharge),2),ROUND(((1-GroundCandaDiscount)*'UPS Ground Base'!S96)*(1+GroundFuelSurcharge),2))+(GroundResidentialFee*(1+GroundFuelSurcharge))</f>
        <v>238.516875</v>
      </c>
      <c r="T101" s="300">
        <f>IF(MinBaseGround&gt;ROUND(((1-GroundCandaDiscount)*'UPS Ground Base'!T96),2),ROUND(MinBaseGround*(1+GroundFuelSurcharge),2),ROUND(((1-GroundCandaDiscount)*'UPS Ground Base'!T96)*(1+GroundFuelSurcharge),2))+(GroundResidentialFee*(1+GroundFuelSurcharge))</f>
        <v>247.156875</v>
      </c>
      <c r="U101" s="300">
        <f>IF(MinBaseGround&gt;ROUND(((1-GroundCandaDiscount)*'UPS Ground Base'!U96),2),ROUND(MinBaseGround*(1+GroundFuelSurcharge),2),ROUND(((1-GroundCandaDiscount)*'UPS Ground Base'!U96)*(1+GroundFuelSurcharge),2))+(GroundResidentialFee*(1+GroundFuelSurcharge))</f>
        <v>251.886875</v>
      </c>
    </row>
    <row r="102" ht="12.75" customHeight="1">
      <c r="A102" s="299">
        <v>95.0</v>
      </c>
      <c r="B102" s="300">
        <f>IF(MinBaseGround&gt;ROUND(((1-GroundMT10)*'UPS Ground Base'!B97),2),ROUND(MinBaseGround*(1+GroundFuelSurcharge),2),ROUND(((1-GroundMT10)*'UPS Ground Base'!B97)*(1+GroundFuelSurcharge),2))+(GroundResidentialFee*(1+GroundFuelSurcharge))</f>
        <v>60.606875</v>
      </c>
      <c r="C102" s="300">
        <f>IF(MinBaseGround&gt;ROUND(((1-GroundMT10)*'UPS Ground Base'!C97),2),ROUND(MinBaseGround*(1+GroundFuelSurcharge),2),ROUND(((1-GroundMT10)*'UPS Ground Base'!C97)*(1+GroundFuelSurcharge),2))+(GroundResidentialFee*(1+GroundFuelSurcharge))</f>
        <v>62.956875</v>
      </c>
      <c r="D102" s="300">
        <f>IF(MinBaseGround&gt;ROUND(((1-GroundMT10)*'UPS Ground Base'!D97),2),ROUND(MinBaseGround*(1+GroundFuelSurcharge),2),ROUND(((1-GroundMT10)*'UPS Ground Base'!D97)*(1+GroundFuelSurcharge),2))+(GroundResidentialFee*(1+GroundFuelSurcharge))</f>
        <v>67.186875</v>
      </c>
      <c r="E102" s="300">
        <f>IF(MinBaseGround&gt;ROUND(((1-GroundMT10)*'UPS Ground Base'!E97),2),ROUND(MinBaseGround*(1+GroundFuelSurcharge),2),ROUND(((1-GroundMT10)*'UPS Ground Base'!E97)*(1+GroundFuelSurcharge),2))+(GroundResidentialFee*(1+GroundFuelSurcharge))</f>
        <v>73.776875</v>
      </c>
      <c r="F102" s="300">
        <f>IF(MinBaseGround&gt;ROUND(((1-GroundMT10)*'UPS Ground Base'!F97),2),ROUND(MinBaseGround*(1+GroundFuelSurcharge),2),ROUND(((1-GroundMT10)*'UPS Ground Base'!F97)*(1+GroundFuelSurcharge),2))+(GroundResidentialFee*(1+GroundFuelSurcharge))</f>
        <v>85.946875</v>
      </c>
      <c r="G102" s="300">
        <f>IF(MinBaseGround&gt;ROUND(((1-GroundMT10)*'UPS Ground Base'!G97),2),ROUND(MinBaseGround*(1+GroundFuelSurcharge),2),ROUND(((1-GroundMT10)*'UPS Ground Base'!G97)*(1+GroundFuelSurcharge),2))+(GroundResidentialFee*(1+GroundFuelSurcharge))</f>
        <v>96.166875</v>
      </c>
      <c r="H102" s="300">
        <f>IF(MinBaseGround&gt;ROUND(((1-GroundMT10)*'UPS Ground Base'!H97),2),ROUND(MinBaseGround*(1+GroundFuelSurcharge),2),ROUND(((1-GroundMT10)*'UPS Ground Base'!H97)*(1+GroundFuelSurcharge),2))+(GroundResidentialFee*(1+GroundFuelSurcharge))</f>
        <v>103.836875</v>
      </c>
      <c r="I102" s="300">
        <f>IF(MinBaseGround&gt;ROUND(((1-GroundCandaDiscount)*'UPS Ground Base'!I97),2),ROUND(MinBaseGround*(1+GroundFuelSurcharge),2),ROUND(((1-GroundCandaDiscount)*'UPS Ground Base'!I97)*(1+GroundFuelSurcharge),2))+(GroundResidentialFee*(1+GroundFuelSurcharge))</f>
        <v>342.496875</v>
      </c>
      <c r="J102" s="300">
        <f>IF(MinBaseGround&gt;ROUND(((1-GroundCandaDiscount)*'UPS Ground Base'!J97),2),ROUND(MinBaseGround*(1+GroundFuelSurcharge),2),ROUND(((1-GroundCandaDiscount)*'UPS Ground Base'!J97)*(1+GroundFuelSurcharge),2))+(GroundResidentialFee*(1+GroundFuelSurcharge))</f>
        <v>423.406875</v>
      </c>
      <c r="K102" s="300">
        <f>IF(MinBaseGround&gt;ROUND(((1-GroundCandaDiscount)*'UPS Ground Base'!K97),2),ROUND(MinBaseGround*(1+GroundFuelSurcharge),2),ROUND(((1-GroundCandaDiscount)*'UPS Ground Base'!K97)*(1+GroundFuelSurcharge),2))+(GroundResidentialFee*(1+GroundFuelSurcharge))</f>
        <v>351.706875</v>
      </c>
      <c r="L102" s="300">
        <f>IF(MinBaseGround&gt;ROUND(((1-GroundCandaDiscount)*'UPS Ground Base'!L97),2),ROUND(MinBaseGround*(1+GroundFuelSurcharge),2),ROUND(((1-GroundCandaDiscount)*'UPS Ground Base'!L97)*(1+GroundFuelSurcharge),2))+(GroundResidentialFee*(1+GroundFuelSurcharge))</f>
        <v>182.466875</v>
      </c>
      <c r="M102" s="300">
        <f>IF(MinBaseGround&gt;ROUND(((1-GroundCandaDiscount)*'UPS Ground Base'!M97),2),ROUND(MinBaseGround*(1+GroundFuelSurcharge),2),ROUND(((1-GroundCandaDiscount)*'UPS Ground Base'!M97)*(1+GroundFuelSurcharge),2))+(GroundResidentialFee*(1+GroundFuelSurcharge))</f>
        <v>184.156875</v>
      </c>
      <c r="N102" s="300">
        <f>IF(MinBaseGround&gt;ROUND(((1-GroundCandaDiscount)*'UPS Ground Base'!N97),2),ROUND(MinBaseGround*(1+GroundFuelSurcharge),2),ROUND(((1-GroundCandaDiscount)*'UPS Ground Base'!N97)*(1+GroundFuelSurcharge),2))+(GroundResidentialFee*(1+GroundFuelSurcharge))</f>
        <v>199.606875</v>
      </c>
      <c r="O102" s="300">
        <f>IF(MinBaseGround&gt;ROUND(((1-GroundCandaDiscount)*'UPS Ground Base'!O97),2),ROUND(MinBaseGround*(1+GroundFuelSurcharge),2),ROUND(((1-GroundCandaDiscount)*'UPS Ground Base'!O97)*(1+GroundFuelSurcharge),2))+(GroundResidentialFee*(1+GroundFuelSurcharge))</f>
        <v>226.186875</v>
      </c>
      <c r="P102" s="300">
        <f>IF(MinBaseGround&gt;ROUND(((1-GroundCandaDiscount)*'UPS Ground Base'!P97),2),ROUND(MinBaseGround*(1+GroundFuelSurcharge),2),ROUND(((1-GroundCandaDiscount)*'UPS Ground Base'!P97)*(1+GroundFuelSurcharge),2))+(GroundResidentialFee*(1+GroundFuelSurcharge))</f>
        <v>229.066875</v>
      </c>
      <c r="Q102" s="300">
        <f>IF(MinBaseGround&gt;ROUND(((1-GroundCandaDiscount)*'UPS Ground Base'!Q97),2),ROUND(MinBaseGround*(1+GroundFuelSurcharge),2),ROUND(((1-GroundCandaDiscount)*'UPS Ground Base'!Q97)*(1+GroundFuelSurcharge),2))+(GroundResidentialFee*(1+GroundFuelSurcharge))</f>
        <v>231.576875</v>
      </c>
      <c r="R102" s="300">
        <f>IF(MinBaseGround&gt;ROUND(((1-GroundCandaDiscount)*'UPS Ground Base'!R97),2),ROUND(MinBaseGround*(1+GroundFuelSurcharge),2),ROUND(((1-GroundCandaDiscount)*'UPS Ground Base'!R97)*(1+GroundFuelSurcharge),2))+(GroundResidentialFee*(1+GroundFuelSurcharge))</f>
        <v>235.536875</v>
      </c>
      <c r="S102" s="300">
        <f>IF(MinBaseGround&gt;ROUND(((1-GroundCandaDiscount)*'UPS Ground Base'!S97),2),ROUND(MinBaseGround*(1+GroundFuelSurcharge),2),ROUND(((1-GroundCandaDiscount)*'UPS Ground Base'!S97)*(1+GroundFuelSurcharge),2))+(GroundResidentialFee*(1+GroundFuelSurcharge))</f>
        <v>240.806875</v>
      </c>
      <c r="T102" s="300">
        <f>IF(MinBaseGround&gt;ROUND(((1-GroundCandaDiscount)*'UPS Ground Base'!T97),2),ROUND(MinBaseGround*(1+GroundFuelSurcharge),2),ROUND(((1-GroundCandaDiscount)*'UPS Ground Base'!T97)*(1+GroundFuelSurcharge),2))+(GroundResidentialFee*(1+GroundFuelSurcharge))</f>
        <v>249.436875</v>
      </c>
      <c r="U102" s="300">
        <f>IF(MinBaseGround&gt;ROUND(((1-GroundCandaDiscount)*'UPS Ground Base'!U97),2),ROUND(MinBaseGround*(1+GroundFuelSurcharge),2),ROUND(((1-GroundCandaDiscount)*'UPS Ground Base'!U97)*(1+GroundFuelSurcharge),2))+(GroundResidentialFee*(1+GroundFuelSurcharge))</f>
        <v>254.156875</v>
      </c>
    </row>
    <row r="103" ht="12.75" customHeight="1">
      <c r="A103" s="299">
        <v>96.0</v>
      </c>
      <c r="B103" s="300">
        <f>IF(MinBaseGround&gt;ROUND(((1-GroundMT10)*'UPS Ground Base'!B98),2),ROUND(MinBaseGround*(1+GroundFuelSurcharge),2),ROUND(((1-GroundMT10)*'UPS Ground Base'!B98)*(1+GroundFuelSurcharge),2))+(GroundResidentialFee*(1+GroundFuelSurcharge))</f>
        <v>62.346875</v>
      </c>
      <c r="C103" s="300">
        <f>IF(MinBaseGround&gt;ROUND(((1-GroundMT10)*'UPS Ground Base'!C98),2),ROUND(MinBaseGround*(1+GroundFuelSurcharge),2),ROUND(((1-GroundMT10)*'UPS Ground Base'!C98)*(1+GroundFuelSurcharge),2))+(GroundResidentialFee*(1+GroundFuelSurcharge))</f>
        <v>63.336875</v>
      </c>
      <c r="D103" s="300">
        <f>IF(MinBaseGround&gt;ROUND(((1-GroundMT10)*'UPS Ground Base'!D98),2),ROUND(MinBaseGround*(1+GroundFuelSurcharge),2),ROUND(((1-GroundMT10)*'UPS Ground Base'!D98)*(1+GroundFuelSurcharge),2))+(GroundResidentialFee*(1+GroundFuelSurcharge))</f>
        <v>69.426875</v>
      </c>
      <c r="E103" s="300">
        <f>IF(MinBaseGround&gt;ROUND(((1-GroundMT10)*'UPS Ground Base'!E98),2),ROUND(MinBaseGround*(1+GroundFuelSurcharge),2),ROUND(((1-GroundMT10)*'UPS Ground Base'!E98)*(1+GroundFuelSurcharge),2))+(GroundResidentialFee*(1+GroundFuelSurcharge))</f>
        <v>74.526875</v>
      </c>
      <c r="F103" s="300">
        <f>IF(MinBaseGround&gt;ROUND(((1-GroundMT10)*'UPS Ground Base'!F98),2),ROUND(MinBaseGround*(1+GroundFuelSurcharge),2),ROUND(((1-GroundMT10)*'UPS Ground Base'!F98)*(1+GroundFuelSurcharge),2))+(GroundResidentialFee*(1+GroundFuelSurcharge))</f>
        <v>85.956875</v>
      </c>
      <c r="G103" s="300">
        <f>IF(MinBaseGround&gt;ROUND(((1-GroundMT10)*'UPS Ground Base'!G98),2),ROUND(MinBaseGround*(1+GroundFuelSurcharge),2),ROUND(((1-GroundMT10)*'UPS Ground Base'!G98)*(1+GroundFuelSurcharge),2))+(GroundResidentialFee*(1+GroundFuelSurcharge))</f>
        <v>96.176875</v>
      </c>
      <c r="H103" s="300">
        <f>IF(MinBaseGround&gt;ROUND(((1-GroundMT10)*'UPS Ground Base'!H98),2),ROUND(MinBaseGround*(1+GroundFuelSurcharge),2),ROUND(((1-GroundMT10)*'UPS Ground Base'!H98)*(1+GroundFuelSurcharge),2))+(GroundResidentialFee*(1+GroundFuelSurcharge))</f>
        <v>104.796875</v>
      </c>
      <c r="I103" s="300">
        <f>IF(MinBaseGround&gt;ROUND(((1-GroundCandaDiscount)*'UPS Ground Base'!I98),2),ROUND(MinBaseGround*(1+GroundFuelSurcharge),2),ROUND(((1-GroundCandaDiscount)*'UPS Ground Base'!I98)*(1+GroundFuelSurcharge),2))+(GroundResidentialFee*(1+GroundFuelSurcharge))</f>
        <v>345.566875</v>
      </c>
      <c r="J103" s="300">
        <f>IF(MinBaseGround&gt;ROUND(((1-GroundCandaDiscount)*'UPS Ground Base'!J98),2),ROUND(MinBaseGround*(1+GroundFuelSurcharge),2),ROUND(((1-GroundCandaDiscount)*'UPS Ground Base'!J98)*(1+GroundFuelSurcharge),2))+(GroundResidentialFee*(1+GroundFuelSurcharge))</f>
        <v>425.386875</v>
      </c>
      <c r="K103" s="300">
        <f>IF(MinBaseGround&gt;ROUND(((1-GroundCandaDiscount)*'UPS Ground Base'!K98),2),ROUND(MinBaseGround*(1+GroundFuelSurcharge),2),ROUND(((1-GroundCandaDiscount)*'UPS Ground Base'!K98)*(1+GroundFuelSurcharge),2))+(GroundResidentialFee*(1+GroundFuelSurcharge))</f>
        <v>354.746875</v>
      </c>
      <c r="L103" s="300">
        <f>IF(MinBaseGround&gt;ROUND(((1-GroundCandaDiscount)*'UPS Ground Base'!L98),2),ROUND(MinBaseGround*(1+GroundFuelSurcharge),2),ROUND(((1-GroundCandaDiscount)*'UPS Ground Base'!L98)*(1+GroundFuelSurcharge),2))+(GroundResidentialFee*(1+GroundFuelSurcharge))</f>
        <v>182.466875</v>
      </c>
      <c r="M103" s="300">
        <f>IF(MinBaseGround&gt;ROUND(((1-GroundCandaDiscount)*'UPS Ground Base'!M98),2),ROUND(MinBaseGround*(1+GroundFuelSurcharge),2),ROUND(((1-GroundCandaDiscount)*'UPS Ground Base'!M98)*(1+GroundFuelSurcharge),2))+(GroundResidentialFee*(1+GroundFuelSurcharge))</f>
        <v>184.156875</v>
      </c>
      <c r="N103" s="300">
        <f>IF(MinBaseGround&gt;ROUND(((1-GroundCandaDiscount)*'UPS Ground Base'!N98),2),ROUND(MinBaseGround*(1+GroundFuelSurcharge),2),ROUND(((1-GroundCandaDiscount)*'UPS Ground Base'!N98)*(1+GroundFuelSurcharge),2))+(GroundResidentialFee*(1+GroundFuelSurcharge))</f>
        <v>199.606875</v>
      </c>
      <c r="O103" s="300">
        <f>IF(MinBaseGround&gt;ROUND(((1-GroundCandaDiscount)*'UPS Ground Base'!O98),2),ROUND(MinBaseGround*(1+GroundFuelSurcharge),2),ROUND(((1-GroundCandaDiscount)*'UPS Ground Base'!O98)*(1+GroundFuelSurcharge),2))+(GroundResidentialFee*(1+GroundFuelSurcharge))</f>
        <v>226.186875</v>
      </c>
      <c r="P103" s="300">
        <f>IF(MinBaseGround&gt;ROUND(((1-GroundCandaDiscount)*'UPS Ground Base'!P98),2),ROUND(MinBaseGround*(1+GroundFuelSurcharge),2),ROUND(((1-GroundCandaDiscount)*'UPS Ground Base'!P98)*(1+GroundFuelSurcharge),2))+(GroundResidentialFee*(1+GroundFuelSurcharge))</f>
        <v>229.066875</v>
      </c>
      <c r="Q103" s="300">
        <f>IF(MinBaseGround&gt;ROUND(((1-GroundCandaDiscount)*'UPS Ground Base'!Q98),2),ROUND(MinBaseGround*(1+GroundFuelSurcharge),2),ROUND(((1-GroundCandaDiscount)*'UPS Ground Base'!Q98)*(1+GroundFuelSurcharge),2))+(GroundResidentialFee*(1+GroundFuelSurcharge))</f>
        <v>231.576875</v>
      </c>
      <c r="R103" s="300">
        <f>IF(MinBaseGround&gt;ROUND(((1-GroundCandaDiscount)*'UPS Ground Base'!R98),2),ROUND(MinBaseGround*(1+GroundFuelSurcharge),2),ROUND(((1-GroundCandaDiscount)*'UPS Ground Base'!R98)*(1+GroundFuelSurcharge),2))+(GroundResidentialFee*(1+GroundFuelSurcharge))</f>
        <v>235.536875</v>
      </c>
      <c r="S103" s="300">
        <f>IF(MinBaseGround&gt;ROUND(((1-GroundCandaDiscount)*'UPS Ground Base'!S98),2),ROUND(MinBaseGround*(1+GroundFuelSurcharge),2),ROUND(((1-GroundCandaDiscount)*'UPS Ground Base'!S98)*(1+GroundFuelSurcharge),2))+(GroundResidentialFee*(1+GroundFuelSurcharge))</f>
        <v>240.806875</v>
      </c>
      <c r="T103" s="300">
        <f>IF(MinBaseGround&gt;ROUND(((1-GroundCandaDiscount)*'UPS Ground Base'!T98),2),ROUND(MinBaseGround*(1+GroundFuelSurcharge),2),ROUND(((1-GroundCandaDiscount)*'UPS Ground Base'!T98)*(1+GroundFuelSurcharge),2))+(GroundResidentialFee*(1+GroundFuelSurcharge))</f>
        <v>249.436875</v>
      </c>
      <c r="U103" s="300">
        <f>IF(MinBaseGround&gt;ROUND(((1-GroundCandaDiscount)*'UPS Ground Base'!U98),2),ROUND(MinBaseGround*(1+GroundFuelSurcharge),2),ROUND(((1-GroundCandaDiscount)*'UPS Ground Base'!U98)*(1+GroundFuelSurcharge),2))+(GroundResidentialFee*(1+GroundFuelSurcharge))</f>
        <v>254.156875</v>
      </c>
    </row>
    <row r="104" ht="12.75" customHeight="1">
      <c r="A104" s="299">
        <v>97.0</v>
      </c>
      <c r="B104" s="300">
        <f>IF(MinBaseGround&gt;ROUND(((1-GroundMT10)*'UPS Ground Base'!B99),2),ROUND(MinBaseGround*(1+GroundFuelSurcharge),2),ROUND(((1-GroundMT10)*'UPS Ground Base'!B99)*(1+GroundFuelSurcharge),2))+(GroundResidentialFee*(1+GroundFuelSurcharge))</f>
        <v>64.196875</v>
      </c>
      <c r="C104" s="300">
        <f>IF(MinBaseGround&gt;ROUND(((1-GroundMT10)*'UPS Ground Base'!C99),2),ROUND(MinBaseGround*(1+GroundFuelSurcharge),2),ROUND(((1-GroundMT10)*'UPS Ground Base'!C99)*(1+GroundFuelSurcharge),2))+(GroundResidentialFee*(1+GroundFuelSurcharge))</f>
        <v>65.576875</v>
      </c>
      <c r="D104" s="300">
        <f>IF(MinBaseGround&gt;ROUND(((1-GroundMT10)*'UPS Ground Base'!D99),2),ROUND(MinBaseGround*(1+GroundFuelSurcharge),2),ROUND(((1-GroundMT10)*'UPS Ground Base'!D99)*(1+GroundFuelSurcharge),2))+(GroundResidentialFee*(1+GroundFuelSurcharge))</f>
        <v>70.346875</v>
      </c>
      <c r="E104" s="300">
        <f>IF(MinBaseGround&gt;ROUND(((1-GroundMT10)*'UPS Ground Base'!E99),2),ROUND(MinBaseGround*(1+GroundFuelSurcharge),2),ROUND(((1-GroundMT10)*'UPS Ground Base'!E99)*(1+GroundFuelSurcharge),2))+(GroundResidentialFee*(1+GroundFuelSurcharge))</f>
        <v>75.566875</v>
      </c>
      <c r="F104" s="300">
        <f>IF(MinBaseGround&gt;ROUND(((1-GroundMT10)*'UPS Ground Base'!F99),2),ROUND(MinBaseGround*(1+GroundFuelSurcharge),2),ROUND(((1-GroundMT10)*'UPS Ground Base'!F99)*(1+GroundFuelSurcharge),2))+(GroundResidentialFee*(1+GroundFuelSurcharge))</f>
        <v>87.606875</v>
      </c>
      <c r="G104" s="300">
        <f>IF(MinBaseGround&gt;ROUND(((1-GroundMT10)*'UPS Ground Base'!G99),2),ROUND(MinBaseGround*(1+GroundFuelSurcharge),2),ROUND(((1-GroundMT10)*'UPS Ground Base'!G99)*(1+GroundFuelSurcharge),2))+(GroundResidentialFee*(1+GroundFuelSurcharge))</f>
        <v>97.456875</v>
      </c>
      <c r="H104" s="300">
        <f>IF(MinBaseGround&gt;ROUND(((1-GroundMT10)*'UPS Ground Base'!H99),2),ROUND(MinBaseGround*(1+GroundFuelSurcharge),2),ROUND(((1-GroundMT10)*'UPS Ground Base'!H99)*(1+GroundFuelSurcharge),2))+(GroundResidentialFee*(1+GroundFuelSurcharge))</f>
        <v>106.756875</v>
      </c>
      <c r="I104" s="300">
        <f>IF(MinBaseGround&gt;ROUND(((1-GroundCandaDiscount)*'UPS Ground Base'!I99),2),ROUND(MinBaseGround*(1+GroundFuelSurcharge),2),ROUND(((1-GroundCandaDiscount)*'UPS Ground Base'!I99)*(1+GroundFuelSurcharge),2))+(GroundResidentialFee*(1+GroundFuelSurcharge))</f>
        <v>348.806875</v>
      </c>
      <c r="J104" s="300">
        <f>IF(MinBaseGround&gt;ROUND(((1-GroundCandaDiscount)*'UPS Ground Base'!J99),2),ROUND(MinBaseGround*(1+GroundFuelSurcharge),2),ROUND(((1-GroundCandaDiscount)*'UPS Ground Base'!J99)*(1+GroundFuelSurcharge),2))+(GroundResidentialFee*(1+GroundFuelSurcharge))</f>
        <v>425.736875</v>
      </c>
      <c r="K104" s="300">
        <f>IF(MinBaseGround&gt;ROUND(((1-GroundCandaDiscount)*'UPS Ground Base'!K99),2),ROUND(MinBaseGround*(1+GroundFuelSurcharge),2),ROUND(((1-GroundCandaDiscount)*'UPS Ground Base'!K99)*(1+GroundFuelSurcharge),2))+(GroundResidentialFee*(1+GroundFuelSurcharge))</f>
        <v>357.966875</v>
      </c>
      <c r="L104" s="300">
        <f>IF(MinBaseGround&gt;ROUND(((1-GroundCandaDiscount)*'UPS Ground Base'!L99),2),ROUND(MinBaseGround*(1+GroundFuelSurcharge),2),ROUND(((1-GroundCandaDiscount)*'UPS Ground Base'!L99)*(1+GroundFuelSurcharge),2))+(GroundResidentialFee*(1+GroundFuelSurcharge))</f>
        <v>185.556875</v>
      </c>
      <c r="M104" s="300">
        <f>IF(MinBaseGround&gt;ROUND(((1-GroundCandaDiscount)*'UPS Ground Base'!M99),2),ROUND(MinBaseGround*(1+GroundFuelSurcharge),2),ROUND(((1-GroundCandaDiscount)*'UPS Ground Base'!M99)*(1+GroundFuelSurcharge),2))+(GroundResidentialFee*(1+GroundFuelSurcharge))</f>
        <v>187.266875</v>
      </c>
      <c r="N104" s="300">
        <f>IF(MinBaseGround&gt;ROUND(((1-GroundCandaDiscount)*'UPS Ground Base'!N99),2),ROUND(MinBaseGround*(1+GroundFuelSurcharge),2),ROUND(((1-GroundCandaDiscount)*'UPS Ground Base'!N99)*(1+GroundFuelSurcharge),2))+(GroundResidentialFee*(1+GroundFuelSurcharge))</f>
        <v>202.596875</v>
      </c>
      <c r="O104" s="300">
        <f>IF(MinBaseGround&gt;ROUND(((1-GroundCandaDiscount)*'UPS Ground Base'!O99),2),ROUND(MinBaseGround*(1+GroundFuelSurcharge),2),ROUND(((1-GroundCandaDiscount)*'UPS Ground Base'!O99)*(1+GroundFuelSurcharge),2))+(GroundResidentialFee*(1+GroundFuelSurcharge))</f>
        <v>229.116875</v>
      </c>
      <c r="P104" s="300">
        <f>IF(MinBaseGround&gt;ROUND(((1-GroundCandaDiscount)*'UPS Ground Base'!P99),2),ROUND(MinBaseGround*(1+GroundFuelSurcharge),2),ROUND(((1-GroundCandaDiscount)*'UPS Ground Base'!P99)*(1+GroundFuelSurcharge),2))+(GroundResidentialFee*(1+GroundFuelSurcharge))</f>
        <v>231.086875</v>
      </c>
      <c r="Q104" s="300">
        <f>IF(MinBaseGround&gt;ROUND(((1-GroundCandaDiscount)*'UPS Ground Base'!Q99),2),ROUND(MinBaseGround*(1+GroundFuelSurcharge),2),ROUND(((1-GroundCandaDiscount)*'UPS Ground Base'!Q99)*(1+GroundFuelSurcharge),2))+(GroundResidentialFee*(1+GroundFuelSurcharge))</f>
        <v>234.176875</v>
      </c>
      <c r="R104" s="300">
        <f>IF(MinBaseGround&gt;ROUND(((1-GroundCandaDiscount)*'UPS Ground Base'!R99),2),ROUND(MinBaseGround*(1+GroundFuelSurcharge),2),ROUND(((1-GroundCandaDiscount)*'UPS Ground Base'!R99)*(1+GroundFuelSurcharge),2))+(GroundResidentialFee*(1+GroundFuelSurcharge))</f>
        <v>237.876875</v>
      </c>
      <c r="S104" s="300">
        <f>IF(MinBaseGround&gt;ROUND(((1-GroundCandaDiscount)*'UPS Ground Base'!S99),2),ROUND(MinBaseGround*(1+GroundFuelSurcharge),2),ROUND(((1-GroundCandaDiscount)*'UPS Ground Base'!S99)*(1+GroundFuelSurcharge),2))+(GroundResidentialFee*(1+GroundFuelSurcharge))</f>
        <v>242.996875</v>
      </c>
      <c r="T104" s="300">
        <f>IF(MinBaseGround&gt;ROUND(((1-GroundCandaDiscount)*'UPS Ground Base'!T99),2),ROUND(MinBaseGround*(1+GroundFuelSurcharge),2),ROUND(((1-GroundCandaDiscount)*'UPS Ground Base'!T99)*(1+GroundFuelSurcharge),2))+(GroundResidentialFee*(1+GroundFuelSurcharge))</f>
        <v>251.556875</v>
      </c>
      <c r="U104" s="300">
        <f>IF(MinBaseGround&gt;ROUND(((1-GroundCandaDiscount)*'UPS Ground Base'!U99),2),ROUND(MinBaseGround*(1+GroundFuelSurcharge),2),ROUND(((1-GroundCandaDiscount)*'UPS Ground Base'!U99)*(1+GroundFuelSurcharge),2))+(GroundResidentialFee*(1+GroundFuelSurcharge))</f>
        <v>256.526875</v>
      </c>
    </row>
    <row r="105" ht="12.75" customHeight="1">
      <c r="A105" s="299">
        <v>98.0</v>
      </c>
      <c r="B105" s="300">
        <f>IF(MinBaseGround&gt;ROUND(((1-GroundMT10)*'UPS Ground Base'!B100),2),ROUND(MinBaseGround*(1+GroundFuelSurcharge),2),ROUND(((1-GroundMT10)*'UPS Ground Base'!B100)*(1+GroundFuelSurcharge),2))+(GroundResidentialFee*(1+GroundFuelSurcharge))</f>
        <v>64.966875</v>
      </c>
      <c r="C105" s="300">
        <f>IF(MinBaseGround&gt;ROUND(((1-GroundMT10)*'UPS Ground Base'!C100),2),ROUND(MinBaseGround*(1+GroundFuelSurcharge),2),ROUND(((1-GroundMT10)*'UPS Ground Base'!C100)*(1+GroundFuelSurcharge),2))+(GroundResidentialFee*(1+GroundFuelSurcharge))</f>
        <v>65.956875</v>
      </c>
      <c r="D105" s="300">
        <f>IF(MinBaseGround&gt;ROUND(((1-GroundMT10)*'UPS Ground Base'!D100),2),ROUND(MinBaseGround*(1+GroundFuelSurcharge),2),ROUND(((1-GroundMT10)*'UPS Ground Base'!D100)*(1+GroundFuelSurcharge),2))+(GroundResidentialFee*(1+GroundFuelSurcharge))</f>
        <v>70.356875</v>
      </c>
      <c r="E105" s="300">
        <f>IF(MinBaseGround&gt;ROUND(((1-GroundMT10)*'UPS Ground Base'!E100),2),ROUND(MinBaseGround*(1+GroundFuelSurcharge),2),ROUND(((1-GroundMT10)*'UPS Ground Base'!E100)*(1+GroundFuelSurcharge),2))+(GroundResidentialFee*(1+GroundFuelSurcharge))</f>
        <v>76.386875</v>
      </c>
      <c r="F105" s="300">
        <f>IF(MinBaseGround&gt;ROUND(((1-GroundMT10)*'UPS Ground Base'!F100),2),ROUND(MinBaseGround*(1+GroundFuelSurcharge),2),ROUND(((1-GroundMT10)*'UPS Ground Base'!F100)*(1+GroundFuelSurcharge),2))+(GroundResidentialFee*(1+GroundFuelSurcharge))</f>
        <v>88.526875</v>
      </c>
      <c r="G105" s="300">
        <f>IF(MinBaseGround&gt;ROUND(((1-GroundMT10)*'UPS Ground Base'!G100),2),ROUND(MinBaseGround*(1+GroundFuelSurcharge),2),ROUND(((1-GroundMT10)*'UPS Ground Base'!G100)*(1+GroundFuelSurcharge),2))+(GroundResidentialFee*(1+GroundFuelSurcharge))</f>
        <v>97.466875</v>
      </c>
      <c r="H105" s="300">
        <f>IF(MinBaseGround&gt;ROUND(((1-GroundMT10)*'UPS Ground Base'!H100),2),ROUND(MinBaseGround*(1+GroundFuelSurcharge),2),ROUND(((1-GroundMT10)*'UPS Ground Base'!H100)*(1+GroundFuelSurcharge),2))+(GroundResidentialFee*(1+GroundFuelSurcharge))</f>
        <v>106.766875</v>
      </c>
      <c r="I105" s="300">
        <f>IF(MinBaseGround&gt;ROUND(((1-GroundCandaDiscount)*'UPS Ground Base'!I100),2),ROUND(MinBaseGround*(1+GroundFuelSurcharge),2),ROUND(((1-GroundCandaDiscount)*'UPS Ground Base'!I100)*(1+GroundFuelSurcharge),2))+(GroundResidentialFee*(1+GroundFuelSurcharge))</f>
        <v>351.846875</v>
      </c>
      <c r="J105" s="300">
        <f>IF(MinBaseGround&gt;ROUND(((1-GroundCandaDiscount)*'UPS Ground Base'!J100),2),ROUND(MinBaseGround*(1+GroundFuelSurcharge),2),ROUND(((1-GroundCandaDiscount)*'UPS Ground Base'!J100)*(1+GroundFuelSurcharge),2))+(GroundResidentialFee*(1+GroundFuelSurcharge))</f>
        <v>425.926875</v>
      </c>
      <c r="K105" s="300">
        <f>IF(MinBaseGround&gt;ROUND(((1-GroundCandaDiscount)*'UPS Ground Base'!K100),2),ROUND(MinBaseGround*(1+GroundFuelSurcharge),2),ROUND(((1-GroundCandaDiscount)*'UPS Ground Base'!K100)*(1+GroundFuelSurcharge),2))+(GroundResidentialFee*(1+GroundFuelSurcharge))</f>
        <v>361.106875</v>
      </c>
      <c r="L105" s="300">
        <f>IF(MinBaseGround&gt;ROUND(((1-GroundCandaDiscount)*'UPS Ground Base'!L100),2),ROUND(MinBaseGround*(1+GroundFuelSurcharge),2),ROUND(((1-GroundCandaDiscount)*'UPS Ground Base'!L100)*(1+GroundFuelSurcharge),2))+(GroundResidentialFee*(1+GroundFuelSurcharge))</f>
        <v>185.556875</v>
      </c>
      <c r="M105" s="300">
        <f>IF(MinBaseGround&gt;ROUND(((1-GroundCandaDiscount)*'UPS Ground Base'!M100),2),ROUND(MinBaseGround*(1+GroundFuelSurcharge),2),ROUND(((1-GroundCandaDiscount)*'UPS Ground Base'!M100)*(1+GroundFuelSurcharge),2))+(GroundResidentialFee*(1+GroundFuelSurcharge))</f>
        <v>187.266875</v>
      </c>
      <c r="N105" s="300">
        <f>IF(MinBaseGround&gt;ROUND(((1-GroundCandaDiscount)*'UPS Ground Base'!N100),2),ROUND(MinBaseGround*(1+GroundFuelSurcharge),2),ROUND(((1-GroundCandaDiscount)*'UPS Ground Base'!N100)*(1+GroundFuelSurcharge),2))+(GroundResidentialFee*(1+GroundFuelSurcharge))</f>
        <v>202.596875</v>
      </c>
      <c r="O105" s="300">
        <f>IF(MinBaseGround&gt;ROUND(((1-GroundCandaDiscount)*'UPS Ground Base'!O100),2),ROUND(MinBaseGround*(1+GroundFuelSurcharge),2),ROUND(((1-GroundCandaDiscount)*'UPS Ground Base'!O100)*(1+GroundFuelSurcharge),2))+(GroundResidentialFee*(1+GroundFuelSurcharge))</f>
        <v>229.116875</v>
      </c>
      <c r="P105" s="300">
        <f>IF(MinBaseGround&gt;ROUND(((1-GroundCandaDiscount)*'UPS Ground Base'!P100),2),ROUND(MinBaseGround*(1+GroundFuelSurcharge),2),ROUND(((1-GroundCandaDiscount)*'UPS Ground Base'!P100)*(1+GroundFuelSurcharge),2))+(GroundResidentialFee*(1+GroundFuelSurcharge))</f>
        <v>231.086875</v>
      </c>
      <c r="Q105" s="300">
        <f>IF(MinBaseGround&gt;ROUND(((1-GroundCandaDiscount)*'UPS Ground Base'!Q100),2),ROUND(MinBaseGround*(1+GroundFuelSurcharge),2),ROUND(((1-GroundCandaDiscount)*'UPS Ground Base'!Q100)*(1+GroundFuelSurcharge),2))+(GroundResidentialFee*(1+GroundFuelSurcharge))</f>
        <v>234.176875</v>
      </c>
      <c r="R105" s="300">
        <f>IF(MinBaseGround&gt;ROUND(((1-GroundCandaDiscount)*'UPS Ground Base'!R100),2),ROUND(MinBaseGround*(1+GroundFuelSurcharge),2),ROUND(((1-GroundCandaDiscount)*'UPS Ground Base'!R100)*(1+GroundFuelSurcharge),2))+(GroundResidentialFee*(1+GroundFuelSurcharge))</f>
        <v>237.876875</v>
      </c>
      <c r="S105" s="300">
        <f>IF(MinBaseGround&gt;ROUND(((1-GroundCandaDiscount)*'UPS Ground Base'!S100),2),ROUND(MinBaseGround*(1+GroundFuelSurcharge),2),ROUND(((1-GroundCandaDiscount)*'UPS Ground Base'!S100)*(1+GroundFuelSurcharge),2))+(GroundResidentialFee*(1+GroundFuelSurcharge))</f>
        <v>242.996875</v>
      </c>
      <c r="T105" s="300">
        <f>IF(MinBaseGround&gt;ROUND(((1-GroundCandaDiscount)*'UPS Ground Base'!T100),2),ROUND(MinBaseGround*(1+GroundFuelSurcharge),2),ROUND(((1-GroundCandaDiscount)*'UPS Ground Base'!T100)*(1+GroundFuelSurcharge),2))+(GroundResidentialFee*(1+GroundFuelSurcharge))</f>
        <v>251.556875</v>
      </c>
      <c r="U105" s="300">
        <f>IF(MinBaseGround&gt;ROUND(((1-GroundCandaDiscount)*'UPS Ground Base'!U100),2),ROUND(MinBaseGround*(1+GroundFuelSurcharge),2),ROUND(((1-GroundCandaDiscount)*'UPS Ground Base'!U100)*(1+GroundFuelSurcharge),2))+(GroundResidentialFee*(1+GroundFuelSurcharge))</f>
        <v>256.526875</v>
      </c>
    </row>
    <row r="106" ht="12.75" customHeight="1">
      <c r="A106" s="299">
        <v>99.0</v>
      </c>
      <c r="B106" s="300">
        <f>IF(MinBaseGround&gt;ROUND(((1-GroundMT10)*'UPS Ground Base'!B101),2),ROUND(MinBaseGround*(1+GroundFuelSurcharge),2),ROUND(((1-GroundMT10)*'UPS Ground Base'!B101)*(1+GroundFuelSurcharge),2))+(GroundResidentialFee*(1+GroundFuelSurcharge))</f>
        <v>66.256875</v>
      </c>
      <c r="C106" s="300">
        <f>IF(MinBaseGround&gt;ROUND(((1-GroundMT10)*'UPS Ground Base'!C101),2),ROUND(MinBaseGround*(1+GroundFuelSurcharge),2),ROUND(((1-GroundMT10)*'UPS Ground Base'!C101)*(1+GroundFuelSurcharge),2))+(GroundResidentialFee*(1+GroundFuelSurcharge))</f>
        <v>66.336875</v>
      </c>
      <c r="D106" s="300">
        <f>IF(MinBaseGround&gt;ROUND(((1-GroundMT10)*'UPS Ground Base'!D101),2),ROUND(MinBaseGround*(1+GroundFuelSurcharge),2),ROUND(((1-GroundMT10)*'UPS Ground Base'!D101)*(1+GroundFuelSurcharge),2))+(GroundResidentialFee*(1+GroundFuelSurcharge))</f>
        <v>72.166875</v>
      </c>
      <c r="E106" s="300">
        <f>IF(MinBaseGround&gt;ROUND(((1-GroundMT10)*'UPS Ground Base'!E101),2),ROUND(MinBaseGround*(1+GroundFuelSurcharge),2),ROUND(((1-GroundMT10)*'UPS Ground Base'!E101)*(1+GroundFuelSurcharge),2))+(GroundResidentialFee*(1+GroundFuelSurcharge))</f>
        <v>77.266875</v>
      </c>
      <c r="F106" s="300">
        <f>IF(MinBaseGround&gt;ROUND(((1-GroundMT10)*'UPS Ground Base'!F101),2),ROUND(MinBaseGround*(1+GroundFuelSurcharge),2),ROUND(((1-GroundMT10)*'UPS Ground Base'!F101)*(1+GroundFuelSurcharge),2))+(GroundResidentialFee*(1+GroundFuelSurcharge))</f>
        <v>88.716875</v>
      </c>
      <c r="G106" s="300">
        <f>IF(MinBaseGround&gt;ROUND(((1-GroundMT10)*'UPS Ground Base'!G101),2),ROUND(MinBaseGround*(1+GroundFuelSurcharge),2),ROUND(((1-GroundMT10)*'UPS Ground Base'!G101)*(1+GroundFuelSurcharge),2))+(GroundResidentialFee*(1+GroundFuelSurcharge))</f>
        <v>98.386875</v>
      </c>
      <c r="H106" s="300">
        <f>IF(MinBaseGround&gt;ROUND(((1-GroundMT10)*'UPS Ground Base'!H101),2),ROUND(MinBaseGround*(1+GroundFuelSurcharge),2),ROUND(((1-GroundMT10)*'UPS Ground Base'!H101)*(1+GroundFuelSurcharge),2))+(GroundResidentialFee*(1+GroundFuelSurcharge))</f>
        <v>107.776875</v>
      </c>
      <c r="I106" s="300">
        <f>IF(MinBaseGround&gt;ROUND(((1-GroundCandaDiscount)*'UPS Ground Base'!I101),2),ROUND(MinBaseGround*(1+GroundFuelSurcharge),2),ROUND(((1-GroundCandaDiscount)*'UPS Ground Base'!I101)*(1+GroundFuelSurcharge),2))+(GroundResidentialFee*(1+GroundFuelSurcharge))</f>
        <v>355.086875</v>
      </c>
      <c r="J106" s="300">
        <f>IF(MinBaseGround&gt;ROUND(((1-GroundCandaDiscount)*'UPS Ground Base'!J101),2),ROUND(MinBaseGround*(1+GroundFuelSurcharge),2),ROUND(((1-GroundCandaDiscount)*'UPS Ground Base'!J101)*(1+GroundFuelSurcharge),2))+(GroundResidentialFee*(1+GroundFuelSurcharge))</f>
        <v>426.246875</v>
      </c>
      <c r="K106" s="300">
        <f>IF(MinBaseGround&gt;ROUND(((1-GroundCandaDiscount)*'UPS Ground Base'!K101),2),ROUND(MinBaseGround*(1+GroundFuelSurcharge),2),ROUND(((1-GroundCandaDiscount)*'UPS Ground Base'!K101)*(1+GroundFuelSurcharge),2))+(GroundResidentialFee*(1+GroundFuelSurcharge))</f>
        <v>364.286875</v>
      </c>
      <c r="L106" s="300">
        <f>IF(MinBaseGround&gt;ROUND(((1-GroundCandaDiscount)*'UPS Ground Base'!L101),2),ROUND(MinBaseGround*(1+GroundFuelSurcharge),2),ROUND(((1-GroundCandaDiscount)*'UPS Ground Base'!L101)*(1+GroundFuelSurcharge),2))+(GroundResidentialFee*(1+GroundFuelSurcharge))</f>
        <v>188.116875</v>
      </c>
      <c r="M106" s="300">
        <f>IF(MinBaseGround&gt;ROUND(((1-GroundCandaDiscount)*'UPS Ground Base'!M101),2),ROUND(MinBaseGround*(1+GroundFuelSurcharge),2),ROUND(((1-GroundCandaDiscount)*'UPS Ground Base'!M101)*(1+GroundFuelSurcharge),2))+(GroundResidentialFee*(1+GroundFuelSurcharge))</f>
        <v>189.856875</v>
      </c>
      <c r="N106" s="300">
        <f>IF(MinBaseGround&gt;ROUND(((1-GroundCandaDiscount)*'UPS Ground Base'!N101),2),ROUND(MinBaseGround*(1+GroundFuelSurcharge),2),ROUND(((1-GroundCandaDiscount)*'UPS Ground Base'!N101)*(1+GroundFuelSurcharge),2))+(GroundResidentialFee*(1+GroundFuelSurcharge))</f>
        <v>205.916875</v>
      </c>
      <c r="O106" s="300">
        <f>IF(MinBaseGround&gt;ROUND(((1-GroundCandaDiscount)*'UPS Ground Base'!O101),2),ROUND(MinBaseGround*(1+GroundFuelSurcharge),2),ROUND(((1-GroundCandaDiscount)*'UPS Ground Base'!O101)*(1+GroundFuelSurcharge),2))+(GroundResidentialFee*(1+GroundFuelSurcharge))</f>
        <v>232.546875</v>
      </c>
      <c r="P106" s="300">
        <f>IF(MinBaseGround&gt;ROUND(((1-GroundCandaDiscount)*'UPS Ground Base'!P101),2),ROUND(MinBaseGround*(1+GroundFuelSurcharge),2),ROUND(((1-GroundCandaDiscount)*'UPS Ground Base'!P101)*(1+GroundFuelSurcharge),2))+(GroundResidentialFee*(1+GroundFuelSurcharge))</f>
        <v>233.906875</v>
      </c>
      <c r="Q106" s="300">
        <f>IF(MinBaseGround&gt;ROUND(((1-GroundCandaDiscount)*'UPS Ground Base'!Q101),2),ROUND(MinBaseGround*(1+GroundFuelSurcharge),2),ROUND(((1-GroundCandaDiscount)*'UPS Ground Base'!Q101)*(1+GroundFuelSurcharge),2))+(GroundResidentialFee*(1+GroundFuelSurcharge))</f>
        <v>237.406875</v>
      </c>
      <c r="R106" s="300">
        <f>IF(MinBaseGround&gt;ROUND(((1-GroundCandaDiscount)*'UPS Ground Base'!R101),2),ROUND(MinBaseGround*(1+GroundFuelSurcharge),2),ROUND(((1-GroundCandaDiscount)*'UPS Ground Base'!R101)*(1+GroundFuelSurcharge),2))+(GroundResidentialFee*(1+GroundFuelSurcharge))</f>
        <v>240.626875</v>
      </c>
      <c r="S106" s="300">
        <f>IF(MinBaseGround&gt;ROUND(((1-GroundCandaDiscount)*'UPS Ground Base'!S101),2),ROUND(MinBaseGround*(1+GroundFuelSurcharge),2),ROUND(((1-GroundCandaDiscount)*'UPS Ground Base'!S101)*(1+GroundFuelSurcharge),2))+(GroundResidentialFee*(1+GroundFuelSurcharge))</f>
        <v>245.726875</v>
      </c>
      <c r="T106" s="300">
        <f>IF(MinBaseGround&gt;ROUND(((1-GroundCandaDiscount)*'UPS Ground Base'!T101),2),ROUND(MinBaseGround*(1+GroundFuelSurcharge),2),ROUND(((1-GroundCandaDiscount)*'UPS Ground Base'!T101)*(1+GroundFuelSurcharge),2))+(GroundResidentialFee*(1+GroundFuelSurcharge))</f>
        <v>254.326875</v>
      </c>
      <c r="U106" s="300">
        <f>IF(MinBaseGround&gt;ROUND(((1-GroundCandaDiscount)*'UPS Ground Base'!U101),2),ROUND(MinBaseGround*(1+GroundFuelSurcharge),2),ROUND(((1-GroundCandaDiscount)*'UPS Ground Base'!U101)*(1+GroundFuelSurcharge),2))+(GroundResidentialFee*(1+GroundFuelSurcharge))</f>
        <v>259.346875</v>
      </c>
    </row>
    <row r="107" ht="12.75" customHeight="1">
      <c r="A107" s="299">
        <v>100.0</v>
      </c>
      <c r="B107" s="300">
        <f>IF(MinBaseGround&gt;ROUND(((1-GroundMT10)*'UPS Ground Base'!B102),2),ROUND(MinBaseGround*(1+GroundFuelSurcharge),2),ROUND(((1-GroundMT10)*'UPS Ground Base'!B102)*(1+GroundFuelSurcharge),2))+(GroundResidentialFee*(1+GroundFuelSurcharge))</f>
        <v>66.726875</v>
      </c>
      <c r="C107" s="300">
        <f>IF(MinBaseGround&gt;ROUND(((1-GroundMT10)*'UPS Ground Base'!C102),2),ROUND(MinBaseGround*(1+GroundFuelSurcharge),2),ROUND(((1-GroundMT10)*'UPS Ground Base'!C102)*(1+GroundFuelSurcharge),2))+(GroundResidentialFee*(1+GroundFuelSurcharge))</f>
        <v>67.336875</v>
      </c>
      <c r="D107" s="300">
        <f>IF(MinBaseGround&gt;ROUND(((1-GroundMT10)*'UPS Ground Base'!D102),2),ROUND(MinBaseGround*(1+GroundFuelSurcharge),2),ROUND(((1-GroundMT10)*'UPS Ground Base'!D102)*(1+GroundFuelSurcharge),2))+(GroundResidentialFee*(1+GroundFuelSurcharge))</f>
        <v>72.176875</v>
      </c>
      <c r="E107" s="300">
        <f>IF(MinBaseGround&gt;ROUND(((1-GroundMT10)*'UPS Ground Base'!E102),2),ROUND(MinBaseGround*(1+GroundFuelSurcharge),2),ROUND(((1-GroundMT10)*'UPS Ground Base'!E102)*(1+GroundFuelSurcharge),2))+(GroundResidentialFee*(1+GroundFuelSurcharge))</f>
        <v>77.706875</v>
      </c>
      <c r="F107" s="300">
        <f>IF(MinBaseGround&gt;ROUND(((1-GroundMT10)*'UPS Ground Base'!F102),2),ROUND(MinBaseGround*(1+GroundFuelSurcharge),2),ROUND(((1-GroundMT10)*'UPS Ground Base'!F102)*(1+GroundFuelSurcharge),2))+(GroundResidentialFee*(1+GroundFuelSurcharge))</f>
        <v>89.686875</v>
      </c>
      <c r="G107" s="300">
        <f>IF(MinBaseGround&gt;ROUND(((1-GroundMT10)*'UPS Ground Base'!G102),2),ROUND(MinBaseGround*(1+GroundFuelSurcharge),2),ROUND(((1-GroundMT10)*'UPS Ground Base'!G102)*(1+GroundFuelSurcharge),2))+(GroundResidentialFee*(1+GroundFuelSurcharge))</f>
        <v>98.446875</v>
      </c>
      <c r="H107" s="300">
        <f>IF(MinBaseGround&gt;ROUND(((1-GroundMT10)*'UPS Ground Base'!H102),2),ROUND(MinBaseGround*(1+GroundFuelSurcharge),2),ROUND(((1-GroundMT10)*'UPS Ground Base'!H102)*(1+GroundFuelSurcharge),2))+(GroundResidentialFee*(1+GroundFuelSurcharge))</f>
        <v>107.836875</v>
      </c>
      <c r="I107" s="300">
        <f>IF(MinBaseGround&gt;ROUND(((1-GroundCandaDiscount)*'UPS Ground Base'!I102),2),ROUND(MinBaseGround*(1+GroundFuelSurcharge),2),ROUND(((1-GroundCandaDiscount)*'UPS Ground Base'!I102)*(1+GroundFuelSurcharge),2))+(GroundResidentialFee*(1+GroundFuelSurcharge))</f>
        <v>358.326875</v>
      </c>
      <c r="J107" s="300">
        <f>IF(MinBaseGround&gt;ROUND(((1-GroundCandaDiscount)*'UPS Ground Base'!J102),2),ROUND(MinBaseGround*(1+GroundFuelSurcharge),2),ROUND(((1-GroundCandaDiscount)*'UPS Ground Base'!J102)*(1+GroundFuelSurcharge),2))+(GroundResidentialFee*(1+GroundFuelSurcharge))</f>
        <v>457.736875</v>
      </c>
      <c r="K107" s="300">
        <f>IF(MinBaseGround&gt;ROUND(((1-GroundCandaDiscount)*'UPS Ground Base'!K102),2),ROUND(MinBaseGround*(1+GroundFuelSurcharge),2),ROUND(((1-GroundCandaDiscount)*'UPS Ground Base'!K102)*(1+GroundFuelSurcharge),2))+(GroundResidentialFee*(1+GroundFuelSurcharge))</f>
        <v>367.526875</v>
      </c>
      <c r="L107" s="300">
        <f>IF(MinBaseGround&gt;ROUND(((1-GroundCandaDiscount)*'UPS Ground Base'!L102),2),ROUND(MinBaseGround*(1+GroundFuelSurcharge),2),ROUND(((1-GroundCandaDiscount)*'UPS Ground Base'!L102)*(1+GroundFuelSurcharge),2))+(GroundResidentialFee*(1+GroundFuelSurcharge))</f>
        <v>188.116875</v>
      </c>
      <c r="M107" s="300">
        <f>IF(MinBaseGround&gt;ROUND(((1-GroundCandaDiscount)*'UPS Ground Base'!M102),2),ROUND(MinBaseGround*(1+GroundFuelSurcharge),2),ROUND(((1-GroundCandaDiscount)*'UPS Ground Base'!M102)*(1+GroundFuelSurcharge),2))+(GroundResidentialFee*(1+GroundFuelSurcharge))</f>
        <v>189.856875</v>
      </c>
      <c r="N107" s="300">
        <f>IF(MinBaseGround&gt;ROUND(((1-GroundCandaDiscount)*'UPS Ground Base'!N102),2),ROUND(MinBaseGround*(1+GroundFuelSurcharge),2),ROUND(((1-GroundCandaDiscount)*'UPS Ground Base'!N102)*(1+GroundFuelSurcharge),2))+(GroundResidentialFee*(1+GroundFuelSurcharge))</f>
        <v>205.916875</v>
      </c>
      <c r="O107" s="300">
        <f>IF(MinBaseGround&gt;ROUND(((1-GroundCandaDiscount)*'UPS Ground Base'!O102),2),ROUND(MinBaseGround*(1+GroundFuelSurcharge),2),ROUND(((1-GroundCandaDiscount)*'UPS Ground Base'!O102)*(1+GroundFuelSurcharge),2))+(GroundResidentialFee*(1+GroundFuelSurcharge))</f>
        <v>232.546875</v>
      </c>
      <c r="P107" s="300">
        <f>IF(MinBaseGround&gt;ROUND(((1-GroundCandaDiscount)*'UPS Ground Base'!P102),2),ROUND(MinBaseGround*(1+GroundFuelSurcharge),2),ROUND(((1-GroundCandaDiscount)*'UPS Ground Base'!P102)*(1+GroundFuelSurcharge),2))+(GroundResidentialFee*(1+GroundFuelSurcharge))</f>
        <v>233.906875</v>
      </c>
      <c r="Q107" s="300">
        <f>IF(MinBaseGround&gt;ROUND(((1-GroundCandaDiscount)*'UPS Ground Base'!Q102),2),ROUND(MinBaseGround*(1+GroundFuelSurcharge),2),ROUND(((1-GroundCandaDiscount)*'UPS Ground Base'!Q102)*(1+GroundFuelSurcharge),2))+(GroundResidentialFee*(1+GroundFuelSurcharge))</f>
        <v>237.406875</v>
      </c>
      <c r="R107" s="300">
        <f>IF(MinBaseGround&gt;ROUND(((1-GroundCandaDiscount)*'UPS Ground Base'!R102),2),ROUND(MinBaseGround*(1+GroundFuelSurcharge),2),ROUND(((1-GroundCandaDiscount)*'UPS Ground Base'!R102)*(1+GroundFuelSurcharge),2))+(GroundResidentialFee*(1+GroundFuelSurcharge))</f>
        <v>240.626875</v>
      </c>
      <c r="S107" s="300">
        <f>IF(MinBaseGround&gt;ROUND(((1-GroundCandaDiscount)*'UPS Ground Base'!S102),2),ROUND(MinBaseGround*(1+GroundFuelSurcharge),2),ROUND(((1-GroundCandaDiscount)*'UPS Ground Base'!S102)*(1+GroundFuelSurcharge),2))+(GroundResidentialFee*(1+GroundFuelSurcharge))</f>
        <v>245.726875</v>
      </c>
      <c r="T107" s="300">
        <f>IF(MinBaseGround&gt;ROUND(((1-GroundCandaDiscount)*'UPS Ground Base'!T102),2),ROUND(MinBaseGround*(1+GroundFuelSurcharge),2),ROUND(((1-GroundCandaDiscount)*'UPS Ground Base'!T102)*(1+GroundFuelSurcharge),2))+(GroundResidentialFee*(1+GroundFuelSurcharge))</f>
        <v>254.326875</v>
      </c>
      <c r="U107" s="300">
        <f>IF(MinBaseGround&gt;ROUND(((1-GroundCandaDiscount)*'UPS Ground Base'!U102),2),ROUND(MinBaseGround*(1+GroundFuelSurcharge),2),ROUND(((1-GroundCandaDiscount)*'UPS Ground Base'!U102)*(1+GroundFuelSurcharge),2))+(GroundResidentialFee*(1+GroundFuelSurcharge))</f>
        <v>259.346875</v>
      </c>
    </row>
    <row r="108" ht="12.75" customHeight="1">
      <c r="A108" s="299">
        <v>101.0</v>
      </c>
      <c r="B108" s="300">
        <f>IF(MinBaseGround&gt;ROUND(((1-GroundMT10)*'UPS Ground Base'!B103),2),ROUND(MinBaseGround*(1+GroundFuelSurcharge),2),ROUND(((1-GroundMT10)*'UPS Ground Base'!B103)*(1+GroundFuelSurcharge),2))+(GroundResidentialFee*(1+GroundFuelSurcharge))</f>
        <v>67.786875</v>
      </c>
      <c r="C108" s="300">
        <f>IF(MinBaseGround&gt;ROUND(((1-GroundMT10)*'UPS Ground Base'!C103),2),ROUND(MinBaseGround*(1+GroundFuelSurcharge),2),ROUND(((1-GroundMT10)*'UPS Ground Base'!C103)*(1+GroundFuelSurcharge),2))+(GroundResidentialFee*(1+GroundFuelSurcharge))</f>
        <v>67.926875</v>
      </c>
      <c r="D108" s="300">
        <f>IF(MinBaseGround&gt;ROUND(((1-GroundMT10)*'UPS Ground Base'!D103),2),ROUND(MinBaseGround*(1+GroundFuelSurcharge),2),ROUND(((1-GroundMT10)*'UPS Ground Base'!D103)*(1+GroundFuelSurcharge),2))+(GroundResidentialFee*(1+GroundFuelSurcharge))</f>
        <v>72.806875</v>
      </c>
      <c r="E108" s="300">
        <f>IF(MinBaseGround&gt;ROUND(((1-GroundMT10)*'UPS Ground Base'!E103),2),ROUND(MinBaseGround*(1+GroundFuelSurcharge),2),ROUND(((1-GroundMT10)*'UPS Ground Base'!E103)*(1+GroundFuelSurcharge),2))+(GroundResidentialFee*(1+GroundFuelSurcharge))</f>
        <v>78.386875</v>
      </c>
      <c r="F108" s="300">
        <f>IF(MinBaseGround&gt;ROUND(((1-GroundMT10)*'UPS Ground Base'!F103),2),ROUND(MinBaseGround*(1+GroundFuelSurcharge),2),ROUND(((1-GroundMT10)*'UPS Ground Base'!F103)*(1+GroundFuelSurcharge),2))+(GroundResidentialFee*(1+GroundFuelSurcharge))</f>
        <v>90.476875</v>
      </c>
      <c r="G108" s="300">
        <f>IF(MinBaseGround&gt;ROUND(((1-GroundMT10)*'UPS Ground Base'!G103),2),ROUND(MinBaseGround*(1+GroundFuelSurcharge),2),ROUND(((1-GroundMT10)*'UPS Ground Base'!G103)*(1+GroundFuelSurcharge),2))+(GroundResidentialFee*(1+GroundFuelSurcharge))</f>
        <v>99.326875</v>
      </c>
      <c r="H108" s="300">
        <f>IF(MinBaseGround&gt;ROUND(((1-GroundMT10)*'UPS Ground Base'!H103),2),ROUND(MinBaseGround*(1+GroundFuelSurcharge),2),ROUND(((1-GroundMT10)*'UPS Ground Base'!H103)*(1+GroundFuelSurcharge),2))+(GroundResidentialFee*(1+GroundFuelSurcharge))</f>
        <v>108.836875</v>
      </c>
      <c r="I108" s="300">
        <f>IF(MinBaseGround&gt;ROUND(((1-GroundCandaDiscount)*'UPS Ground Base'!I103),2),ROUND(MinBaseGround*(1+GroundFuelSurcharge),2),ROUND(((1-GroundCandaDiscount)*'UPS Ground Base'!I103)*(1+GroundFuelSurcharge),2))+(GroundResidentialFee*(1+GroundFuelSurcharge))</f>
        <v>358.336875</v>
      </c>
      <c r="J108" s="300">
        <f>IF(MinBaseGround&gt;ROUND(((1-GroundCandaDiscount)*'UPS Ground Base'!J103),2),ROUND(MinBaseGround*(1+GroundFuelSurcharge),2),ROUND(((1-GroundCandaDiscount)*'UPS Ground Base'!J103)*(1+GroundFuelSurcharge),2))+(GroundResidentialFee*(1+GroundFuelSurcharge))</f>
        <v>462.246875</v>
      </c>
      <c r="K108" s="300">
        <f>IF(MinBaseGround&gt;ROUND(((1-GroundCandaDiscount)*'UPS Ground Base'!K103),2),ROUND(MinBaseGround*(1+GroundFuelSurcharge),2),ROUND(((1-GroundCandaDiscount)*'UPS Ground Base'!K103)*(1+GroundFuelSurcharge),2))+(GroundResidentialFee*(1+GroundFuelSurcharge))</f>
        <v>367.536875</v>
      </c>
      <c r="L108" s="300">
        <f>IF(MinBaseGround&gt;ROUND(((1-GroundCandaDiscount)*'UPS Ground Base'!L103),2),ROUND(MinBaseGround*(1+GroundFuelSurcharge),2),ROUND(((1-GroundCandaDiscount)*'UPS Ground Base'!L103)*(1+GroundFuelSurcharge),2))+(GroundResidentialFee*(1+GroundFuelSurcharge))</f>
        <v>189.166875</v>
      </c>
      <c r="M108" s="300">
        <f>IF(MinBaseGround&gt;ROUND(((1-GroundCandaDiscount)*'UPS Ground Base'!M103),2),ROUND(MinBaseGround*(1+GroundFuelSurcharge),2),ROUND(((1-GroundCandaDiscount)*'UPS Ground Base'!M103)*(1+GroundFuelSurcharge),2))+(GroundResidentialFee*(1+GroundFuelSurcharge))</f>
        <v>191.746875</v>
      </c>
      <c r="N108" s="300">
        <f>IF(MinBaseGround&gt;ROUND(((1-GroundCandaDiscount)*'UPS Ground Base'!N103),2),ROUND(MinBaseGround*(1+GroundFuelSurcharge),2),ROUND(((1-GroundCandaDiscount)*'UPS Ground Base'!N103)*(1+GroundFuelSurcharge),2))+(GroundResidentialFee*(1+GroundFuelSurcharge))</f>
        <v>211.626875</v>
      </c>
      <c r="O108" s="300">
        <f>IF(MinBaseGround&gt;ROUND(((1-GroundCandaDiscount)*'UPS Ground Base'!O103),2),ROUND(MinBaseGround*(1+GroundFuelSurcharge),2),ROUND(((1-GroundCandaDiscount)*'UPS Ground Base'!O103)*(1+GroundFuelSurcharge),2))+(GroundResidentialFee*(1+GroundFuelSurcharge))</f>
        <v>241.166875</v>
      </c>
      <c r="P108" s="300">
        <f>IF(MinBaseGround&gt;ROUND(((1-GroundCandaDiscount)*'UPS Ground Base'!P103),2),ROUND(MinBaseGround*(1+GroundFuelSurcharge),2),ROUND(((1-GroundCandaDiscount)*'UPS Ground Base'!P103)*(1+GroundFuelSurcharge),2))+(GroundResidentialFee*(1+GroundFuelSurcharge))</f>
        <v>242.856875</v>
      </c>
      <c r="Q108" s="300">
        <f>IF(MinBaseGround&gt;ROUND(((1-GroundCandaDiscount)*'UPS Ground Base'!Q103),2),ROUND(MinBaseGround*(1+GroundFuelSurcharge),2),ROUND(((1-GroundCandaDiscount)*'UPS Ground Base'!Q103)*(1+GroundFuelSurcharge),2))+(GroundResidentialFee*(1+GroundFuelSurcharge))</f>
        <v>245.856875</v>
      </c>
      <c r="R108" s="300">
        <f>IF(MinBaseGround&gt;ROUND(((1-GroundCandaDiscount)*'UPS Ground Base'!R103),2),ROUND(MinBaseGround*(1+GroundFuelSurcharge),2),ROUND(((1-GroundCandaDiscount)*'UPS Ground Base'!R103)*(1+GroundFuelSurcharge),2))+(GroundResidentialFee*(1+GroundFuelSurcharge))</f>
        <v>248.926875</v>
      </c>
      <c r="S108" s="300">
        <f>IF(MinBaseGround&gt;ROUND(((1-GroundCandaDiscount)*'UPS Ground Base'!S103),2),ROUND(MinBaseGround*(1+GroundFuelSurcharge),2),ROUND(((1-GroundCandaDiscount)*'UPS Ground Base'!S103)*(1+GroundFuelSurcharge),2))+(GroundResidentialFee*(1+GroundFuelSurcharge))</f>
        <v>253.816875</v>
      </c>
      <c r="T108" s="300">
        <f>IF(MinBaseGround&gt;ROUND(((1-GroundCandaDiscount)*'UPS Ground Base'!T103),2),ROUND(MinBaseGround*(1+GroundFuelSurcharge),2),ROUND(((1-GroundCandaDiscount)*'UPS Ground Base'!T103)*(1+GroundFuelSurcharge),2))+(GroundResidentialFee*(1+GroundFuelSurcharge))</f>
        <v>262.336875</v>
      </c>
      <c r="U108" s="300">
        <f>IF(MinBaseGround&gt;ROUND(((1-GroundCandaDiscount)*'UPS Ground Base'!U103),2),ROUND(MinBaseGround*(1+GroundFuelSurcharge),2),ROUND(((1-GroundCandaDiscount)*'UPS Ground Base'!U103)*(1+GroundFuelSurcharge),2))+(GroundResidentialFee*(1+GroundFuelSurcharge))</f>
        <v>267.266875</v>
      </c>
    </row>
    <row r="109" ht="12.75" customHeight="1">
      <c r="A109" s="299">
        <v>102.0</v>
      </c>
      <c r="B109" s="300">
        <f>IF(MinBaseGround&gt;ROUND(((1-GroundMT10)*'UPS Ground Base'!B104),2),ROUND(MinBaseGround*(1+GroundFuelSurcharge),2),ROUND(((1-GroundMT10)*'UPS Ground Base'!B104)*(1+GroundFuelSurcharge),2))+(GroundResidentialFee*(1+GroundFuelSurcharge))</f>
        <v>67.796875</v>
      </c>
      <c r="C109" s="300">
        <f>IF(MinBaseGround&gt;ROUND(((1-GroundMT10)*'UPS Ground Base'!C104),2),ROUND(MinBaseGround*(1+GroundFuelSurcharge),2),ROUND(((1-GroundMT10)*'UPS Ground Base'!C104)*(1+GroundFuelSurcharge),2))+(GroundResidentialFee*(1+GroundFuelSurcharge))</f>
        <v>67.936875</v>
      </c>
      <c r="D109" s="300">
        <f>IF(MinBaseGround&gt;ROUND(((1-GroundMT10)*'UPS Ground Base'!D104),2),ROUND(MinBaseGround*(1+GroundFuelSurcharge),2),ROUND(((1-GroundMT10)*'UPS Ground Base'!D104)*(1+GroundFuelSurcharge),2))+(GroundResidentialFee*(1+GroundFuelSurcharge))</f>
        <v>72.816875</v>
      </c>
      <c r="E109" s="300">
        <f>IF(MinBaseGround&gt;ROUND(((1-GroundMT10)*'UPS Ground Base'!E104),2),ROUND(MinBaseGround*(1+GroundFuelSurcharge),2),ROUND(((1-GroundMT10)*'UPS Ground Base'!E104)*(1+GroundFuelSurcharge),2))+(GroundResidentialFee*(1+GroundFuelSurcharge))</f>
        <v>78.396875</v>
      </c>
      <c r="F109" s="300">
        <f>IF(MinBaseGround&gt;ROUND(((1-GroundMT10)*'UPS Ground Base'!F104),2),ROUND(MinBaseGround*(1+GroundFuelSurcharge),2),ROUND(((1-GroundMT10)*'UPS Ground Base'!F104)*(1+GroundFuelSurcharge),2))+(GroundResidentialFee*(1+GroundFuelSurcharge))</f>
        <v>90.486875</v>
      </c>
      <c r="G109" s="300">
        <f>IF(MinBaseGround&gt;ROUND(((1-GroundMT10)*'UPS Ground Base'!G104),2),ROUND(MinBaseGround*(1+GroundFuelSurcharge),2),ROUND(((1-GroundMT10)*'UPS Ground Base'!G104)*(1+GroundFuelSurcharge),2))+(GroundResidentialFee*(1+GroundFuelSurcharge))</f>
        <v>99.336875</v>
      </c>
      <c r="H109" s="300">
        <f>IF(MinBaseGround&gt;ROUND(((1-GroundMT10)*'UPS Ground Base'!H104),2),ROUND(MinBaseGround*(1+GroundFuelSurcharge),2),ROUND(((1-GroundMT10)*'UPS Ground Base'!H104)*(1+GroundFuelSurcharge),2))+(GroundResidentialFee*(1+GroundFuelSurcharge))</f>
        <v>108.886875</v>
      </c>
      <c r="I109" s="300">
        <f>IF(MinBaseGround&gt;ROUND(((1-GroundCandaDiscount)*'UPS Ground Base'!I104),2),ROUND(MinBaseGround*(1+GroundFuelSurcharge),2),ROUND(((1-GroundCandaDiscount)*'UPS Ground Base'!I104)*(1+GroundFuelSurcharge),2))+(GroundResidentialFee*(1+GroundFuelSurcharge))</f>
        <v>358.346875</v>
      </c>
      <c r="J109" s="300">
        <f>IF(MinBaseGround&gt;ROUND(((1-GroundCandaDiscount)*'UPS Ground Base'!J104),2),ROUND(MinBaseGround*(1+GroundFuelSurcharge),2),ROUND(((1-GroundCandaDiscount)*'UPS Ground Base'!J104)*(1+GroundFuelSurcharge),2))+(GroundResidentialFee*(1+GroundFuelSurcharge))</f>
        <v>466.766875</v>
      </c>
      <c r="K109" s="300">
        <f>IF(MinBaseGround&gt;ROUND(((1-GroundCandaDiscount)*'UPS Ground Base'!K104),2),ROUND(MinBaseGround*(1+GroundFuelSurcharge),2),ROUND(((1-GroundCandaDiscount)*'UPS Ground Base'!K104)*(1+GroundFuelSurcharge),2))+(GroundResidentialFee*(1+GroundFuelSurcharge))</f>
        <v>367.596875</v>
      </c>
      <c r="L109" s="300">
        <f>IF(MinBaseGround&gt;ROUND(((1-GroundCandaDiscount)*'UPS Ground Base'!L104),2),ROUND(MinBaseGround*(1+GroundFuelSurcharge),2),ROUND(((1-GroundCandaDiscount)*'UPS Ground Base'!L104)*(1+GroundFuelSurcharge),2))+(GroundResidentialFee*(1+GroundFuelSurcharge))</f>
        <v>189.166875</v>
      </c>
      <c r="M109" s="300">
        <f>IF(MinBaseGround&gt;ROUND(((1-GroundCandaDiscount)*'UPS Ground Base'!M104),2),ROUND(MinBaseGround*(1+GroundFuelSurcharge),2),ROUND(((1-GroundCandaDiscount)*'UPS Ground Base'!M104)*(1+GroundFuelSurcharge),2))+(GroundResidentialFee*(1+GroundFuelSurcharge))</f>
        <v>191.746875</v>
      </c>
      <c r="N109" s="300">
        <f>IF(MinBaseGround&gt;ROUND(((1-GroundCandaDiscount)*'UPS Ground Base'!N104),2),ROUND(MinBaseGround*(1+GroundFuelSurcharge),2),ROUND(((1-GroundCandaDiscount)*'UPS Ground Base'!N104)*(1+GroundFuelSurcharge),2))+(GroundResidentialFee*(1+GroundFuelSurcharge))</f>
        <v>211.626875</v>
      </c>
      <c r="O109" s="300">
        <f>IF(MinBaseGround&gt;ROUND(((1-GroundCandaDiscount)*'UPS Ground Base'!O104),2),ROUND(MinBaseGround*(1+GroundFuelSurcharge),2),ROUND(((1-GroundCandaDiscount)*'UPS Ground Base'!O104)*(1+GroundFuelSurcharge),2))+(GroundResidentialFee*(1+GroundFuelSurcharge))</f>
        <v>241.166875</v>
      </c>
      <c r="P109" s="300">
        <f>IF(MinBaseGround&gt;ROUND(((1-GroundCandaDiscount)*'UPS Ground Base'!P104),2),ROUND(MinBaseGround*(1+GroundFuelSurcharge),2),ROUND(((1-GroundCandaDiscount)*'UPS Ground Base'!P104)*(1+GroundFuelSurcharge),2))+(GroundResidentialFee*(1+GroundFuelSurcharge))</f>
        <v>242.856875</v>
      </c>
      <c r="Q109" s="300">
        <f>IF(MinBaseGround&gt;ROUND(((1-GroundCandaDiscount)*'UPS Ground Base'!Q104),2),ROUND(MinBaseGround*(1+GroundFuelSurcharge),2),ROUND(((1-GroundCandaDiscount)*'UPS Ground Base'!Q104)*(1+GroundFuelSurcharge),2))+(GroundResidentialFee*(1+GroundFuelSurcharge))</f>
        <v>245.856875</v>
      </c>
      <c r="R109" s="300">
        <f>IF(MinBaseGround&gt;ROUND(((1-GroundCandaDiscount)*'UPS Ground Base'!R104),2),ROUND(MinBaseGround*(1+GroundFuelSurcharge),2),ROUND(((1-GroundCandaDiscount)*'UPS Ground Base'!R104)*(1+GroundFuelSurcharge),2))+(GroundResidentialFee*(1+GroundFuelSurcharge))</f>
        <v>248.926875</v>
      </c>
      <c r="S109" s="300">
        <f>IF(MinBaseGround&gt;ROUND(((1-GroundCandaDiscount)*'UPS Ground Base'!S104),2),ROUND(MinBaseGround*(1+GroundFuelSurcharge),2),ROUND(((1-GroundCandaDiscount)*'UPS Ground Base'!S104)*(1+GroundFuelSurcharge),2))+(GroundResidentialFee*(1+GroundFuelSurcharge))</f>
        <v>253.816875</v>
      </c>
      <c r="T109" s="300">
        <f>IF(MinBaseGround&gt;ROUND(((1-GroundCandaDiscount)*'UPS Ground Base'!T104),2),ROUND(MinBaseGround*(1+GroundFuelSurcharge),2),ROUND(((1-GroundCandaDiscount)*'UPS Ground Base'!T104)*(1+GroundFuelSurcharge),2))+(GroundResidentialFee*(1+GroundFuelSurcharge))</f>
        <v>262.336875</v>
      </c>
      <c r="U109" s="300">
        <f>IF(MinBaseGround&gt;ROUND(((1-GroundCandaDiscount)*'UPS Ground Base'!U104),2),ROUND(MinBaseGround*(1+GroundFuelSurcharge),2),ROUND(((1-GroundCandaDiscount)*'UPS Ground Base'!U104)*(1+GroundFuelSurcharge),2))+(GroundResidentialFee*(1+GroundFuelSurcharge))</f>
        <v>267.266875</v>
      </c>
    </row>
    <row r="110" ht="12.75" customHeight="1">
      <c r="A110" s="299">
        <v>103.0</v>
      </c>
      <c r="B110" s="300">
        <f>IF(MinBaseGround&gt;ROUND(((1-GroundMT10)*'UPS Ground Base'!B105),2),ROUND(MinBaseGround*(1+GroundFuelSurcharge),2),ROUND(((1-GroundMT10)*'UPS Ground Base'!B105)*(1+GroundFuelSurcharge),2))+(GroundResidentialFee*(1+GroundFuelSurcharge))</f>
        <v>68.596875</v>
      </c>
      <c r="C110" s="300">
        <f>IF(MinBaseGround&gt;ROUND(((1-GroundMT10)*'UPS Ground Base'!C105),2),ROUND(MinBaseGround*(1+GroundFuelSurcharge),2),ROUND(((1-GroundMT10)*'UPS Ground Base'!C105)*(1+GroundFuelSurcharge),2))+(GroundResidentialFee*(1+GroundFuelSurcharge))</f>
        <v>69.466875</v>
      </c>
      <c r="D110" s="300">
        <f>IF(MinBaseGround&gt;ROUND(((1-GroundMT10)*'UPS Ground Base'!D105),2),ROUND(MinBaseGround*(1+GroundFuelSurcharge),2),ROUND(((1-GroundMT10)*'UPS Ground Base'!D105)*(1+GroundFuelSurcharge),2))+(GroundResidentialFee*(1+GroundFuelSurcharge))</f>
        <v>74.196875</v>
      </c>
      <c r="E110" s="300">
        <f>IF(MinBaseGround&gt;ROUND(((1-GroundMT10)*'UPS Ground Base'!E105),2),ROUND(MinBaseGround*(1+GroundFuelSurcharge),2),ROUND(((1-GroundMT10)*'UPS Ground Base'!E105)*(1+GroundFuelSurcharge),2))+(GroundResidentialFee*(1+GroundFuelSurcharge))</f>
        <v>78.826875</v>
      </c>
      <c r="F110" s="300">
        <f>IF(MinBaseGround&gt;ROUND(((1-GroundMT10)*'UPS Ground Base'!F105),2),ROUND(MinBaseGround*(1+GroundFuelSurcharge),2),ROUND(((1-GroundMT10)*'UPS Ground Base'!F105)*(1+GroundFuelSurcharge),2))+(GroundResidentialFee*(1+GroundFuelSurcharge))</f>
        <v>90.706875</v>
      </c>
      <c r="G110" s="300">
        <f>IF(MinBaseGround&gt;ROUND(((1-GroundMT10)*'UPS Ground Base'!G105),2),ROUND(MinBaseGround*(1+GroundFuelSurcharge),2),ROUND(((1-GroundMT10)*'UPS Ground Base'!G105)*(1+GroundFuelSurcharge),2))+(GroundResidentialFee*(1+GroundFuelSurcharge))</f>
        <v>99.416875</v>
      </c>
      <c r="H110" s="300">
        <f>IF(MinBaseGround&gt;ROUND(((1-GroundMT10)*'UPS Ground Base'!H105),2),ROUND(MinBaseGround*(1+GroundFuelSurcharge),2),ROUND(((1-GroundMT10)*'UPS Ground Base'!H105)*(1+GroundFuelSurcharge),2))+(GroundResidentialFee*(1+GroundFuelSurcharge))</f>
        <v>108.896875</v>
      </c>
      <c r="I110" s="300">
        <f>IF(MinBaseGround&gt;ROUND(((1-GroundCandaDiscount)*'UPS Ground Base'!I105),2),ROUND(MinBaseGround*(1+GroundFuelSurcharge),2),ROUND(((1-GroundCandaDiscount)*'UPS Ground Base'!I105)*(1+GroundFuelSurcharge),2))+(GroundResidentialFee*(1+GroundFuelSurcharge))</f>
        <v>358.356875</v>
      </c>
      <c r="J110" s="300">
        <f>IF(MinBaseGround&gt;ROUND(((1-GroundCandaDiscount)*'UPS Ground Base'!J105),2),ROUND(MinBaseGround*(1+GroundFuelSurcharge),2),ROUND(((1-GroundCandaDiscount)*'UPS Ground Base'!J105)*(1+GroundFuelSurcharge),2))+(GroundResidentialFee*(1+GroundFuelSurcharge))</f>
        <v>471.276875</v>
      </c>
      <c r="K110" s="300">
        <f>IF(MinBaseGround&gt;ROUND(((1-GroundCandaDiscount)*'UPS Ground Base'!K105),2),ROUND(MinBaseGround*(1+GroundFuelSurcharge),2),ROUND(((1-GroundCandaDiscount)*'UPS Ground Base'!K105)*(1+GroundFuelSurcharge),2))+(GroundResidentialFee*(1+GroundFuelSurcharge))</f>
        <v>367.646875</v>
      </c>
      <c r="L110" s="300">
        <f>IF(MinBaseGround&gt;ROUND(((1-GroundCandaDiscount)*'UPS Ground Base'!L105),2),ROUND(MinBaseGround*(1+GroundFuelSurcharge),2),ROUND(((1-GroundCandaDiscount)*'UPS Ground Base'!L105)*(1+GroundFuelSurcharge),2))+(GroundResidentialFee*(1+GroundFuelSurcharge))</f>
        <v>189.166875</v>
      </c>
      <c r="M110" s="300">
        <f>IF(MinBaseGround&gt;ROUND(((1-GroundCandaDiscount)*'UPS Ground Base'!M105),2),ROUND(MinBaseGround*(1+GroundFuelSurcharge),2),ROUND(((1-GroundCandaDiscount)*'UPS Ground Base'!M105)*(1+GroundFuelSurcharge),2))+(GroundResidentialFee*(1+GroundFuelSurcharge))</f>
        <v>191.746875</v>
      </c>
      <c r="N110" s="300">
        <f>IF(MinBaseGround&gt;ROUND(((1-GroundCandaDiscount)*'UPS Ground Base'!N105),2),ROUND(MinBaseGround*(1+GroundFuelSurcharge),2),ROUND(((1-GroundCandaDiscount)*'UPS Ground Base'!N105)*(1+GroundFuelSurcharge),2))+(GroundResidentialFee*(1+GroundFuelSurcharge))</f>
        <v>211.626875</v>
      </c>
      <c r="O110" s="300">
        <f>IF(MinBaseGround&gt;ROUND(((1-GroundCandaDiscount)*'UPS Ground Base'!O105),2),ROUND(MinBaseGround*(1+GroundFuelSurcharge),2),ROUND(((1-GroundCandaDiscount)*'UPS Ground Base'!O105)*(1+GroundFuelSurcharge),2))+(GroundResidentialFee*(1+GroundFuelSurcharge))</f>
        <v>241.166875</v>
      </c>
      <c r="P110" s="300">
        <f>IF(MinBaseGround&gt;ROUND(((1-GroundCandaDiscount)*'UPS Ground Base'!P105),2),ROUND(MinBaseGround*(1+GroundFuelSurcharge),2),ROUND(((1-GroundCandaDiscount)*'UPS Ground Base'!P105)*(1+GroundFuelSurcharge),2))+(GroundResidentialFee*(1+GroundFuelSurcharge))</f>
        <v>242.856875</v>
      </c>
      <c r="Q110" s="300">
        <f>IF(MinBaseGround&gt;ROUND(((1-GroundCandaDiscount)*'UPS Ground Base'!Q105),2),ROUND(MinBaseGround*(1+GroundFuelSurcharge),2),ROUND(((1-GroundCandaDiscount)*'UPS Ground Base'!Q105)*(1+GroundFuelSurcharge),2))+(GroundResidentialFee*(1+GroundFuelSurcharge))</f>
        <v>245.856875</v>
      </c>
      <c r="R110" s="300">
        <f>IF(MinBaseGround&gt;ROUND(((1-GroundCandaDiscount)*'UPS Ground Base'!R105),2),ROUND(MinBaseGround*(1+GroundFuelSurcharge),2),ROUND(((1-GroundCandaDiscount)*'UPS Ground Base'!R105)*(1+GroundFuelSurcharge),2))+(GroundResidentialFee*(1+GroundFuelSurcharge))</f>
        <v>248.926875</v>
      </c>
      <c r="S110" s="300">
        <f>IF(MinBaseGround&gt;ROUND(((1-GroundCandaDiscount)*'UPS Ground Base'!S105),2),ROUND(MinBaseGround*(1+GroundFuelSurcharge),2),ROUND(((1-GroundCandaDiscount)*'UPS Ground Base'!S105)*(1+GroundFuelSurcharge),2))+(GroundResidentialFee*(1+GroundFuelSurcharge))</f>
        <v>253.816875</v>
      </c>
      <c r="T110" s="300">
        <f>IF(MinBaseGround&gt;ROUND(((1-GroundCandaDiscount)*'UPS Ground Base'!T105),2),ROUND(MinBaseGround*(1+GroundFuelSurcharge),2),ROUND(((1-GroundCandaDiscount)*'UPS Ground Base'!T105)*(1+GroundFuelSurcharge),2))+(GroundResidentialFee*(1+GroundFuelSurcharge))</f>
        <v>262.336875</v>
      </c>
      <c r="U110" s="300">
        <f>IF(MinBaseGround&gt;ROUND(((1-GroundCandaDiscount)*'UPS Ground Base'!U105),2),ROUND(MinBaseGround*(1+GroundFuelSurcharge),2),ROUND(((1-GroundCandaDiscount)*'UPS Ground Base'!U105)*(1+GroundFuelSurcharge),2))+(GroundResidentialFee*(1+GroundFuelSurcharge))</f>
        <v>267.266875</v>
      </c>
    </row>
    <row r="111" ht="12.75" customHeight="1">
      <c r="A111" s="299">
        <v>104.0</v>
      </c>
      <c r="B111" s="300">
        <f>IF(MinBaseGround&gt;ROUND(((1-GroundMT10)*'UPS Ground Base'!B106),2),ROUND(MinBaseGround*(1+GroundFuelSurcharge),2),ROUND(((1-GroundMT10)*'UPS Ground Base'!B106)*(1+GroundFuelSurcharge),2))+(GroundResidentialFee*(1+GroundFuelSurcharge))</f>
        <v>68.606875</v>
      </c>
      <c r="C111" s="300">
        <f>IF(MinBaseGround&gt;ROUND(((1-GroundMT10)*'UPS Ground Base'!C106),2),ROUND(MinBaseGround*(1+GroundFuelSurcharge),2),ROUND(((1-GroundMT10)*'UPS Ground Base'!C106)*(1+GroundFuelSurcharge),2))+(GroundResidentialFee*(1+GroundFuelSurcharge))</f>
        <v>69.476875</v>
      </c>
      <c r="D111" s="300">
        <f>IF(MinBaseGround&gt;ROUND(((1-GroundMT10)*'UPS Ground Base'!D106),2),ROUND(MinBaseGround*(1+GroundFuelSurcharge),2),ROUND(((1-GroundMT10)*'UPS Ground Base'!D106)*(1+GroundFuelSurcharge),2))+(GroundResidentialFee*(1+GroundFuelSurcharge))</f>
        <v>74.366875</v>
      </c>
      <c r="E111" s="300">
        <f>IF(MinBaseGround&gt;ROUND(((1-GroundMT10)*'UPS Ground Base'!E106),2),ROUND(MinBaseGround*(1+GroundFuelSurcharge),2),ROUND(((1-GroundMT10)*'UPS Ground Base'!E106)*(1+GroundFuelSurcharge),2))+(GroundResidentialFee*(1+GroundFuelSurcharge))</f>
        <v>78.906875</v>
      </c>
      <c r="F111" s="300">
        <f>IF(MinBaseGround&gt;ROUND(((1-GroundMT10)*'UPS Ground Base'!F106),2),ROUND(MinBaseGround*(1+GroundFuelSurcharge),2),ROUND(((1-GroundMT10)*'UPS Ground Base'!F106)*(1+GroundFuelSurcharge),2))+(GroundResidentialFee*(1+GroundFuelSurcharge))</f>
        <v>90.716875</v>
      </c>
      <c r="G111" s="300">
        <f>IF(MinBaseGround&gt;ROUND(((1-GroundMT10)*'UPS Ground Base'!G106),2),ROUND(MinBaseGround*(1+GroundFuelSurcharge),2),ROUND(((1-GroundMT10)*'UPS Ground Base'!G106)*(1+GroundFuelSurcharge),2))+(GroundResidentialFee*(1+GroundFuelSurcharge))</f>
        <v>99.426875</v>
      </c>
      <c r="H111" s="300">
        <f>IF(MinBaseGround&gt;ROUND(((1-GroundMT10)*'UPS Ground Base'!H106),2),ROUND(MinBaseGround*(1+GroundFuelSurcharge),2),ROUND(((1-GroundMT10)*'UPS Ground Base'!H106)*(1+GroundFuelSurcharge),2))+(GroundResidentialFee*(1+GroundFuelSurcharge))</f>
        <v>108.906875</v>
      </c>
      <c r="I111" s="300">
        <f>IF(MinBaseGround&gt;ROUND(((1-GroundCandaDiscount)*'UPS Ground Base'!I106),2),ROUND(MinBaseGround*(1+GroundFuelSurcharge),2),ROUND(((1-GroundCandaDiscount)*'UPS Ground Base'!I106)*(1+GroundFuelSurcharge),2))+(GroundResidentialFee*(1+GroundFuelSurcharge))</f>
        <v>358.386875</v>
      </c>
      <c r="J111" s="300">
        <f>IF(MinBaseGround&gt;ROUND(((1-GroundCandaDiscount)*'UPS Ground Base'!J106),2),ROUND(MinBaseGround*(1+GroundFuelSurcharge),2),ROUND(((1-GroundCandaDiscount)*'UPS Ground Base'!J106)*(1+GroundFuelSurcharge),2))+(GroundResidentialFee*(1+GroundFuelSurcharge))</f>
        <v>475.796875</v>
      </c>
      <c r="K111" s="300">
        <f>IF(MinBaseGround&gt;ROUND(((1-GroundCandaDiscount)*'UPS Ground Base'!K106),2),ROUND(MinBaseGround*(1+GroundFuelSurcharge),2),ROUND(((1-GroundCandaDiscount)*'UPS Ground Base'!K106)*(1+GroundFuelSurcharge),2))+(GroundResidentialFee*(1+GroundFuelSurcharge))</f>
        <v>368.086875</v>
      </c>
      <c r="L111" s="300">
        <f>IF(MinBaseGround&gt;ROUND(((1-GroundCandaDiscount)*'UPS Ground Base'!L106),2),ROUND(MinBaseGround*(1+GroundFuelSurcharge),2),ROUND(((1-GroundCandaDiscount)*'UPS Ground Base'!L106)*(1+GroundFuelSurcharge),2))+(GroundResidentialFee*(1+GroundFuelSurcharge))</f>
        <v>189.166875</v>
      </c>
      <c r="M111" s="300">
        <f>IF(MinBaseGround&gt;ROUND(((1-GroundCandaDiscount)*'UPS Ground Base'!M106),2),ROUND(MinBaseGround*(1+GroundFuelSurcharge),2),ROUND(((1-GroundCandaDiscount)*'UPS Ground Base'!M106)*(1+GroundFuelSurcharge),2))+(GroundResidentialFee*(1+GroundFuelSurcharge))</f>
        <v>191.746875</v>
      </c>
      <c r="N111" s="300">
        <f>IF(MinBaseGround&gt;ROUND(((1-GroundCandaDiscount)*'UPS Ground Base'!N106),2),ROUND(MinBaseGround*(1+GroundFuelSurcharge),2),ROUND(((1-GroundCandaDiscount)*'UPS Ground Base'!N106)*(1+GroundFuelSurcharge),2))+(GroundResidentialFee*(1+GroundFuelSurcharge))</f>
        <v>211.626875</v>
      </c>
      <c r="O111" s="300">
        <f>IF(MinBaseGround&gt;ROUND(((1-GroundCandaDiscount)*'UPS Ground Base'!O106),2),ROUND(MinBaseGround*(1+GroundFuelSurcharge),2),ROUND(((1-GroundCandaDiscount)*'UPS Ground Base'!O106)*(1+GroundFuelSurcharge),2))+(GroundResidentialFee*(1+GroundFuelSurcharge))</f>
        <v>241.166875</v>
      </c>
      <c r="P111" s="300">
        <f>IF(MinBaseGround&gt;ROUND(((1-GroundCandaDiscount)*'UPS Ground Base'!P106),2),ROUND(MinBaseGround*(1+GroundFuelSurcharge),2),ROUND(((1-GroundCandaDiscount)*'UPS Ground Base'!P106)*(1+GroundFuelSurcharge),2))+(GroundResidentialFee*(1+GroundFuelSurcharge))</f>
        <v>242.856875</v>
      </c>
      <c r="Q111" s="300">
        <f>IF(MinBaseGround&gt;ROUND(((1-GroundCandaDiscount)*'UPS Ground Base'!Q106),2),ROUND(MinBaseGround*(1+GroundFuelSurcharge),2),ROUND(((1-GroundCandaDiscount)*'UPS Ground Base'!Q106)*(1+GroundFuelSurcharge),2))+(GroundResidentialFee*(1+GroundFuelSurcharge))</f>
        <v>245.856875</v>
      </c>
      <c r="R111" s="300">
        <f>IF(MinBaseGround&gt;ROUND(((1-GroundCandaDiscount)*'UPS Ground Base'!R106),2),ROUND(MinBaseGround*(1+GroundFuelSurcharge),2),ROUND(((1-GroundCandaDiscount)*'UPS Ground Base'!R106)*(1+GroundFuelSurcharge),2))+(GroundResidentialFee*(1+GroundFuelSurcharge))</f>
        <v>248.926875</v>
      </c>
      <c r="S111" s="300">
        <f>IF(MinBaseGround&gt;ROUND(((1-GroundCandaDiscount)*'UPS Ground Base'!S106),2),ROUND(MinBaseGround*(1+GroundFuelSurcharge),2),ROUND(((1-GroundCandaDiscount)*'UPS Ground Base'!S106)*(1+GroundFuelSurcharge),2))+(GroundResidentialFee*(1+GroundFuelSurcharge))</f>
        <v>253.816875</v>
      </c>
      <c r="T111" s="300">
        <f>IF(MinBaseGround&gt;ROUND(((1-GroundCandaDiscount)*'UPS Ground Base'!T106),2),ROUND(MinBaseGround*(1+GroundFuelSurcharge),2),ROUND(((1-GroundCandaDiscount)*'UPS Ground Base'!T106)*(1+GroundFuelSurcharge),2))+(GroundResidentialFee*(1+GroundFuelSurcharge))</f>
        <v>262.336875</v>
      </c>
      <c r="U111" s="300">
        <f>IF(MinBaseGround&gt;ROUND(((1-GroundCandaDiscount)*'UPS Ground Base'!U106),2),ROUND(MinBaseGround*(1+GroundFuelSurcharge),2),ROUND(((1-GroundCandaDiscount)*'UPS Ground Base'!U106)*(1+GroundFuelSurcharge),2))+(GroundResidentialFee*(1+GroundFuelSurcharge))</f>
        <v>267.266875</v>
      </c>
    </row>
    <row r="112" ht="12.75" customHeight="1">
      <c r="A112" s="299">
        <v>105.0</v>
      </c>
      <c r="B112" s="300">
        <f>IF(MinBaseGround&gt;ROUND(((1-GroundMT10)*'UPS Ground Base'!B107),2),ROUND(MinBaseGround*(1+GroundFuelSurcharge),2),ROUND(((1-GroundMT10)*'UPS Ground Base'!B107)*(1+GroundFuelSurcharge),2))+(GroundResidentialFee*(1+GroundFuelSurcharge))</f>
        <v>70.836875</v>
      </c>
      <c r="C112" s="300">
        <f>IF(MinBaseGround&gt;ROUND(((1-GroundMT10)*'UPS Ground Base'!C107),2),ROUND(MinBaseGround*(1+GroundFuelSurcharge),2),ROUND(((1-GroundMT10)*'UPS Ground Base'!C107)*(1+GroundFuelSurcharge),2))+(GroundResidentialFee*(1+GroundFuelSurcharge))</f>
        <v>71.346875</v>
      </c>
      <c r="D112" s="300">
        <f>IF(MinBaseGround&gt;ROUND(((1-GroundMT10)*'UPS Ground Base'!D107),2),ROUND(MinBaseGround*(1+GroundFuelSurcharge),2),ROUND(((1-GroundMT10)*'UPS Ground Base'!D107)*(1+GroundFuelSurcharge),2))+(GroundResidentialFee*(1+GroundFuelSurcharge))</f>
        <v>75.806875</v>
      </c>
      <c r="E112" s="300">
        <f>IF(MinBaseGround&gt;ROUND(((1-GroundMT10)*'UPS Ground Base'!E107),2),ROUND(MinBaseGround*(1+GroundFuelSurcharge),2),ROUND(((1-GroundMT10)*'UPS Ground Base'!E107)*(1+GroundFuelSurcharge),2))+(GroundResidentialFee*(1+GroundFuelSurcharge))</f>
        <v>81.116875</v>
      </c>
      <c r="F112" s="300">
        <f>IF(MinBaseGround&gt;ROUND(((1-GroundMT10)*'UPS Ground Base'!F107),2),ROUND(MinBaseGround*(1+GroundFuelSurcharge),2),ROUND(((1-GroundMT10)*'UPS Ground Base'!F107)*(1+GroundFuelSurcharge),2))+(GroundResidentialFee*(1+GroundFuelSurcharge))</f>
        <v>92.796875</v>
      </c>
      <c r="G112" s="300">
        <f>IF(MinBaseGround&gt;ROUND(((1-GroundMT10)*'UPS Ground Base'!G107),2),ROUND(MinBaseGround*(1+GroundFuelSurcharge),2),ROUND(((1-GroundMT10)*'UPS Ground Base'!G107)*(1+GroundFuelSurcharge),2))+(GroundResidentialFee*(1+GroundFuelSurcharge))</f>
        <v>101.596875</v>
      </c>
      <c r="H112" s="300">
        <f>IF(MinBaseGround&gt;ROUND(((1-GroundMT10)*'UPS Ground Base'!H107),2),ROUND(MinBaseGround*(1+GroundFuelSurcharge),2),ROUND(((1-GroundMT10)*'UPS Ground Base'!H107)*(1+GroundFuelSurcharge),2))+(GroundResidentialFee*(1+GroundFuelSurcharge))</f>
        <v>111.416875</v>
      </c>
      <c r="I112" s="300">
        <f>IF(MinBaseGround&gt;ROUND(((1-GroundCandaDiscount)*'UPS Ground Base'!I107),2),ROUND(MinBaseGround*(1+GroundFuelSurcharge),2),ROUND(((1-GroundCandaDiscount)*'UPS Ground Base'!I107)*(1+GroundFuelSurcharge),2))+(GroundResidentialFee*(1+GroundFuelSurcharge))</f>
        <v>361.526875</v>
      </c>
      <c r="J112" s="300">
        <f>IF(MinBaseGround&gt;ROUND(((1-GroundCandaDiscount)*'UPS Ground Base'!J107),2),ROUND(MinBaseGround*(1+GroundFuelSurcharge),2),ROUND(((1-GroundCandaDiscount)*'UPS Ground Base'!J107)*(1+GroundFuelSurcharge),2))+(GroundResidentialFee*(1+GroundFuelSurcharge))</f>
        <v>480.306875</v>
      </c>
      <c r="K112" s="300">
        <f>IF(MinBaseGround&gt;ROUND(((1-GroundCandaDiscount)*'UPS Ground Base'!K107),2),ROUND(MinBaseGround*(1+GroundFuelSurcharge),2),ROUND(((1-GroundCandaDiscount)*'UPS Ground Base'!K107)*(1+GroundFuelSurcharge),2))+(GroundResidentialFee*(1+GroundFuelSurcharge))</f>
        <v>368.676875</v>
      </c>
      <c r="L112" s="300">
        <f>IF(MinBaseGround&gt;ROUND(((1-GroundCandaDiscount)*'UPS Ground Base'!L107),2),ROUND(MinBaseGround*(1+GroundFuelSurcharge),2),ROUND(((1-GroundCandaDiscount)*'UPS Ground Base'!L107)*(1+GroundFuelSurcharge),2))+(GroundResidentialFee*(1+GroundFuelSurcharge))</f>
        <v>189.166875</v>
      </c>
      <c r="M112" s="300">
        <f>IF(MinBaseGround&gt;ROUND(((1-GroundCandaDiscount)*'UPS Ground Base'!M107),2),ROUND(MinBaseGround*(1+GroundFuelSurcharge),2),ROUND(((1-GroundCandaDiscount)*'UPS Ground Base'!M107)*(1+GroundFuelSurcharge),2))+(GroundResidentialFee*(1+GroundFuelSurcharge))</f>
        <v>191.746875</v>
      </c>
      <c r="N112" s="300">
        <f>IF(MinBaseGround&gt;ROUND(((1-GroundCandaDiscount)*'UPS Ground Base'!N107),2),ROUND(MinBaseGround*(1+GroundFuelSurcharge),2),ROUND(((1-GroundCandaDiscount)*'UPS Ground Base'!N107)*(1+GroundFuelSurcharge),2))+(GroundResidentialFee*(1+GroundFuelSurcharge))</f>
        <v>211.626875</v>
      </c>
      <c r="O112" s="300">
        <f>IF(MinBaseGround&gt;ROUND(((1-GroundCandaDiscount)*'UPS Ground Base'!O107),2),ROUND(MinBaseGround*(1+GroundFuelSurcharge),2),ROUND(((1-GroundCandaDiscount)*'UPS Ground Base'!O107)*(1+GroundFuelSurcharge),2))+(GroundResidentialFee*(1+GroundFuelSurcharge))</f>
        <v>241.166875</v>
      </c>
      <c r="P112" s="300">
        <f>IF(MinBaseGround&gt;ROUND(((1-GroundCandaDiscount)*'UPS Ground Base'!P107),2),ROUND(MinBaseGround*(1+GroundFuelSurcharge),2),ROUND(((1-GroundCandaDiscount)*'UPS Ground Base'!P107)*(1+GroundFuelSurcharge),2))+(GroundResidentialFee*(1+GroundFuelSurcharge))</f>
        <v>242.856875</v>
      </c>
      <c r="Q112" s="300">
        <f>IF(MinBaseGround&gt;ROUND(((1-GroundCandaDiscount)*'UPS Ground Base'!Q107),2),ROUND(MinBaseGround*(1+GroundFuelSurcharge),2),ROUND(((1-GroundCandaDiscount)*'UPS Ground Base'!Q107)*(1+GroundFuelSurcharge),2))+(GroundResidentialFee*(1+GroundFuelSurcharge))</f>
        <v>245.856875</v>
      </c>
      <c r="R112" s="300">
        <f>IF(MinBaseGround&gt;ROUND(((1-GroundCandaDiscount)*'UPS Ground Base'!R107),2),ROUND(MinBaseGround*(1+GroundFuelSurcharge),2),ROUND(((1-GroundCandaDiscount)*'UPS Ground Base'!R107)*(1+GroundFuelSurcharge),2))+(GroundResidentialFee*(1+GroundFuelSurcharge))</f>
        <v>248.926875</v>
      </c>
      <c r="S112" s="300">
        <f>IF(MinBaseGround&gt;ROUND(((1-GroundCandaDiscount)*'UPS Ground Base'!S107),2),ROUND(MinBaseGround*(1+GroundFuelSurcharge),2),ROUND(((1-GroundCandaDiscount)*'UPS Ground Base'!S107)*(1+GroundFuelSurcharge),2))+(GroundResidentialFee*(1+GroundFuelSurcharge))</f>
        <v>253.816875</v>
      </c>
      <c r="T112" s="300">
        <f>IF(MinBaseGround&gt;ROUND(((1-GroundCandaDiscount)*'UPS Ground Base'!T107),2),ROUND(MinBaseGround*(1+GroundFuelSurcharge),2),ROUND(((1-GroundCandaDiscount)*'UPS Ground Base'!T107)*(1+GroundFuelSurcharge),2))+(GroundResidentialFee*(1+GroundFuelSurcharge))</f>
        <v>262.336875</v>
      </c>
      <c r="U112" s="300">
        <f>IF(MinBaseGround&gt;ROUND(((1-GroundCandaDiscount)*'UPS Ground Base'!U107),2),ROUND(MinBaseGround*(1+GroundFuelSurcharge),2),ROUND(((1-GroundCandaDiscount)*'UPS Ground Base'!U107)*(1+GroundFuelSurcharge),2))+(GroundResidentialFee*(1+GroundFuelSurcharge))</f>
        <v>267.266875</v>
      </c>
    </row>
    <row r="113" ht="12.75" customHeight="1">
      <c r="A113" s="299">
        <v>106.0</v>
      </c>
      <c r="B113" s="300">
        <f>IF(MinBaseGround&gt;ROUND(((1-GroundMT10)*'UPS Ground Base'!B108),2),ROUND(MinBaseGround*(1+GroundFuelSurcharge),2),ROUND(((1-GroundMT10)*'UPS Ground Base'!B108)*(1+GroundFuelSurcharge),2))+(GroundResidentialFee*(1+GroundFuelSurcharge))</f>
        <v>71.286875</v>
      </c>
      <c r="C113" s="300">
        <f>IF(MinBaseGround&gt;ROUND(((1-GroundMT10)*'UPS Ground Base'!C108),2),ROUND(MinBaseGround*(1+GroundFuelSurcharge),2),ROUND(((1-GroundMT10)*'UPS Ground Base'!C108)*(1+GroundFuelSurcharge),2))+(GroundResidentialFee*(1+GroundFuelSurcharge))</f>
        <v>71.696875</v>
      </c>
      <c r="D113" s="300">
        <f>IF(MinBaseGround&gt;ROUND(((1-GroundMT10)*'UPS Ground Base'!D108),2),ROUND(MinBaseGround*(1+GroundFuelSurcharge),2),ROUND(((1-GroundMT10)*'UPS Ground Base'!D108)*(1+GroundFuelSurcharge),2))+(GroundResidentialFee*(1+GroundFuelSurcharge))</f>
        <v>75.916875</v>
      </c>
      <c r="E113" s="300">
        <f>IF(MinBaseGround&gt;ROUND(((1-GroundMT10)*'UPS Ground Base'!E108),2),ROUND(MinBaseGround*(1+GroundFuelSurcharge),2),ROUND(((1-GroundMT10)*'UPS Ground Base'!E108)*(1+GroundFuelSurcharge),2))+(GroundResidentialFee*(1+GroundFuelSurcharge))</f>
        <v>81.126875</v>
      </c>
      <c r="F113" s="300">
        <f>IF(MinBaseGround&gt;ROUND(((1-GroundMT10)*'UPS Ground Base'!F108),2),ROUND(MinBaseGround*(1+GroundFuelSurcharge),2),ROUND(((1-GroundMT10)*'UPS Ground Base'!F108)*(1+GroundFuelSurcharge),2))+(GroundResidentialFee*(1+GroundFuelSurcharge))</f>
        <v>92.806875</v>
      </c>
      <c r="G113" s="300">
        <f>IF(MinBaseGround&gt;ROUND(((1-GroundMT10)*'UPS Ground Base'!G108),2),ROUND(MinBaseGround*(1+GroundFuelSurcharge),2),ROUND(((1-GroundMT10)*'UPS Ground Base'!G108)*(1+GroundFuelSurcharge),2))+(GroundResidentialFee*(1+GroundFuelSurcharge))</f>
        <v>101.606875</v>
      </c>
      <c r="H113" s="300">
        <f>IF(MinBaseGround&gt;ROUND(((1-GroundMT10)*'UPS Ground Base'!H108),2),ROUND(MinBaseGround*(1+GroundFuelSurcharge),2),ROUND(((1-GroundMT10)*'UPS Ground Base'!H108)*(1+GroundFuelSurcharge),2))+(GroundResidentialFee*(1+GroundFuelSurcharge))</f>
        <v>111.426875</v>
      </c>
      <c r="I113" s="300">
        <f>IF(MinBaseGround&gt;ROUND(((1-GroundCandaDiscount)*'UPS Ground Base'!I108),2),ROUND(MinBaseGround*(1+GroundFuelSurcharge),2),ROUND(((1-GroundCandaDiscount)*'UPS Ground Base'!I108)*(1+GroundFuelSurcharge),2))+(GroundResidentialFee*(1+GroundFuelSurcharge))</f>
        <v>364.816875</v>
      </c>
      <c r="J113" s="300">
        <f>IF(MinBaseGround&gt;ROUND(((1-GroundCandaDiscount)*'UPS Ground Base'!J108),2),ROUND(MinBaseGround*(1+GroundFuelSurcharge),2),ROUND(((1-GroundCandaDiscount)*'UPS Ground Base'!J108)*(1+GroundFuelSurcharge),2))+(GroundResidentialFee*(1+GroundFuelSurcharge))</f>
        <v>484.816875</v>
      </c>
      <c r="K113" s="300">
        <f>IF(MinBaseGround&gt;ROUND(((1-GroundCandaDiscount)*'UPS Ground Base'!K108),2),ROUND(MinBaseGround*(1+GroundFuelSurcharge),2),ROUND(((1-GroundCandaDiscount)*'UPS Ground Base'!K108)*(1+GroundFuelSurcharge),2))+(GroundResidentialFee*(1+GroundFuelSurcharge))</f>
        <v>371.966875</v>
      </c>
      <c r="L113" s="300">
        <f>IF(MinBaseGround&gt;ROUND(((1-GroundCandaDiscount)*'UPS Ground Base'!L108),2),ROUND(MinBaseGround*(1+GroundFuelSurcharge),2),ROUND(((1-GroundCandaDiscount)*'UPS Ground Base'!L108)*(1+GroundFuelSurcharge),2))+(GroundResidentialFee*(1+GroundFuelSurcharge))</f>
        <v>192.526875</v>
      </c>
      <c r="M113" s="300">
        <f>IF(MinBaseGround&gt;ROUND(((1-GroundCandaDiscount)*'UPS Ground Base'!M108),2),ROUND(MinBaseGround*(1+GroundFuelSurcharge),2),ROUND(((1-GroundCandaDiscount)*'UPS Ground Base'!M108)*(1+GroundFuelSurcharge),2))+(GroundResidentialFee*(1+GroundFuelSurcharge))</f>
        <v>199.676875</v>
      </c>
      <c r="N113" s="300">
        <f>IF(MinBaseGround&gt;ROUND(((1-GroundCandaDiscount)*'UPS Ground Base'!N108),2),ROUND(MinBaseGround*(1+GroundFuelSurcharge),2),ROUND(((1-GroundCandaDiscount)*'UPS Ground Base'!N108)*(1+GroundFuelSurcharge),2))+(GroundResidentialFee*(1+GroundFuelSurcharge))</f>
        <v>219.776875</v>
      </c>
      <c r="O113" s="300">
        <f>IF(MinBaseGround&gt;ROUND(((1-GroundCandaDiscount)*'UPS Ground Base'!O108),2),ROUND(MinBaseGround*(1+GroundFuelSurcharge),2),ROUND(((1-GroundCandaDiscount)*'UPS Ground Base'!O108)*(1+GroundFuelSurcharge),2))+(GroundResidentialFee*(1+GroundFuelSurcharge))</f>
        <v>250.566875</v>
      </c>
      <c r="P113" s="300">
        <f>IF(MinBaseGround&gt;ROUND(((1-GroundCandaDiscount)*'UPS Ground Base'!P108),2),ROUND(MinBaseGround*(1+GroundFuelSurcharge),2),ROUND(((1-GroundCandaDiscount)*'UPS Ground Base'!P108)*(1+GroundFuelSurcharge),2))+(GroundResidentialFee*(1+GroundFuelSurcharge))</f>
        <v>251.956875</v>
      </c>
      <c r="Q113" s="300">
        <f>IF(MinBaseGround&gt;ROUND(((1-GroundCandaDiscount)*'UPS Ground Base'!Q108),2),ROUND(MinBaseGround*(1+GroundFuelSurcharge),2),ROUND(((1-GroundCandaDiscount)*'UPS Ground Base'!Q108)*(1+GroundFuelSurcharge),2))+(GroundResidentialFee*(1+GroundFuelSurcharge))</f>
        <v>254.276875</v>
      </c>
      <c r="R113" s="300">
        <f>IF(MinBaseGround&gt;ROUND(((1-GroundCandaDiscount)*'UPS Ground Base'!R108),2),ROUND(MinBaseGround*(1+GroundFuelSurcharge),2),ROUND(((1-GroundCandaDiscount)*'UPS Ground Base'!R108)*(1+GroundFuelSurcharge),2))+(GroundResidentialFee*(1+GroundFuelSurcharge))</f>
        <v>257.206875</v>
      </c>
      <c r="S113" s="300">
        <f>IF(MinBaseGround&gt;ROUND(((1-GroundCandaDiscount)*'UPS Ground Base'!S108),2),ROUND(MinBaseGround*(1+GroundFuelSurcharge),2),ROUND(((1-GroundCandaDiscount)*'UPS Ground Base'!S108)*(1+GroundFuelSurcharge),2))+(GroundResidentialFee*(1+GroundFuelSurcharge))</f>
        <v>262.046875</v>
      </c>
      <c r="T113" s="300">
        <f>IF(MinBaseGround&gt;ROUND(((1-GroundCandaDiscount)*'UPS Ground Base'!T108),2),ROUND(MinBaseGround*(1+GroundFuelSurcharge),2),ROUND(((1-GroundCandaDiscount)*'UPS Ground Base'!T108)*(1+GroundFuelSurcharge),2))+(GroundResidentialFee*(1+GroundFuelSurcharge))</f>
        <v>270.766875</v>
      </c>
      <c r="U113" s="300">
        <f>IF(MinBaseGround&gt;ROUND(((1-GroundCandaDiscount)*'UPS Ground Base'!U108),2),ROUND(MinBaseGround*(1+GroundFuelSurcharge),2),ROUND(((1-GroundCandaDiscount)*'UPS Ground Base'!U108)*(1+GroundFuelSurcharge),2))+(GroundResidentialFee*(1+GroundFuelSurcharge))</f>
        <v>275.966875</v>
      </c>
    </row>
    <row r="114" ht="12.75" customHeight="1">
      <c r="A114" s="299">
        <v>107.0</v>
      </c>
      <c r="B114" s="300">
        <f>IF(MinBaseGround&gt;ROUND(((1-GroundMT10)*'UPS Ground Base'!B109),2),ROUND(MinBaseGround*(1+GroundFuelSurcharge),2),ROUND(((1-GroundMT10)*'UPS Ground Base'!B109)*(1+GroundFuelSurcharge),2))+(GroundResidentialFee*(1+GroundFuelSurcharge))</f>
        <v>72.246875</v>
      </c>
      <c r="C114" s="300">
        <f>IF(MinBaseGround&gt;ROUND(((1-GroundMT10)*'UPS Ground Base'!C109),2),ROUND(MinBaseGround*(1+GroundFuelSurcharge),2),ROUND(((1-GroundMT10)*'UPS Ground Base'!C109)*(1+GroundFuelSurcharge),2))+(GroundResidentialFee*(1+GroundFuelSurcharge))</f>
        <v>72.256875</v>
      </c>
      <c r="D114" s="300">
        <f>IF(MinBaseGround&gt;ROUND(((1-GroundMT10)*'UPS Ground Base'!D109),2),ROUND(MinBaseGround*(1+GroundFuelSurcharge),2),ROUND(((1-GroundMT10)*'UPS Ground Base'!D109)*(1+GroundFuelSurcharge),2))+(GroundResidentialFee*(1+GroundFuelSurcharge))</f>
        <v>77.416875</v>
      </c>
      <c r="E114" s="300">
        <f>IF(MinBaseGround&gt;ROUND(((1-GroundMT10)*'UPS Ground Base'!E109),2),ROUND(MinBaseGround*(1+GroundFuelSurcharge),2),ROUND(((1-GroundMT10)*'UPS Ground Base'!E109)*(1+GroundFuelSurcharge),2))+(GroundResidentialFee*(1+GroundFuelSurcharge))</f>
        <v>81.936875</v>
      </c>
      <c r="F114" s="300">
        <f>IF(MinBaseGround&gt;ROUND(((1-GroundMT10)*'UPS Ground Base'!F109),2),ROUND(MinBaseGround*(1+GroundFuelSurcharge),2),ROUND(((1-GroundMT10)*'UPS Ground Base'!F109)*(1+GroundFuelSurcharge),2))+(GroundResidentialFee*(1+GroundFuelSurcharge))</f>
        <v>92.816875</v>
      </c>
      <c r="G114" s="300">
        <f>IF(MinBaseGround&gt;ROUND(((1-GroundMT10)*'UPS Ground Base'!G109),2),ROUND(MinBaseGround*(1+GroundFuelSurcharge),2),ROUND(((1-GroundMT10)*'UPS Ground Base'!G109)*(1+GroundFuelSurcharge),2))+(GroundResidentialFee*(1+GroundFuelSurcharge))</f>
        <v>102.326875</v>
      </c>
      <c r="H114" s="300">
        <f>IF(MinBaseGround&gt;ROUND(((1-GroundMT10)*'UPS Ground Base'!H109),2),ROUND(MinBaseGround*(1+GroundFuelSurcharge),2),ROUND(((1-GroundMT10)*'UPS Ground Base'!H109)*(1+GroundFuelSurcharge),2))+(GroundResidentialFee*(1+GroundFuelSurcharge))</f>
        <v>112.266875</v>
      </c>
      <c r="I114" s="300">
        <f>IF(MinBaseGround&gt;ROUND(((1-GroundCandaDiscount)*'UPS Ground Base'!I109),2),ROUND(MinBaseGround*(1+GroundFuelSurcharge),2),ROUND(((1-GroundCandaDiscount)*'UPS Ground Base'!I109)*(1+GroundFuelSurcharge),2))+(GroundResidentialFee*(1+GroundFuelSurcharge))</f>
        <v>368.136875</v>
      </c>
      <c r="J114" s="300">
        <f>IF(MinBaseGround&gt;ROUND(((1-GroundCandaDiscount)*'UPS Ground Base'!J109),2),ROUND(MinBaseGround*(1+GroundFuelSurcharge),2),ROUND(((1-GroundCandaDiscount)*'UPS Ground Base'!J109)*(1+GroundFuelSurcharge),2))+(GroundResidentialFee*(1+GroundFuelSurcharge))</f>
        <v>489.346875</v>
      </c>
      <c r="K114" s="300">
        <f>IF(MinBaseGround&gt;ROUND(((1-GroundCandaDiscount)*'UPS Ground Base'!K109),2),ROUND(MinBaseGround*(1+GroundFuelSurcharge),2),ROUND(((1-GroundCandaDiscount)*'UPS Ground Base'!K109)*(1+GroundFuelSurcharge),2))+(GroundResidentialFee*(1+GroundFuelSurcharge))</f>
        <v>375.266875</v>
      </c>
      <c r="L114" s="300">
        <f>IF(MinBaseGround&gt;ROUND(((1-GroundCandaDiscount)*'UPS Ground Base'!L109),2),ROUND(MinBaseGround*(1+GroundFuelSurcharge),2),ROUND(((1-GroundCandaDiscount)*'UPS Ground Base'!L109)*(1+GroundFuelSurcharge),2))+(GroundResidentialFee*(1+GroundFuelSurcharge))</f>
        <v>192.526875</v>
      </c>
      <c r="M114" s="300">
        <f>IF(MinBaseGround&gt;ROUND(((1-GroundCandaDiscount)*'UPS Ground Base'!M109),2),ROUND(MinBaseGround*(1+GroundFuelSurcharge),2),ROUND(((1-GroundCandaDiscount)*'UPS Ground Base'!M109)*(1+GroundFuelSurcharge),2))+(GroundResidentialFee*(1+GroundFuelSurcharge))</f>
        <v>199.676875</v>
      </c>
      <c r="N114" s="300">
        <f>IF(MinBaseGround&gt;ROUND(((1-GroundCandaDiscount)*'UPS Ground Base'!N109),2),ROUND(MinBaseGround*(1+GroundFuelSurcharge),2),ROUND(((1-GroundCandaDiscount)*'UPS Ground Base'!N109)*(1+GroundFuelSurcharge),2))+(GroundResidentialFee*(1+GroundFuelSurcharge))</f>
        <v>219.776875</v>
      </c>
      <c r="O114" s="300">
        <f>IF(MinBaseGround&gt;ROUND(((1-GroundCandaDiscount)*'UPS Ground Base'!O109),2),ROUND(MinBaseGround*(1+GroundFuelSurcharge),2),ROUND(((1-GroundCandaDiscount)*'UPS Ground Base'!O109)*(1+GroundFuelSurcharge),2))+(GroundResidentialFee*(1+GroundFuelSurcharge))</f>
        <v>250.566875</v>
      </c>
      <c r="P114" s="300">
        <f>IF(MinBaseGround&gt;ROUND(((1-GroundCandaDiscount)*'UPS Ground Base'!P109),2),ROUND(MinBaseGround*(1+GroundFuelSurcharge),2),ROUND(((1-GroundCandaDiscount)*'UPS Ground Base'!P109)*(1+GroundFuelSurcharge),2))+(GroundResidentialFee*(1+GroundFuelSurcharge))</f>
        <v>251.956875</v>
      </c>
      <c r="Q114" s="300">
        <f>IF(MinBaseGround&gt;ROUND(((1-GroundCandaDiscount)*'UPS Ground Base'!Q109),2),ROUND(MinBaseGround*(1+GroundFuelSurcharge),2),ROUND(((1-GroundCandaDiscount)*'UPS Ground Base'!Q109)*(1+GroundFuelSurcharge),2))+(GroundResidentialFee*(1+GroundFuelSurcharge))</f>
        <v>254.276875</v>
      </c>
      <c r="R114" s="300">
        <f>IF(MinBaseGround&gt;ROUND(((1-GroundCandaDiscount)*'UPS Ground Base'!R109),2),ROUND(MinBaseGround*(1+GroundFuelSurcharge),2),ROUND(((1-GroundCandaDiscount)*'UPS Ground Base'!R109)*(1+GroundFuelSurcharge),2))+(GroundResidentialFee*(1+GroundFuelSurcharge))</f>
        <v>257.206875</v>
      </c>
      <c r="S114" s="300">
        <f>IF(MinBaseGround&gt;ROUND(((1-GroundCandaDiscount)*'UPS Ground Base'!S109),2),ROUND(MinBaseGround*(1+GroundFuelSurcharge),2),ROUND(((1-GroundCandaDiscount)*'UPS Ground Base'!S109)*(1+GroundFuelSurcharge),2))+(GroundResidentialFee*(1+GroundFuelSurcharge))</f>
        <v>262.046875</v>
      </c>
      <c r="T114" s="300">
        <f>IF(MinBaseGround&gt;ROUND(((1-GroundCandaDiscount)*'UPS Ground Base'!T109),2),ROUND(MinBaseGround*(1+GroundFuelSurcharge),2),ROUND(((1-GroundCandaDiscount)*'UPS Ground Base'!T109)*(1+GroundFuelSurcharge),2))+(GroundResidentialFee*(1+GroundFuelSurcharge))</f>
        <v>270.766875</v>
      </c>
      <c r="U114" s="300">
        <f>IF(MinBaseGround&gt;ROUND(((1-GroundCandaDiscount)*'UPS Ground Base'!U109),2),ROUND(MinBaseGround*(1+GroundFuelSurcharge),2),ROUND(((1-GroundCandaDiscount)*'UPS Ground Base'!U109)*(1+GroundFuelSurcharge),2))+(GroundResidentialFee*(1+GroundFuelSurcharge))</f>
        <v>275.966875</v>
      </c>
    </row>
    <row r="115" ht="12.75" customHeight="1">
      <c r="A115" s="299">
        <v>108.0</v>
      </c>
      <c r="B115" s="300">
        <f>IF(MinBaseGround&gt;ROUND(((1-GroundMT10)*'UPS Ground Base'!B110),2),ROUND(MinBaseGround*(1+GroundFuelSurcharge),2),ROUND(((1-GroundMT10)*'UPS Ground Base'!B110)*(1+GroundFuelSurcharge),2))+(GroundResidentialFee*(1+GroundFuelSurcharge))</f>
        <v>72.566875</v>
      </c>
      <c r="C115" s="300">
        <f>IF(MinBaseGround&gt;ROUND(((1-GroundMT10)*'UPS Ground Base'!C110),2),ROUND(MinBaseGround*(1+GroundFuelSurcharge),2),ROUND(((1-GroundMT10)*'UPS Ground Base'!C110)*(1+GroundFuelSurcharge),2))+(GroundResidentialFee*(1+GroundFuelSurcharge))</f>
        <v>72.986875</v>
      </c>
      <c r="D115" s="300">
        <f>IF(MinBaseGround&gt;ROUND(((1-GroundMT10)*'UPS Ground Base'!D110),2),ROUND(MinBaseGround*(1+GroundFuelSurcharge),2),ROUND(((1-GroundMT10)*'UPS Ground Base'!D110)*(1+GroundFuelSurcharge),2))+(GroundResidentialFee*(1+GroundFuelSurcharge))</f>
        <v>77.426875</v>
      </c>
      <c r="E115" s="300">
        <f>IF(MinBaseGround&gt;ROUND(((1-GroundMT10)*'UPS Ground Base'!E110),2),ROUND(MinBaseGround*(1+GroundFuelSurcharge),2),ROUND(((1-GroundMT10)*'UPS Ground Base'!E110)*(1+GroundFuelSurcharge),2))+(GroundResidentialFee*(1+GroundFuelSurcharge))</f>
        <v>81.946875</v>
      </c>
      <c r="F115" s="300">
        <f>IF(MinBaseGround&gt;ROUND(((1-GroundMT10)*'UPS Ground Base'!F110),2),ROUND(MinBaseGround*(1+GroundFuelSurcharge),2),ROUND(((1-GroundMT10)*'UPS Ground Base'!F110)*(1+GroundFuelSurcharge),2))+(GroundResidentialFee*(1+GroundFuelSurcharge))</f>
        <v>93.596875</v>
      </c>
      <c r="G115" s="300">
        <f>IF(MinBaseGround&gt;ROUND(((1-GroundMT10)*'UPS Ground Base'!G110),2),ROUND(MinBaseGround*(1+GroundFuelSurcharge),2),ROUND(((1-GroundMT10)*'UPS Ground Base'!G110)*(1+GroundFuelSurcharge),2))+(GroundResidentialFee*(1+GroundFuelSurcharge))</f>
        <v>102.336875</v>
      </c>
      <c r="H115" s="300">
        <f>IF(MinBaseGround&gt;ROUND(((1-GroundMT10)*'UPS Ground Base'!H110),2),ROUND(MinBaseGround*(1+GroundFuelSurcharge),2),ROUND(((1-GroundMT10)*'UPS Ground Base'!H110)*(1+GroundFuelSurcharge),2))+(GroundResidentialFee*(1+GroundFuelSurcharge))</f>
        <v>112.276875</v>
      </c>
      <c r="I115" s="300">
        <f>IF(MinBaseGround&gt;ROUND(((1-GroundCandaDiscount)*'UPS Ground Base'!I110),2),ROUND(MinBaseGround*(1+GroundFuelSurcharge),2),ROUND(((1-GroundCandaDiscount)*'UPS Ground Base'!I110)*(1+GroundFuelSurcharge),2))+(GroundResidentialFee*(1+GroundFuelSurcharge))</f>
        <v>371.426875</v>
      </c>
      <c r="J115" s="300">
        <f>IF(MinBaseGround&gt;ROUND(((1-GroundCandaDiscount)*'UPS Ground Base'!J110),2),ROUND(MinBaseGround*(1+GroundFuelSurcharge),2),ROUND(((1-GroundCandaDiscount)*'UPS Ground Base'!J110)*(1+GroundFuelSurcharge),2))+(GroundResidentialFee*(1+GroundFuelSurcharge))</f>
        <v>493.866875</v>
      </c>
      <c r="K115" s="300">
        <f>IF(MinBaseGround&gt;ROUND(((1-GroundCandaDiscount)*'UPS Ground Base'!K110),2),ROUND(MinBaseGround*(1+GroundFuelSurcharge),2),ROUND(((1-GroundCandaDiscount)*'UPS Ground Base'!K110)*(1+GroundFuelSurcharge),2))+(GroundResidentialFee*(1+GroundFuelSurcharge))</f>
        <v>379.406875</v>
      </c>
      <c r="L115" s="300">
        <f>IF(MinBaseGround&gt;ROUND(((1-GroundCandaDiscount)*'UPS Ground Base'!L110),2),ROUND(MinBaseGround*(1+GroundFuelSurcharge),2),ROUND(((1-GroundCandaDiscount)*'UPS Ground Base'!L110)*(1+GroundFuelSurcharge),2))+(GroundResidentialFee*(1+GroundFuelSurcharge))</f>
        <v>192.526875</v>
      </c>
      <c r="M115" s="300">
        <f>IF(MinBaseGround&gt;ROUND(((1-GroundCandaDiscount)*'UPS Ground Base'!M110),2),ROUND(MinBaseGround*(1+GroundFuelSurcharge),2),ROUND(((1-GroundCandaDiscount)*'UPS Ground Base'!M110)*(1+GroundFuelSurcharge),2))+(GroundResidentialFee*(1+GroundFuelSurcharge))</f>
        <v>199.676875</v>
      </c>
      <c r="N115" s="300">
        <f>IF(MinBaseGround&gt;ROUND(((1-GroundCandaDiscount)*'UPS Ground Base'!N110),2),ROUND(MinBaseGround*(1+GroundFuelSurcharge),2),ROUND(((1-GroundCandaDiscount)*'UPS Ground Base'!N110)*(1+GroundFuelSurcharge),2))+(GroundResidentialFee*(1+GroundFuelSurcharge))</f>
        <v>219.776875</v>
      </c>
      <c r="O115" s="300">
        <f>IF(MinBaseGround&gt;ROUND(((1-GroundCandaDiscount)*'UPS Ground Base'!O110),2),ROUND(MinBaseGround*(1+GroundFuelSurcharge),2),ROUND(((1-GroundCandaDiscount)*'UPS Ground Base'!O110)*(1+GroundFuelSurcharge),2))+(GroundResidentialFee*(1+GroundFuelSurcharge))</f>
        <v>250.566875</v>
      </c>
      <c r="P115" s="300">
        <f>IF(MinBaseGround&gt;ROUND(((1-GroundCandaDiscount)*'UPS Ground Base'!P110),2),ROUND(MinBaseGround*(1+GroundFuelSurcharge),2),ROUND(((1-GroundCandaDiscount)*'UPS Ground Base'!P110)*(1+GroundFuelSurcharge),2))+(GroundResidentialFee*(1+GroundFuelSurcharge))</f>
        <v>251.956875</v>
      </c>
      <c r="Q115" s="300">
        <f>IF(MinBaseGround&gt;ROUND(((1-GroundCandaDiscount)*'UPS Ground Base'!Q110),2),ROUND(MinBaseGround*(1+GroundFuelSurcharge),2),ROUND(((1-GroundCandaDiscount)*'UPS Ground Base'!Q110)*(1+GroundFuelSurcharge),2))+(GroundResidentialFee*(1+GroundFuelSurcharge))</f>
        <v>254.276875</v>
      </c>
      <c r="R115" s="300">
        <f>IF(MinBaseGround&gt;ROUND(((1-GroundCandaDiscount)*'UPS Ground Base'!R110),2),ROUND(MinBaseGround*(1+GroundFuelSurcharge),2),ROUND(((1-GroundCandaDiscount)*'UPS Ground Base'!R110)*(1+GroundFuelSurcharge),2))+(GroundResidentialFee*(1+GroundFuelSurcharge))</f>
        <v>257.206875</v>
      </c>
      <c r="S115" s="300">
        <f>IF(MinBaseGround&gt;ROUND(((1-GroundCandaDiscount)*'UPS Ground Base'!S110),2),ROUND(MinBaseGround*(1+GroundFuelSurcharge),2),ROUND(((1-GroundCandaDiscount)*'UPS Ground Base'!S110)*(1+GroundFuelSurcharge),2))+(GroundResidentialFee*(1+GroundFuelSurcharge))</f>
        <v>262.046875</v>
      </c>
      <c r="T115" s="300">
        <f>IF(MinBaseGround&gt;ROUND(((1-GroundCandaDiscount)*'UPS Ground Base'!T110),2),ROUND(MinBaseGround*(1+GroundFuelSurcharge),2),ROUND(((1-GroundCandaDiscount)*'UPS Ground Base'!T110)*(1+GroundFuelSurcharge),2))+(GroundResidentialFee*(1+GroundFuelSurcharge))</f>
        <v>270.766875</v>
      </c>
      <c r="U115" s="300">
        <f>IF(MinBaseGround&gt;ROUND(((1-GroundCandaDiscount)*'UPS Ground Base'!U110),2),ROUND(MinBaseGround*(1+GroundFuelSurcharge),2),ROUND(((1-GroundCandaDiscount)*'UPS Ground Base'!U110)*(1+GroundFuelSurcharge),2))+(GroundResidentialFee*(1+GroundFuelSurcharge))</f>
        <v>275.966875</v>
      </c>
    </row>
    <row r="116" ht="12.75" customHeight="1">
      <c r="A116" s="299">
        <v>109.0</v>
      </c>
      <c r="B116" s="300">
        <f>IF(MinBaseGround&gt;ROUND(((1-GroundMT10)*'UPS Ground Base'!B111),2),ROUND(MinBaseGround*(1+GroundFuelSurcharge),2),ROUND(((1-GroundMT10)*'UPS Ground Base'!B111)*(1+GroundFuelSurcharge),2))+(GroundResidentialFee*(1+GroundFuelSurcharge))</f>
        <v>74.496875</v>
      </c>
      <c r="C116" s="300">
        <f>IF(MinBaseGround&gt;ROUND(((1-GroundMT10)*'UPS Ground Base'!C111),2),ROUND(MinBaseGround*(1+GroundFuelSurcharge),2),ROUND(((1-GroundMT10)*'UPS Ground Base'!C111)*(1+GroundFuelSurcharge),2))+(GroundResidentialFee*(1+GroundFuelSurcharge))</f>
        <v>74.596875</v>
      </c>
      <c r="D116" s="300">
        <f>IF(MinBaseGround&gt;ROUND(((1-GroundMT10)*'UPS Ground Base'!D111),2),ROUND(MinBaseGround*(1+GroundFuelSurcharge),2),ROUND(((1-GroundMT10)*'UPS Ground Base'!D111)*(1+GroundFuelSurcharge),2))+(GroundResidentialFee*(1+GroundFuelSurcharge))</f>
        <v>78.316875</v>
      </c>
      <c r="E116" s="300">
        <f>IF(MinBaseGround&gt;ROUND(((1-GroundMT10)*'UPS Ground Base'!E111),2),ROUND(MinBaseGround*(1+GroundFuelSurcharge),2),ROUND(((1-GroundMT10)*'UPS Ground Base'!E111)*(1+GroundFuelSurcharge),2))+(GroundResidentialFee*(1+GroundFuelSurcharge))</f>
        <v>83.406875</v>
      </c>
      <c r="F116" s="300">
        <f>IF(MinBaseGround&gt;ROUND(((1-GroundMT10)*'UPS Ground Base'!F111),2),ROUND(MinBaseGround*(1+GroundFuelSurcharge),2),ROUND(((1-GroundMT10)*'UPS Ground Base'!F111)*(1+GroundFuelSurcharge),2))+(GroundResidentialFee*(1+GroundFuelSurcharge))</f>
        <v>94.356875</v>
      </c>
      <c r="G116" s="300">
        <f>IF(MinBaseGround&gt;ROUND(((1-GroundMT10)*'UPS Ground Base'!G111),2),ROUND(MinBaseGround*(1+GroundFuelSurcharge),2),ROUND(((1-GroundMT10)*'UPS Ground Base'!G111)*(1+GroundFuelSurcharge),2))+(GroundResidentialFee*(1+GroundFuelSurcharge))</f>
        <v>104.046875</v>
      </c>
      <c r="H116" s="300">
        <f>IF(MinBaseGround&gt;ROUND(((1-GroundMT10)*'UPS Ground Base'!H111),2),ROUND(MinBaseGround*(1+GroundFuelSurcharge),2),ROUND(((1-GroundMT10)*'UPS Ground Base'!H111)*(1+GroundFuelSurcharge),2))+(GroundResidentialFee*(1+GroundFuelSurcharge))</f>
        <v>114.206875</v>
      </c>
      <c r="I116" s="300">
        <f>IF(MinBaseGround&gt;ROUND(((1-GroundCandaDiscount)*'UPS Ground Base'!I111),2),ROUND(MinBaseGround*(1+GroundFuelSurcharge),2),ROUND(((1-GroundCandaDiscount)*'UPS Ground Base'!I111)*(1+GroundFuelSurcharge),2))+(GroundResidentialFee*(1+GroundFuelSurcharge))</f>
        <v>374.566875</v>
      </c>
      <c r="J116" s="300">
        <f>IF(MinBaseGround&gt;ROUND(((1-GroundCandaDiscount)*'UPS Ground Base'!J111),2),ROUND(MinBaseGround*(1+GroundFuelSurcharge),2),ROUND(((1-GroundCandaDiscount)*'UPS Ground Base'!J111)*(1+GroundFuelSurcharge),2))+(GroundResidentialFee*(1+GroundFuelSurcharge))</f>
        <v>498.376875</v>
      </c>
      <c r="K116" s="300">
        <f>IF(MinBaseGround&gt;ROUND(((1-GroundCandaDiscount)*'UPS Ground Base'!K111),2),ROUND(MinBaseGround*(1+GroundFuelSurcharge),2),ROUND(((1-GroundCandaDiscount)*'UPS Ground Base'!K111)*(1+GroundFuelSurcharge),2))+(GroundResidentialFee*(1+GroundFuelSurcharge))</f>
        <v>382.566875</v>
      </c>
      <c r="L116" s="300">
        <f>IF(MinBaseGround&gt;ROUND(((1-GroundCandaDiscount)*'UPS Ground Base'!L111),2),ROUND(MinBaseGround*(1+GroundFuelSurcharge),2),ROUND(((1-GroundCandaDiscount)*'UPS Ground Base'!L111)*(1+GroundFuelSurcharge),2))+(GroundResidentialFee*(1+GroundFuelSurcharge))</f>
        <v>192.526875</v>
      </c>
      <c r="M116" s="300">
        <f>IF(MinBaseGround&gt;ROUND(((1-GroundCandaDiscount)*'UPS Ground Base'!M111),2),ROUND(MinBaseGround*(1+GroundFuelSurcharge),2),ROUND(((1-GroundCandaDiscount)*'UPS Ground Base'!M111)*(1+GroundFuelSurcharge),2))+(GroundResidentialFee*(1+GroundFuelSurcharge))</f>
        <v>199.676875</v>
      </c>
      <c r="N116" s="300">
        <f>IF(MinBaseGround&gt;ROUND(((1-GroundCandaDiscount)*'UPS Ground Base'!N111),2),ROUND(MinBaseGround*(1+GroundFuelSurcharge),2),ROUND(((1-GroundCandaDiscount)*'UPS Ground Base'!N111)*(1+GroundFuelSurcharge),2))+(GroundResidentialFee*(1+GroundFuelSurcharge))</f>
        <v>219.776875</v>
      </c>
      <c r="O116" s="300">
        <f>IF(MinBaseGround&gt;ROUND(((1-GroundCandaDiscount)*'UPS Ground Base'!O111),2),ROUND(MinBaseGround*(1+GroundFuelSurcharge),2),ROUND(((1-GroundCandaDiscount)*'UPS Ground Base'!O111)*(1+GroundFuelSurcharge),2))+(GroundResidentialFee*(1+GroundFuelSurcharge))</f>
        <v>250.566875</v>
      </c>
      <c r="P116" s="300">
        <f>IF(MinBaseGround&gt;ROUND(((1-GroundCandaDiscount)*'UPS Ground Base'!P111),2),ROUND(MinBaseGround*(1+GroundFuelSurcharge),2),ROUND(((1-GroundCandaDiscount)*'UPS Ground Base'!P111)*(1+GroundFuelSurcharge),2))+(GroundResidentialFee*(1+GroundFuelSurcharge))</f>
        <v>251.956875</v>
      </c>
      <c r="Q116" s="300">
        <f>IF(MinBaseGround&gt;ROUND(((1-GroundCandaDiscount)*'UPS Ground Base'!Q111),2),ROUND(MinBaseGround*(1+GroundFuelSurcharge),2),ROUND(((1-GroundCandaDiscount)*'UPS Ground Base'!Q111)*(1+GroundFuelSurcharge),2))+(GroundResidentialFee*(1+GroundFuelSurcharge))</f>
        <v>254.276875</v>
      </c>
      <c r="R116" s="300">
        <f>IF(MinBaseGround&gt;ROUND(((1-GroundCandaDiscount)*'UPS Ground Base'!R111),2),ROUND(MinBaseGround*(1+GroundFuelSurcharge),2),ROUND(((1-GroundCandaDiscount)*'UPS Ground Base'!R111)*(1+GroundFuelSurcharge),2))+(GroundResidentialFee*(1+GroundFuelSurcharge))</f>
        <v>257.206875</v>
      </c>
      <c r="S116" s="300">
        <f>IF(MinBaseGround&gt;ROUND(((1-GroundCandaDiscount)*'UPS Ground Base'!S111),2),ROUND(MinBaseGround*(1+GroundFuelSurcharge),2),ROUND(((1-GroundCandaDiscount)*'UPS Ground Base'!S111)*(1+GroundFuelSurcharge),2))+(GroundResidentialFee*(1+GroundFuelSurcharge))</f>
        <v>262.046875</v>
      </c>
      <c r="T116" s="300">
        <f>IF(MinBaseGround&gt;ROUND(((1-GroundCandaDiscount)*'UPS Ground Base'!T111),2),ROUND(MinBaseGround*(1+GroundFuelSurcharge),2),ROUND(((1-GroundCandaDiscount)*'UPS Ground Base'!T111)*(1+GroundFuelSurcharge),2))+(GroundResidentialFee*(1+GroundFuelSurcharge))</f>
        <v>270.766875</v>
      </c>
      <c r="U116" s="300">
        <f>IF(MinBaseGround&gt;ROUND(((1-GroundCandaDiscount)*'UPS Ground Base'!U111),2),ROUND(MinBaseGround*(1+GroundFuelSurcharge),2),ROUND(((1-GroundCandaDiscount)*'UPS Ground Base'!U111)*(1+GroundFuelSurcharge),2))+(GroundResidentialFee*(1+GroundFuelSurcharge))</f>
        <v>275.966875</v>
      </c>
    </row>
    <row r="117" ht="12.75" customHeight="1">
      <c r="A117" s="299">
        <v>110.0</v>
      </c>
      <c r="B117" s="300">
        <f>IF(MinBaseGround&gt;ROUND(((1-GroundMT10)*'UPS Ground Base'!B112),2),ROUND(MinBaseGround*(1+GroundFuelSurcharge),2),ROUND(((1-GroundMT10)*'UPS Ground Base'!B112)*(1+GroundFuelSurcharge),2))+(GroundResidentialFee*(1+GroundFuelSurcharge))</f>
        <v>75.756875</v>
      </c>
      <c r="C117" s="300">
        <f>IF(MinBaseGround&gt;ROUND(((1-GroundMT10)*'UPS Ground Base'!C112),2),ROUND(MinBaseGround*(1+GroundFuelSurcharge),2),ROUND(((1-GroundMT10)*'UPS Ground Base'!C112)*(1+GroundFuelSurcharge),2))+(GroundResidentialFee*(1+GroundFuelSurcharge))</f>
        <v>76.236875</v>
      </c>
      <c r="D117" s="300">
        <f>IF(MinBaseGround&gt;ROUND(((1-GroundMT10)*'UPS Ground Base'!D112),2),ROUND(MinBaseGround*(1+GroundFuelSurcharge),2),ROUND(((1-GroundMT10)*'UPS Ground Base'!D112)*(1+GroundFuelSurcharge),2))+(GroundResidentialFee*(1+GroundFuelSurcharge))</f>
        <v>79.836875</v>
      </c>
      <c r="E117" s="300">
        <f>IF(MinBaseGround&gt;ROUND(((1-GroundMT10)*'UPS Ground Base'!E112),2),ROUND(MinBaseGround*(1+GroundFuelSurcharge),2),ROUND(((1-GroundMT10)*'UPS Ground Base'!E112)*(1+GroundFuelSurcharge),2))+(GroundResidentialFee*(1+GroundFuelSurcharge))</f>
        <v>84.746875</v>
      </c>
      <c r="F117" s="300">
        <f>IF(MinBaseGround&gt;ROUND(((1-GroundMT10)*'UPS Ground Base'!F112),2),ROUND(MinBaseGround*(1+GroundFuelSurcharge),2),ROUND(((1-GroundMT10)*'UPS Ground Base'!F112)*(1+GroundFuelSurcharge),2))+(GroundResidentialFee*(1+GroundFuelSurcharge))</f>
        <v>96.806875</v>
      </c>
      <c r="G117" s="300">
        <f>IF(MinBaseGround&gt;ROUND(((1-GroundMT10)*'UPS Ground Base'!G112),2),ROUND(MinBaseGround*(1+GroundFuelSurcharge),2),ROUND(((1-GroundMT10)*'UPS Ground Base'!G112)*(1+GroundFuelSurcharge),2))+(GroundResidentialFee*(1+GroundFuelSurcharge))</f>
        <v>105.886875</v>
      </c>
      <c r="H117" s="300">
        <f>IF(MinBaseGround&gt;ROUND(((1-GroundMT10)*'UPS Ground Base'!H112),2),ROUND(MinBaseGround*(1+GroundFuelSurcharge),2),ROUND(((1-GroundMT10)*'UPS Ground Base'!H112)*(1+GroundFuelSurcharge),2))+(GroundResidentialFee*(1+GroundFuelSurcharge))</f>
        <v>116.206875</v>
      </c>
      <c r="I117" s="300">
        <f>IF(MinBaseGround&gt;ROUND(((1-GroundCandaDiscount)*'UPS Ground Base'!I112),2),ROUND(MinBaseGround*(1+GroundFuelSurcharge),2),ROUND(((1-GroundCandaDiscount)*'UPS Ground Base'!I112)*(1+GroundFuelSurcharge),2))+(GroundResidentialFee*(1+GroundFuelSurcharge))</f>
        <v>377.666875</v>
      </c>
      <c r="J117" s="300">
        <f>IF(MinBaseGround&gt;ROUND(((1-GroundCandaDiscount)*'UPS Ground Base'!J112),2),ROUND(MinBaseGround*(1+GroundFuelSurcharge),2),ROUND(((1-GroundCandaDiscount)*'UPS Ground Base'!J112)*(1+GroundFuelSurcharge),2))+(GroundResidentialFee*(1+GroundFuelSurcharge))</f>
        <v>502.896875</v>
      </c>
      <c r="K117" s="300">
        <f>IF(MinBaseGround&gt;ROUND(((1-GroundCandaDiscount)*'UPS Ground Base'!K112),2),ROUND(MinBaseGround*(1+GroundFuelSurcharge),2),ROUND(((1-GroundCandaDiscount)*'UPS Ground Base'!K112)*(1+GroundFuelSurcharge),2))+(GroundResidentialFee*(1+GroundFuelSurcharge))</f>
        <v>384.736875</v>
      </c>
      <c r="L117" s="300">
        <f>IF(MinBaseGround&gt;ROUND(((1-GroundCandaDiscount)*'UPS Ground Base'!L112),2),ROUND(MinBaseGround*(1+GroundFuelSurcharge),2),ROUND(((1-GroundCandaDiscount)*'UPS Ground Base'!L112)*(1+GroundFuelSurcharge),2))+(GroundResidentialFee*(1+GroundFuelSurcharge))</f>
        <v>192.526875</v>
      </c>
      <c r="M117" s="300">
        <f>IF(MinBaseGround&gt;ROUND(((1-GroundCandaDiscount)*'UPS Ground Base'!M112),2),ROUND(MinBaseGround*(1+GroundFuelSurcharge),2),ROUND(((1-GroundCandaDiscount)*'UPS Ground Base'!M112)*(1+GroundFuelSurcharge),2))+(GroundResidentialFee*(1+GroundFuelSurcharge))</f>
        <v>199.676875</v>
      </c>
      <c r="N117" s="300">
        <f>IF(MinBaseGround&gt;ROUND(((1-GroundCandaDiscount)*'UPS Ground Base'!N112),2),ROUND(MinBaseGround*(1+GroundFuelSurcharge),2),ROUND(((1-GroundCandaDiscount)*'UPS Ground Base'!N112)*(1+GroundFuelSurcharge),2))+(GroundResidentialFee*(1+GroundFuelSurcharge))</f>
        <v>219.776875</v>
      </c>
      <c r="O117" s="300">
        <f>IF(MinBaseGround&gt;ROUND(((1-GroundCandaDiscount)*'UPS Ground Base'!O112),2),ROUND(MinBaseGround*(1+GroundFuelSurcharge),2),ROUND(((1-GroundCandaDiscount)*'UPS Ground Base'!O112)*(1+GroundFuelSurcharge),2))+(GroundResidentialFee*(1+GroundFuelSurcharge))</f>
        <v>250.566875</v>
      </c>
      <c r="P117" s="300">
        <f>IF(MinBaseGround&gt;ROUND(((1-GroundCandaDiscount)*'UPS Ground Base'!P112),2),ROUND(MinBaseGround*(1+GroundFuelSurcharge),2),ROUND(((1-GroundCandaDiscount)*'UPS Ground Base'!P112)*(1+GroundFuelSurcharge),2))+(GroundResidentialFee*(1+GroundFuelSurcharge))</f>
        <v>251.956875</v>
      </c>
      <c r="Q117" s="300">
        <f>IF(MinBaseGround&gt;ROUND(((1-GroundCandaDiscount)*'UPS Ground Base'!Q112),2),ROUND(MinBaseGround*(1+GroundFuelSurcharge),2),ROUND(((1-GroundCandaDiscount)*'UPS Ground Base'!Q112)*(1+GroundFuelSurcharge),2))+(GroundResidentialFee*(1+GroundFuelSurcharge))</f>
        <v>254.276875</v>
      </c>
      <c r="R117" s="300">
        <f>IF(MinBaseGround&gt;ROUND(((1-GroundCandaDiscount)*'UPS Ground Base'!R112),2),ROUND(MinBaseGround*(1+GroundFuelSurcharge),2),ROUND(((1-GroundCandaDiscount)*'UPS Ground Base'!R112)*(1+GroundFuelSurcharge),2))+(GroundResidentialFee*(1+GroundFuelSurcharge))</f>
        <v>257.206875</v>
      </c>
      <c r="S117" s="300">
        <f>IF(MinBaseGround&gt;ROUND(((1-GroundCandaDiscount)*'UPS Ground Base'!S112),2),ROUND(MinBaseGround*(1+GroundFuelSurcharge),2),ROUND(((1-GroundCandaDiscount)*'UPS Ground Base'!S112)*(1+GroundFuelSurcharge),2))+(GroundResidentialFee*(1+GroundFuelSurcharge))</f>
        <v>262.046875</v>
      </c>
      <c r="T117" s="300">
        <f>IF(MinBaseGround&gt;ROUND(((1-GroundCandaDiscount)*'UPS Ground Base'!T112),2),ROUND(MinBaseGround*(1+GroundFuelSurcharge),2),ROUND(((1-GroundCandaDiscount)*'UPS Ground Base'!T112)*(1+GroundFuelSurcharge),2))+(GroundResidentialFee*(1+GroundFuelSurcharge))</f>
        <v>270.766875</v>
      </c>
      <c r="U117" s="300">
        <f>IF(MinBaseGround&gt;ROUND(((1-GroundCandaDiscount)*'UPS Ground Base'!U112),2),ROUND(MinBaseGround*(1+GroundFuelSurcharge),2),ROUND(((1-GroundCandaDiscount)*'UPS Ground Base'!U112)*(1+GroundFuelSurcharge),2))+(GroundResidentialFee*(1+GroundFuelSurcharge))</f>
        <v>275.966875</v>
      </c>
    </row>
    <row r="118" ht="12.75" customHeight="1">
      <c r="A118" s="299">
        <v>111.0</v>
      </c>
      <c r="B118" s="300">
        <f>IF(MinBaseGround&gt;ROUND(((1-GroundMT10)*'UPS Ground Base'!B113),2),ROUND(MinBaseGround*(1+GroundFuelSurcharge),2),ROUND(((1-GroundMT10)*'UPS Ground Base'!B113)*(1+GroundFuelSurcharge),2))+(GroundResidentialFee*(1+GroundFuelSurcharge))</f>
        <v>75.766875</v>
      </c>
      <c r="C118" s="300">
        <f>IF(MinBaseGround&gt;ROUND(((1-GroundMT10)*'UPS Ground Base'!C113),2),ROUND(MinBaseGround*(1+GroundFuelSurcharge),2),ROUND(((1-GroundMT10)*'UPS Ground Base'!C113)*(1+GroundFuelSurcharge),2))+(GroundResidentialFee*(1+GroundFuelSurcharge))</f>
        <v>76.346875</v>
      </c>
      <c r="D118" s="300">
        <f>IF(MinBaseGround&gt;ROUND(((1-GroundMT10)*'UPS Ground Base'!D113),2),ROUND(MinBaseGround*(1+GroundFuelSurcharge),2),ROUND(((1-GroundMT10)*'UPS Ground Base'!D113)*(1+GroundFuelSurcharge),2))+(GroundResidentialFee*(1+GroundFuelSurcharge))</f>
        <v>81.466875</v>
      </c>
      <c r="E118" s="300">
        <f>IF(MinBaseGround&gt;ROUND(((1-GroundMT10)*'UPS Ground Base'!E113),2),ROUND(MinBaseGround*(1+GroundFuelSurcharge),2),ROUND(((1-GroundMT10)*'UPS Ground Base'!E113)*(1+GroundFuelSurcharge),2))+(GroundResidentialFee*(1+GroundFuelSurcharge))</f>
        <v>85.666875</v>
      </c>
      <c r="F118" s="300">
        <f>IF(MinBaseGround&gt;ROUND(((1-GroundMT10)*'UPS Ground Base'!F113),2),ROUND(MinBaseGround*(1+GroundFuelSurcharge),2),ROUND(((1-GroundMT10)*'UPS Ground Base'!F113)*(1+GroundFuelSurcharge),2))+(GroundResidentialFee*(1+GroundFuelSurcharge))</f>
        <v>96.816875</v>
      </c>
      <c r="G118" s="300">
        <f>IF(MinBaseGround&gt;ROUND(((1-GroundMT10)*'UPS Ground Base'!G113),2),ROUND(MinBaseGround*(1+GroundFuelSurcharge),2),ROUND(((1-GroundMT10)*'UPS Ground Base'!G113)*(1+GroundFuelSurcharge),2))+(GroundResidentialFee*(1+GroundFuelSurcharge))</f>
        <v>106.596875</v>
      </c>
      <c r="H118" s="300">
        <f>IF(MinBaseGround&gt;ROUND(((1-GroundMT10)*'UPS Ground Base'!H113),2),ROUND(MinBaseGround*(1+GroundFuelSurcharge),2),ROUND(((1-GroundMT10)*'UPS Ground Base'!H113)*(1+GroundFuelSurcharge),2))+(GroundResidentialFee*(1+GroundFuelSurcharge))</f>
        <v>117.506875</v>
      </c>
      <c r="I118" s="300">
        <f>IF(MinBaseGround&gt;ROUND(((1-GroundCandaDiscount)*'UPS Ground Base'!I113),2),ROUND(MinBaseGround*(1+GroundFuelSurcharge),2),ROUND(((1-GroundCandaDiscount)*'UPS Ground Base'!I113)*(1+GroundFuelSurcharge),2))+(GroundResidentialFee*(1+GroundFuelSurcharge))</f>
        <v>381.906875</v>
      </c>
      <c r="J118" s="300">
        <f>IF(MinBaseGround&gt;ROUND(((1-GroundCandaDiscount)*'UPS Ground Base'!J113),2),ROUND(MinBaseGround*(1+GroundFuelSurcharge),2),ROUND(((1-GroundCandaDiscount)*'UPS Ground Base'!J113)*(1+GroundFuelSurcharge),2))+(GroundResidentialFee*(1+GroundFuelSurcharge))</f>
        <v>507.416875</v>
      </c>
      <c r="K118" s="300">
        <f>IF(MinBaseGround&gt;ROUND(((1-GroundCandaDiscount)*'UPS Ground Base'!K113),2),ROUND(MinBaseGround*(1+GroundFuelSurcharge),2),ROUND(((1-GroundCandaDiscount)*'UPS Ground Base'!K113)*(1+GroundFuelSurcharge),2))+(GroundResidentialFee*(1+GroundFuelSurcharge))</f>
        <v>389.926875</v>
      </c>
      <c r="L118" s="300">
        <f>IF(MinBaseGround&gt;ROUND(((1-GroundCandaDiscount)*'UPS Ground Base'!L113),2),ROUND(MinBaseGround*(1+GroundFuelSurcharge),2),ROUND(((1-GroundCandaDiscount)*'UPS Ground Base'!L113)*(1+GroundFuelSurcharge),2))+(GroundResidentialFee*(1+GroundFuelSurcharge))</f>
        <v>199.856875</v>
      </c>
      <c r="M118" s="300">
        <f>IF(MinBaseGround&gt;ROUND(((1-GroundCandaDiscount)*'UPS Ground Base'!M113),2),ROUND(MinBaseGround*(1+GroundFuelSurcharge),2),ROUND(((1-GroundCandaDiscount)*'UPS Ground Base'!M113)*(1+GroundFuelSurcharge),2))+(GroundResidentialFee*(1+GroundFuelSurcharge))</f>
        <v>207.876875</v>
      </c>
      <c r="N118" s="300">
        <f>IF(MinBaseGround&gt;ROUND(((1-GroundCandaDiscount)*'UPS Ground Base'!N113),2),ROUND(MinBaseGround*(1+GroundFuelSurcharge),2),ROUND(((1-GroundCandaDiscount)*'UPS Ground Base'!N113)*(1+GroundFuelSurcharge),2))+(GroundResidentialFee*(1+GroundFuelSurcharge))</f>
        <v>228.536875</v>
      </c>
      <c r="O118" s="300">
        <f>IF(MinBaseGround&gt;ROUND(((1-GroundCandaDiscount)*'UPS Ground Base'!O113),2),ROUND(MinBaseGround*(1+GroundFuelSurcharge),2),ROUND(((1-GroundCandaDiscount)*'UPS Ground Base'!O113)*(1+GroundFuelSurcharge),2))+(GroundResidentialFee*(1+GroundFuelSurcharge))</f>
        <v>257.566875</v>
      </c>
      <c r="P118" s="300">
        <f>IF(MinBaseGround&gt;ROUND(((1-GroundCandaDiscount)*'UPS Ground Base'!P113),2),ROUND(MinBaseGround*(1+GroundFuelSurcharge),2),ROUND(((1-GroundCandaDiscount)*'UPS Ground Base'!P113)*(1+GroundFuelSurcharge),2))+(GroundResidentialFee*(1+GroundFuelSurcharge))</f>
        <v>259.126875</v>
      </c>
      <c r="Q118" s="300">
        <f>IF(MinBaseGround&gt;ROUND(((1-GroundCandaDiscount)*'UPS Ground Base'!Q113),2),ROUND(MinBaseGround*(1+GroundFuelSurcharge),2),ROUND(((1-GroundCandaDiscount)*'UPS Ground Base'!Q113)*(1+GroundFuelSurcharge),2))+(GroundResidentialFee*(1+GroundFuelSurcharge))</f>
        <v>261.696875</v>
      </c>
      <c r="R118" s="300">
        <f>IF(MinBaseGround&gt;ROUND(((1-GroundCandaDiscount)*'UPS Ground Base'!R113),2),ROUND(MinBaseGround*(1+GroundFuelSurcharge),2),ROUND(((1-GroundCandaDiscount)*'UPS Ground Base'!R113)*(1+GroundFuelSurcharge),2))+(GroundResidentialFee*(1+GroundFuelSurcharge))</f>
        <v>264.256875</v>
      </c>
      <c r="S118" s="300">
        <f>IF(MinBaseGround&gt;ROUND(((1-GroundCandaDiscount)*'UPS Ground Base'!S113),2),ROUND(MinBaseGround*(1+GroundFuelSurcharge),2),ROUND(((1-GroundCandaDiscount)*'UPS Ground Base'!S113)*(1+GroundFuelSurcharge),2))+(GroundResidentialFee*(1+GroundFuelSurcharge))</f>
        <v>269.226875</v>
      </c>
      <c r="T118" s="300">
        <f>IF(MinBaseGround&gt;ROUND(((1-GroundCandaDiscount)*'UPS Ground Base'!T113),2),ROUND(MinBaseGround*(1+GroundFuelSurcharge),2),ROUND(((1-GroundCandaDiscount)*'UPS Ground Base'!T113)*(1+GroundFuelSurcharge),2))+(GroundResidentialFee*(1+GroundFuelSurcharge))</f>
        <v>278.046875</v>
      </c>
      <c r="U118" s="300">
        <f>IF(MinBaseGround&gt;ROUND(((1-GroundCandaDiscount)*'UPS Ground Base'!U113),2),ROUND(MinBaseGround*(1+GroundFuelSurcharge),2),ROUND(((1-GroundCandaDiscount)*'UPS Ground Base'!U113)*(1+GroundFuelSurcharge),2))+(GroundResidentialFee*(1+GroundFuelSurcharge))</f>
        <v>283.226875</v>
      </c>
    </row>
    <row r="119" ht="12.75" customHeight="1">
      <c r="A119" s="299">
        <v>112.0</v>
      </c>
      <c r="B119" s="300">
        <f>IF(MinBaseGround&gt;ROUND(((1-GroundMT10)*'UPS Ground Base'!B114),2),ROUND(MinBaseGround*(1+GroundFuelSurcharge),2),ROUND(((1-GroundMT10)*'UPS Ground Base'!B114)*(1+GroundFuelSurcharge),2))+(GroundResidentialFee*(1+GroundFuelSurcharge))</f>
        <v>76.586875</v>
      </c>
      <c r="C119" s="300">
        <f>IF(MinBaseGround&gt;ROUND(((1-GroundMT10)*'UPS Ground Base'!C114),2),ROUND(MinBaseGround*(1+GroundFuelSurcharge),2),ROUND(((1-GroundMT10)*'UPS Ground Base'!C114)*(1+GroundFuelSurcharge),2))+(GroundResidentialFee*(1+GroundFuelSurcharge))</f>
        <v>77.796875</v>
      </c>
      <c r="D119" s="300">
        <f>IF(MinBaseGround&gt;ROUND(((1-GroundMT10)*'UPS Ground Base'!D114),2),ROUND(MinBaseGround*(1+GroundFuelSurcharge),2),ROUND(((1-GroundMT10)*'UPS Ground Base'!D114)*(1+GroundFuelSurcharge),2))+(GroundResidentialFee*(1+GroundFuelSurcharge))</f>
        <v>81.476875</v>
      </c>
      <c r="E119" s="300">
        <f>IF(MinBaseGround&gt;ROUND(((1-GroundMT10)*'UPS Ground Base'!E114),2),ROUND(MinBaseGround*(1+GroundFuelSurcharge),2),ROUND(((1-GroundMT10)*'UPS Ground Base'!E114)*(1+GroundFuelSurcharge),2))+(GroundResidentialFee*(1+GroundFuelSurcharge))</f>
        <v>85.676875</v>
      </c>
      <c r="F119" s="300">
        <f>IF(MinBaseGround&gt;ROUND(((1-GroundMT10)*'UPS Ground Base'!F114),2),ROUND(MinBaseGround*(1+GroundFuelSurcharge),2),ROUND(((1-GroundMT10)*'UPS Ground Base'!F114)*(1+GroundFuelSurcharge),2))+(GroundResidentialFee*(1+GroundFuelSurcharge))</f>
        <v>97.536875</v>
      </c>
      <c r="G119" s="300">
        <f>IF(MinBaseGround&gt;ROUND(((1-GroundMT10)*'UPS Ground Base'!G114),2),ROUND(MinBaseGround*(1+GroundFuelSurcharge),2),ROUND(((1-GroundMT10)*'UPS Ground Base'!G114)*(1+GroundFuelSurcharge),2))+(GroundResidentialFee*(1+GroundFuelSurcharge))</f>
        <v>106.606875</v>
      </c>
      <c r="H119" s="300">
        <f>IF(MinBaseGround&gt;ROUND(((1-GroundMT10)*'UPS Ground Base'!H114),2),ROUND(MinBaseGround*(1+GroundFuelSurcharge),2),ROUND(((1-GroundMT10)*'UPS Ground Base'!H114)*(1+GroundFuelSurcharge),2))+(GroundResidentialFee*(1+GroundFuelSurcharge))</f>
        <v>117.516875</v>
      </c>
      <c r="I119" s="300">
        <f>IF(MinBaseGround&gt;ROUND(((1-GroundCandaDiscount)*'UPS Ground Base'!I114),2),ROUND(MinBaseGround*(1+GroundFuelSurcharge),2),ROUND(((1-GroundCandaDiscount)*'UPS Ground Base'!I114)*(1+GroundFuelSurcharge),2))+(GroundResidentialFee*(1+GroundFuelSurcharge))</f>
        <v>386.146875</v>
      </c>
      <c r="J119" s="300">
        <f>IF(MinBaseGround&gt;ROUND(((1-GroundCandaDiscount)*'UPS Ground Base'!J114),2),ROUND(MinBaseGround*(1+GroundFuelSurcharge),2),ROUND(((1-GroundCandaDiscount)*'UPS Ground Base'!J114)*(1+GroundFuelSurcharge),2))+(GroundResidentialFee*(1+GroundFuelSurcharge))</f>
        <v>511.936875</v>
      </c>
      <c r="K119" s="300">
        <f>IF(MinBaseGround&gt;ROUND(((1-GroundCandaDiscount)*'UPS Ground Base'!K114),2),ROUND(MinBaseGround*(1+GroundFuelSurcharge),2),ROUND(((1-GroundCandaDiscount)*'UPS Ground Base'!K114)*(1+GroundFuelSurcharge),2))+(GroundResidentialFee*(1+GroundFuelSurcharge))</f>
        <v>395.136875</v>
      </c>
      <c r="L119" s="300">
        <f>IF(MinBaseGround&gt;ROUND(((1-GroundCandaDiscount)*'UPS Ground Base'!L114),2),ROUND(MinBaseGround*(1+GroundFuelSurcharge),2),ROUND(((1-GroundCandaDiscount)*'UPS Ground Base'!L114)*(1+GroundFuelSurcharge),2))+(GroundResidentialFee*(1+GroundFuelSurcharge))</f>
        <v>199.856875</v>
      </c>
      <c r="M119" s="300">
        <f>IF(MinBaseGround&gt;ROUND(((1-GroundCandaDiscount)*'UPS Ground Base'!M114),2),ROUND(MinBaseGround*(1+GroundFuelSurcharge),2),ROUND(((1-GroundCandaDiscount)*'UPS Ground Base'!M114)*(1+GroundFuelSurcharge),2))+(GroundResidentialFee*(1+GroundFuelSurcharge))</f>
        <v>207.876875</v>
      </c>
      <c r="N119" s="300">
        <f>IF(MinBaseGround&gt;ROUND(((1-GroundCandaDiscount)*'UPS Ground Base'!N114),2),ROUND(MinBaseGround*(1+GroundFuelSurcharge),2),ROUND(((1-GroundCandaDiscount)*'UPS Ground Base'!N114)*(1+GroundFuelSurcharge),2))+(GroundResidentialFee*(1+GroundFuelSurcharge))</f>
        <v>228.536875</v>
      </c>
      <c r="O119" s="300">
        <f>IF(MinBaseGround&gt;ROUND(((1-GroundCandaDiscount)*'UPS Ground Base'!O114),2),ROUND(MinBaseGround*(1+GroundFuelSurcharge),2),ROUND(((1-GroundCandaDiscount)*'UPS Ground Base'!O114)*(1+GroundFuelSurcharge),2))+(GroundResidentialFee*(1+GroundFuelSurcharge))</f>
        <v>257.566875</v>
      </c>
      <c r="P119" s="300">
        <f>IF(MinBaseGround&gt;ROUND(((1-GroundCandaDiscount)*'UPS Ground Base'!P114),2),ROUND(MinBaseGround*(1+GroundFuelSurcharge),2),ROUND(((1-GroundCandaDiscount)*'UPS Ground Base'!P114)*(1+GroundFuelSurcharge),2))+(GroundResidentialFee*(1+GroundFuelSurcharge))</f>
        <v>259.126875</v>
      </c>
      <c r="Q119" s="300">
        <f>IF(MinBaseGround&gt;ROUND(((1-GroundCandaDiscount)*'UPS Ground Base'!Q114),2),ROUND(MinBaseGround*(1+GroundFuelSurcharge),2),ROUND(((1-GroundCandaDiscount)*'UPS Ground Base'!Q114)*(1+GroundFuelSurcharge),2))+(GroundResidentialFee*(1+GroundFuelSurcharge))</f>
        <v>261.696875</v>
      </c>
      <c r="R119" s="300">
        <f>IF(MinBaseGround&gt;ROUND(((1-GroundCandaDiscount)*'UPS Ground Base'!R114),2),ROUND(MinBaseGround*(1+GroundFuelSurcharge),2),ROUND(((1-GroundCandaDiscount)*'UPS Ground Base'!R114)*(1+GroundFuelSurcharge),2))+(GroundResidentialFee*(1+GroundFuelSurcharge))</f>
        <v>264.256875</v>
      </c>
      <c r="S119" s="300">
        <f>IF(MinBaseGround&gt;ROUND(((1-GroundCandaDiscount)*'UPS Ground Base'!S114),2),ROUND(MinBaseGround*(1+GroundFuelSurcharge),2),ROUND(((1-GroundCandaDiscount)*'UPS Ground Base'!S114)*(1+GroundFuelSurcharge),2))+(GroundResidentialFee*(1+GroundFuelSurcharge))</f>
        <v>269.226875</v>
      </c>
      <c r="T119" s="300">
        <f>IF(MinBaseGround&gt;ROUND(((1-GroundCandaDiscount)*'UPS Ground Base'!T114),2),ROUND(MinBaseGround*(1+GroundFuelSurcharge),2),ROUND(((1-GroundCandaDiscount)*'UPS Ground Base'!T114)*(1+GroundFuelSurcharge),2))+(GroundResidentialFee*(1+GroundFuelSurcharge))</f>
        <v>278.046875</v>
      </c>
      <c r="U119" s="300">
        <f>IF(MinBaseGround&gt;ROUND(((1-GroundCandaDiscount)*'UPS Ground Base'!U114),2),ROUND(MinBaseGround*(1+GroundFuelSurcharge),2),ROUND(((1-GroundCandaDiscount)*'UPS Ground Base'!U114)*(1+GroundFuelSurcharge),2))+(GroundResidentialFee*(1+GroundFuelSurcharge))</f>
        <v>283.226875</v>
      </c>
    </row>
    <row r="120" ht="12.75" customHeight="1">
      <c r="A120" s="299">
        <v>113.0</v>
      </c>
      <c r="B120" s="300">
        <f>IF(MinBaseGround&gt;ROUND(((1-GroundMT10)*'UPS Ground Base'!B115),2),ROUND(MinBaseGround*(1+GroundFuelSurcharge),2),ROUND(((1-GroundMT10)*'UPS Ground Base'!B115)*(1+GroundFuelSurcharge),2))+(GroundResidentialFee*(1+GroundFuelSurcharge))</f>
        <v>76.596875</v>
      </c>
      <c r="C120" s="300">
        <f>IF(MinBaseGround&gt;ROUND(((1-GroundMT10)*'UPS Ground Base'!C115),2),ROUND(MinBaseGround*(1+GroundFuelSurcharge),2),ROUND(((1-GroundMT10)*'UPS Ground Base'!C115)*(1+GroundFuelSurcharge),2))+(GroundResidentialFee*(1+GroundFuelSurcharge))</f>
        <v>77.806875</v>
      </c>
      <c r="D120" s="300">
        <f>IF(MinBaseGround&gt;ROUND(((1-GroundMT10)*'UPS Ground Base'!D115),2),ROUND(MinBaseGround*(1+GroundFuelSurcharge),2),ROUND(((1-GroundMT10)*'UPS Ground Base'!D115)*(1+GroundFuelSurcharge),2))+(GroundResidentialFee*(1+GroundFuelSurcharge))</f>
        <v>82.306875</v>
      </c>
      <c r="E120" s="300">
        <f>IF(MinBaseGround&gt;ROUND(((1-GroundMT10)*'UPS Ground Base'!E115),2),ROUND(MinBaseGround*(1+GroundFuelSurcharge),2),ROUND(((1-GroundMT10)*'UPS Ground Base'!E115)*(1+GroundFuelSurcharge),2))+(GroundResidentialFee*(1+GroundFuelSurcharge))</f>
        <v>86.406875</v>
      </c>
      <c r="F120" s="300">
        <f>IF(MinBaseGround&gt;ROUND(((1-GroundMT10)*'UPS Ground Base'!F115),2),ROUND(MinBaseGround*(1+GroundFuelSurcharge),2),ROUND(((1-GroundMT10)*'UPS Ground Base'!F115)*(1+GroundFuelSurcharge),2))+(GroundResidentialFee*(1+GroundFuelSurcharge))</f>
        <v>97.546875</v>
      </c>
      <c r="G120" s="300">
        <f>IF(MinBaseGround&gt;ROUND(((1-GroundMT10)*'UPS Ground Base'!G115),2),ROUND(MinBaseGround*(1+GroundFuelSurcharge),2),ROUND(((1-GroundMT10)*'UPS Ground Base'!G115)*(1+GroundFuelSurcharge),2))+(GroundResidentialFee*(1+GroundFuelSurcharge))</f>
        <v>106.616875</v>
      </c>
      <c r="H120" s="300">
        <f>IF(MinBaseGround&gt;ROUND(((1-GroundMT10)*'UPS Ground Base'!H115),2),ROUND(MinBaseGround*(1+GroundFuelSurcharge),2),ROUND(((1-GroundMT10)*'UPS Ground Base'!H115)*(1+GroundFuelSurcharge),2))+(GroundResidentialFee*(1+GroundFuelSurcharge))</f>
        <v>118.486875</v>
      </c>
      <c r="I120" s="300">
        <f>IF(MinBaseGround&gt;ROUND(((1-GroundCandaDiscount)*'UPS Ground Base'!I115),2),ROUND(MinBaseGround*(1+GroundFuelSurcharge),2),ROUND(((1-GroundCandaDiscount)*'UPS Ground Base'!I115)*(1+GroundFuelSurcharge),2))+(GroundResidentialFee*(1+GroundFuelSurcharge))</f>
        <v>389.436875</v>
      </c>
      <c r="J120" s="300">
        <f>IF(MinBaseGround&gt;ROUND(((1-GroundCandaDiscount)*'UPS Ground Base'!J115),2),ROUND(MinBaseGround*(1+GroundFuelSurcharge),2),ROUND(((1-GroundCandaDiscount)*'UPS Ground Base'!J115)*(1+GroundFuelSurcharge),2))+(GroundResidentialFee*(1+GroundFuelSurcharge))</f>
        <v>516.436875</v>
      </c>
      <c r="K120" s="300">
        <f>IF(MinBaseGround&gt;ROUND(((1-GroundCandaDiscount)*'UPS Ground Base'!K115),2),ROUND(MinBaseGround*(1+GroundFuelSurcharge),2),ROUND(((1-GroundCandaDiscount)*'UPS Ground Base'!K115)*(1+GroundFuelSurcharge),2))+(GroundResidentialFee*(1+GroundFuelSurcharge))</f>
        <v>398.426875</v>
      </c>
      <c r="L120" s="300">
        <f>IF(MinBaseGround&gt;ROUND(((1-GroundCandaDiscount)*'UPS Ground Base'!L115),2),ROUND(MinBaseGround*(1+GroundFuelSurcharge),2),ROUND(((1-GroundCandaDiscount)*'UPS Ground Base'!L115)*(1+GroundFuelSurcharge),2))+(GroundResidentialFee*(1+GroundFuelSurcharge))</f>
        <v>199.856875</v>
      </c>
      <c r="M120" s="300">
        <f>IF(MinBaseGround&gt;ROUND(((1-GroundCandaDiscount)*'UPS Ground Base'!M115),2),ROUND(MinBaseGround*(1+GroundFuelSurcharge),2),ROUND(((1-GroundCandaDiscount)*'UPS Ground Base'!M115)*(1+GroundFuelSurcharge),2))+(GroundResidentialFee*(1+GroundFuelSurcharge))</f>
        <v>207.876875</v>
      </c>
      <c r="N120" s="300">
        <f>IF(MinBaseGround&gt;ROUND(((1-GroundCandaDiscount)*'UPS Ground Base'!N115),2),ROUND(MinBaseGround*(1+GroundFuelSurcharge),2),ROUND(((1-GroundCandaDiscount)*'UPS Ground Base'!N115)*(1+GroundFuelSurcharge),2))+(GroundResidentialFee*(1+GroundFuelSurcharge))</f>
        <v>228.536875</v>
      </c>
      <c r="O120" s="300">
        <f>IF(MinBaseGround&gt;ROUND(((1-GroundCandaDiscount)*'UPS Ground Base'!O115),2),ROUND(MinBaseGround*(1+GroundFuelSurcharge),2),ROUND(((1-GroundCandaDiscount)*'UPS Ground Base'!O115)*(1+GroundFuelSurcharge),2))+(GroundResidentialFee*(1+GroundFuelSurcharge))</f>
        <v>257.566875</v>
      </c>
      <c r="P120" s="300">
        <f>IF(MinBaseGround&gt;ROUND(((1-GroundCandaDiscount)*'UPS Ground Base'!P115),2),ROUND(MinBaseGround*(1+GroundFuelSurcharge),2),ROUND(((1-GroundCandaDiscount)*'UPS Ground Base'!P115)*(1+GroundFuelSurcharge),2))+(GroundResidentialFee*(1+GroundFuelSurcharge))</f>
        <v>259.126875</v>
      </c>
      <c r="Q120" s="300">
        <f>IF(MinBaseGround&gt;ROUND(((1-GroundCandaDiscount)*'UPS Ground Base'!Q115),2),ROUND(MinBaseGround*(1+GroundFuelSurcharge),2),ROUND(((1-GroundCandaDiscount)*'UPS Ground Base'!Q115)*(1+GroundFuelSurcharge),2))+(GroundResidentialFee*(1+GroundFuelSurcharge))</f>
        <v>261.696875</v>
      </c>
      <c r="R120" s="300">
        <f>IF(MinBaseGround&gt;ROUND(((1-GroundCandaDiscount)*'UPS Ground Base'!R115),2),ROUND(MinBaseGround*(1+GroundFuelSurcharge),2),ROUND(((1-GroundCandaDiscount)*'UPS Ground Base'!R115)*(1+GroundFuelSurcharge),2))+(GroundResidentialFee*(1+GroundFuelSurcharge))</f>
        <v>264.256875</v>
      </c>
      <c r="S120" s="300">
        <f>IF(MinBaseGround&gt;ROUND(((1-GroundCandaDiscount)*'UPS Ground Base'!S115),2),ROUND(MinBaseGround*(1+GroundFuelSurcharge),2),ROUND(((1-GroundCandaDiscount)*'UPS Ground Base'!S115)*(1+GroundFuelSurcharge),2))+(GroundResidentialFee*(1+GroundFuelSurcharge))</f>
        <v>269.226875</v>
      </c>
      <c r="T120" s="300">
        <f>IF(MinBaseGround&gt;ROUND(((1-GroundCandaDiscount)*'UPS Ground Base'!T115),2),ROUND(MinBaseGround*(1+GroundFuelSurcharge),2),ROUND(((1-GroundCandaDiscount)*'UPS Ground Base'!T115)*(1+GroundFuelSurcharge),2))+(GroundResidentialFee*(1+GroundFuelSurcharge))</f>
        <v>278.046875</v>
      </c>
      <c r="U120" s="300">
        <f>IF(MinBaseGround&gt;ROUND(((1-GroundCandaDiscount)*'UPS Ground Base'!U115),2),ROUND(MinBaseGround*(1+GroundFuelSurcharge),2),ROUND(((1-GroundCandaDiscount)*'UPS Ground Base'!U115)*(1+GroundFuelSurcharge),2))+(GroundResidentialFee*(1+GroundFuelSurcharge))</f>
        <v>283.226875</v>
      </c>
    </row>
    <row r="121" ht="12.75" customHeight="1">
      <c r="A121" s="299">
        <v>114.0</v>
      </c>
      <c r="B121" s="300">
        <f>IF(MinBaseGround&gt;ROUND(((1-GroundMT10)*'UPS Ground Base'!B116),2),ROUND(MinBaseGround*(1+GroundFuelSurcharge),2),ROUND(((1-GroundMT10)*'UPS Ground Base'!B116)*(1+GroundFuelSurcharge),2))+(GroundResidentialFee*(1+GroundFuelSurcharge))</f>
        <v>78.016875</v>
      </c>
      <c r="C121" s="300">
        <f>IF(MinBaseGround&gt;ROUND(((1-GroundMT10)*'UPS Ground Base'!C116),2),ROUND(MinBaseGround*(1+GroundFuelSurcharge),2),ROUND(((1-GroundMT10)*'UPS Ground Base'!C116)*(1+GroundFuelSurcharge),2))+(GroundResidentialFee*(1+GroundFuelSurcharge))</f>
        <v>79.336875</v>
      </c>
      <c r="D121" s="300">
        <f>IF(MinBaseGround&gt;ROUND(((1-GroundMT10)*'UPS Ground Base'!D116),2),ROUND(MinBaseGround*(1+GroundFuelSurcharge),2),ROUND(((1-GroundMT10)*'UPS Ground Base'!D116)*(1+GroundFuelSurcharge),2))+(GroundResidentialFee*(1+GroundFuelSurcharge))</f>
        <v>83.896875</v>
      </c>
      <c r="E121" s="300">
        <f>IF(MinBaseGround&gt;ROUND(((1-GroundMT10)*'UPS Ground Base'!E116),2),ROUND(MinBaseGround*(1+GroundFuelSurcharge),2),ROUND(((1-GroundMT10)*'UPS Ground Base'!E116)*(1+GroundFuelSurcharge),2))+(GroundResidentialFee*(1+GroundFuelSurcharge))</f>
        <v>87.966875</v>
      </c>
      <c r="F121" s="300">
        <f>IF(MinBaseGround&gt;ROUND(((1-GroundMT10)*'UPS Ground Base'!F116),2),ROUND(MinBaseGround*(1+GroundFuelSurcharge),2),ROUND(((1-GroundMT10)*'UPS Ground Base'!F116)*(1+GroundFuelSurcharge),2))+(GroundResidentialFee*(1+GroundFuelSurcharge))</f>
        <v>99.966875</v>
      </c>
      <c r="G121" s="300">
        <f>IF(MinBaseGround&gt;ROUND(((1-GroundMT10)*'UPS Ground Base'!G116),2),ROUND(MinBaseGround*(1+GroundFuelSurcharge),2),ROUND(((1-GroundMT10)*'UPS Ground Base'!G116)*(1+GroundFuelSurcharge),2))+(GroundResidentialFee*(1+GroundFuelSurcharge))</f>
        <v>109.136875</v>
      </c>
      <c r="H121" s="300">
        <f>IF(MinBaseGround&gt;ROUND(((1-GroundMT10)*'UPS Ground Base'!H116),2),ROUND(MinBaseGround*(1+GroundFuelSurcharge),2),ROUND(((1-GroundMT10)*'UPS Ground Base'!H116)*(1+GroundFuelSurcharge),2))+(GroundResidentialFee*(1+GroundFuelSurcharge))</f>
        <v>120.276875</v>
      </c>
      <c r="I121" s="300">
        <f>IF(MinBaseGround&gt;ROUND(((1-GroundCandaDiscount)*'UPS Ground Base'!I116),2),ROUND(MinBaseGround*(1+GroundFuelSurcharge),2),ROUND(((1-GroundCandaDiscount)*'UPS Ground Base'!I116)*(1+GroundFuelSurcharge),2))+(GroundResidentialFee*(1+GroundFuelSurcharge))</f>
        <v>392.766875</v>
      </c>
      <c r="J121" s="300">
        <f>IF(MinBaseGround&gt;ROUND(((1-GroundCandaDiscount)*'UPS Ground Base'!J116),2),ROUND(MinBaseGround*(1+GroundFuelSurcharge),2),ROUND(((1-GroundCandaDiscount)*'UPS Ground Base'!J116)*(1+GroundFuelSurcharge),2))+(GroundResidentialFee*(1+GroundFuelSurcharge))</f>
        <v>520.946875</v>
      </c>
      <c r="K121" s="300">
        <f>IF(MinBaseGround&gt;ROUND(((1-GroundCandaDiscount)*'UPS Ground Base'!K116),2),ROUND(MinBaseGround*(1+GroundFuelSurcharge),2),ROUND(((1-GroundCandaDiscount)*'UPS Ground Base'!K116)*(1+GroundFuelSurcharge),2))+(GroundResidentialFee*(1+GroundFuelSurcharge))</f>
        <v>401.756875</v>
      </c>
      <c r="L121" s="300">
        <f>IF(MinBaseGround&gt;ROUND(((1-GroundCandaDiscount)*'UPS Ground Base'!L116),2),ROUND(MinBaseGround*(1+GroundFuelSurcharge),2),ROUND(((1-GroundCandaDiscount)*'UPS Ground Base'!L116)*(1+GroundFuelSurcharge),2))+(GroundResidentialFee*(1+GroundFuelSurcharge))</f>
        <v>199.856875</v>
      </c>
      <c r="M121" s="300">
        <f>IF(MinBaseGround&gt;ROUND(((1-GroundCandaDiscount)*'UPS Ground Base'!M116),2),ROUND(MinBaseGround*(1+GroundFuelSurcharge),2),ROUND(((1-GroundCandaDiscount)*'UPS Ground Base'!M116)*(1+GroundFuelSurcharge),2))+(GroundResidentialFee*(1+GroundFuelSurcharge))</f>
        <v>207.876875</v>
      </c>
      <c r="N121" s="300">
        <f>IF(MinBaseGround&gt;ROUND(((1-GroundCandaDiscount)*'UPS Ground Base'!N116),2),ROUND(MinBaseGround*(1+GroundFuelSurcharge),2),ROUND(((1-GroundCandaDiscount)*'UPS Ground Base'!N116)*(1+GroundFuelSurcharge),2))+(GroundResidentialFee*(1+GroundFuelSurcharge))</f>
        <v>228.536875</v>
      </c>
      <c r="O121" s="300">
        <f>IF(MinBaseGround&gt;ROUND(((1-GroundCandaDiscount)*'UPS Ground Base'!O116),2),ROUND(MinBaseGround*(1+GroundFuelSurcharge),2),ROUND(((1-GroundCandaDiscount)*'UPS Ground Base'!O116)*(1+GroundFuelSurcharge),2))+(GroundResidentialFee*(1+GroundFuelSurcharge))</f>
        <v>257.566875</v>
      </c>
      <c r="P121" s="300">
        <f>IF(MinBaseGround&gt;ROUND(((1-GroundCandaDiscount)*'UPS Ground Base'!P116),2),ROUND(MinBaseGround*(1+GroundFuelSurcharge),2),ROUND(((1-GroundCandaDiscount)*'UPS Ground Base'!P116)*(1+GroundFuelSurcharge),2))+(GroundResidentialFee*(1+GroundFuelSurcharge))</f>
        <v>259.126875</v>
      </c>
      <c r="Q121" s="300">
        <f>IF(MinBaseGround&gt;ROUND(((1-GroundCandaDiscount)*'UPS Ground Base'!Q116),2),ROUND(MinBaseGround*(1+GroundFuelSurcharge),2),ROUND(((1-GroundCandaDiscount)*'UPS Ground Base'!Q116)*(1+GroundFuelSurcharge),2))+(GroundResidentialFee*(1+GroundFuelSurcharge))</f>
        <v>261.696875</v>
      </c>
      <c r="R121" s="300">
        <f>IF(MinBaseGround&gt;ROUND(((1-GroundCandaDiscount)*'UPS Ground Base'!R116),2),ROUND(MinBaseGround*(1+GroundFuelSurcharge),2),ROUND(((1-GroundCandaDiscount)*'UPS Ground Base'!R116)*(1+GroundFuelSurcharge),2))+(GroundResidentialFee*(1+GroundFuelSurcharge))</f>
        <v>264.256875</v>
      </c>
      <c r="S121" s="300">
        <f>IF(MinBaseGround&gt;ROUND(((1-GroundCandaDiscount)*'UPS Ground Base'!S116),2),ROUND(MinBaseGround*(1+GroundFuelSurcharge),2),ROUND(((1-GroundCandaDiscount)*'UPS Ground Base'!S116)*(1+GroundFuelSurcharge),2))+(GroundResidentialFee*(1+GroundFuelSurcharge))</f>
        <v>269.226875</v>
      </c>
      <c r="T121" s="300">
        <f>IF(MinBaseGround&gt;ROUND(((1-GroundCandaDiscount)*'UPS Ground Base'!T116),2),ROUND(MinBaseGround*(1+GroundFuelSurcharge),2),ROUND(((1-GroundCandaDiscount)*'UPS Ground Base'!T116)*(1+GroundFuelSurcharge),2))+(GroundResidentialFee*(1+GroundFuelSurcharge))</f>
        <v>278.046875</v>
      </c>
      <c r="U121" s="300">
        <f>IF(MinBaseGround&gt;ROUND(((1-GroundCandaDiscount)*'UPS Ground Base'!U116),2),ROUND(MinBaseGround*(1+GroundFuelSurcharge),2),ROUND(((1-GroundCandaDiscount)*'UPS Ground Base'!U116)*(1+GroundFuelSurcharge),2))+(GroundResidentialFee*(1+GroundFuelSurcharge))</f>
        <v>283.226875</v>
      </c>
    </row>
    <row r="122" ht="12.75" customHeight="1">
      <c r="A122" s="299">
        <v>115.0</v>
      </c>
      <c r="B122" s="300">
        <f>IF(MinBaseGround&gt;ROUND(((1-GroundMT10)*'UPS Ground Base'!B117),2),ROUND(MinBaseGround*(1+GroundFuelSurcharge),2),ROUND(((1-GroundMT10)*'UPS Ground Base'!B117)*(1+GroundFuelSurcharge),2))+(GroundResidentialFee*(1+GroundFuelSurcharge))</f>
        <v>79.436875</v>
      </c>
      <c r="C122" s="300">
        <f>IF(MinBaseGround&gt;ROUND(((1-GroundMT10)*'UPS Ground Base'!C117),2),ROUND(MinBaseGround*(1+GroundFuelSurcharge),2),ROUND(((1-GroundMT10)*'UPS Ground Base'!C117)*(1+GroundFuelSurcharge),2))+(GroundResidentialFee*(1+GroundFuelSurcharge))</f>
        <v>80.846875</v>
      </c>
      <c r="D122" s="300">
        <f>IF(MinBaseGround&gt;ROUND(((1-GroundMT10)*'UPS Ground Base'!D117),2),ROUND(MinBaseGround*(1+GroundFuelSurcharge),2),ROUND(((1-GroundMT10)*'UPS Ground Base'!D117)*(1+GroundFuelSurcharge),2))+(GroundResidentialFee*(1+GroundFuelSurcharge))</f>
        <v>84.586875</v>
      </c>
      <c r="E122" s="300">
        <f>IF(MinBaseGround&gt;ROUND(((1-GroundMT10)*'UPS Ground Base'!E117),2),ROUND(MinBaseGround*(1+GroundFuelSurcharge),2),ROUND(((1-GroundMT10)*'UPS Ground Base'!E117)*(1+GroundFuelSurcharge),2))+(GroundResidentialFee*(1+GroundFuelSurcharge))</f>
        <v>88.806875</v>
      </c>
      <c r="F122" s="300">
        <f>IF(MinBaseGround&gt;ROUND(((1-GroundMT10)*'UPS Ground Base'!F117),2),ROUND(MinBaseGround*(1+GroundFuelSurcharge),2),ROUND(((1-GroundMT10)*'UPS Ground Base'!F117)*(1+GroundFuelSurcharge),2))+(GroundResidentialFee*(1+GroundFuelSurcharge))</f>
        <v>100.286875</v>
      </c>
      <c r="G122" s="300">
        <f>IF(MinBaseGround&gt;ROUND(((1-GroundMT10)*'UPS Ground Base'!G117),2),ROUND(MinBaseGround*(1+GroundFuelSurcharge),2),ROUND(((1-GroundMT10)*'UPS Ground Base'!G117)*(1+GroundFuelSurcharge),2))+(GroundResidentialFee*(1+GroundFuelSurcharge))</f>
        <v>109.916875</v>
      </c>
      <c r="H122" s="300">
        <f>IF(MinBaseGround&gt;ROUND(((1-GroundMT10)*'UPS Ground Base'!H117),2),ROUND(MinBaseGround*(1+GroundFuelSurcharge),2),ROUND(((1-GroundMT10)*'UPS Ground Base'!H117)*(1+GroundFuelSurcharge),2))+(GroundResidentialFee*(1+GroundFuelSurcharge))</f>
        <v>121.056875</v>
      </c>
      <c r="I122" s="300">
        <f>IF(MinBaseGround&gt;ROUND(((1-GroundCandaDiscount)*'UPS Ground Base'!I117),2),ROUND(MinBaseGround*(1+GroundFuelSurcharge),2),ROUND(((1-GroundCandaDiscount)*'UPS Ground Base'!I117)*(1+GroundFuelSurcharge),2))+(GroundResidentialFee*(1+GroundFuelSurcharge))</f>
        <v>396.066875</v>
      </c>
      <c r="J122" s="300">
        <f>IF(MinBaseGround&gt;ROUND(((1-GroundCandaDiscount)*'UPS Ground Base'!J117),2),ROUND(MinBaseGround*(1+GroundFuelSurcharge),2),ROUND(((1-GroundCandaDiscount)*'UPS Ground Base'!J117)*(1+GroundFuelSurcharge),2))+(GroundResidentialFee*(1+GroundFuelSurcharge))</f>
        <v>525.486875</v>
      </c>
      <c r="K122" s="300">
        <f>IF(MinBaseGround&gt;ROUND(((1-GroundCandaDiscount)*'UPS Ground Base'!K117),2),ROUND(MinBaseGround*(1+GroundFuelSurcharge),2),ROUND(((1-GroundCandaDiscount)*'UPS Ground Base'!K117)*(1+GroundFuelSurcharge),2))+(GroundResidentialFee*(1+GroundFuelSurcharge))</f>
        <v>405.076875</v>
      </c>
      <c r="L122" s="300">
        <f>IF(MinBaseGround&gt;ROUND(((1-GroundCandaDiscount)*'UPS Ground Base'!L117),2),ROUND(MinBaseGround*(1+GroundFuelSurcharge),2),ROUND(((1-GroundCandaDiscount)*'UPS Ground Base'!L117)*(1+GroundFuelSurcharge),2))+(GroundResidentialFee*(1+GroundFuelSurcharge))</f>
        <v>199.856875</v>
      </c>
      <c r="M122" s="300">
        <f>IF(MinBaseGround&gt;ROUND(((1-GroundCandaDiscount)*'UPS Ground Base'!M117),2),ROUND(MinBaseGround*(1+GroundFuelSurcharge),2),ROUND(((1-GroundCandaDiscount)*'UPS Ground Base'!M117)*(1+GroundFuelSurcharge),2))+(GroundResidentialFee*(1+GroundFuelSurcharge))</f>
        <v>207.876875</v>
      </c>
      <c r="N122" s="300">
        <f>IF(MinBaseGround&gt;ROUND(((1-GroundCandaDiscount)*'UPS Ground Base'!N117),2),ROUND(MinBaseGround*(1+GroundFuelSurcharge),2),ROUND(((1-GroundCandaDiscount)*'UPS Ground Base'!N117)*(1+GroundFuelSurcharge),2))+(GroundResidentialFee*(1+GroundFuelSurcharge))</f>
        <v>228.536875</v>
      </c>
      <c r="O122" s="300">
        <f>IF(MinBaseGround&gt;ROUND(((1-GroundCandaDiscount)*'UPS Ground Base'!O117),2),ROUND(MinBaseGround*(1+GroundFuelSurcharge),2),ROUND(((1-GroundCandaDiscount)*'UPS Ground Base'!O117)*(1+GroundFuelSurcharge),2))+(GroundResidentialFee*(1+GroundFuelSurcharge))</f>
        <v>257.566875</v>
      </c>
      <c r="P122" s="300">
        <f>IF(MinBaseGround&gt;ROUND(((1-GroundCandaDiscount)*'UPS Ground Base'!P117),2),ROUND(MinBaseGround*(1+GroundFuelSurcharge),2),ROUND(((1-GroundCandaDiscount)*'UPS Ground Base'!P117)*(1+GroundFuelSurcharge),2))+(GroundResidentialFee*(1+GroundFuelSurcharge))</f>
        <v>259.126875</v>
      </c>
      <c r="Q122" s="300">
        <f>IF(MinBaseGround&gt;ROUND(((1-GroundCandaDiscount)*'UPS Ground Base'!Q117),2),ROUND(MinBaseGround*(1+GroundFuelSurcharge),2),ROUND(((1-GroundCandaDiscount)*'UPS Ground Base'!Q117)*(1+GroundFuelSurcharge),2))+(GroundResidentialFee*(1+GroundFuelSurcharge))</f>
        <v>261.696875</v>
      </c>
      <c r="R122" s="300">
        <f>IF(MinBaseGround&gt;ROUND(((1-GroundCandaDiscount)*'UPS Ground Base'!R117),2),ROUND(MinBaseGround*(1+GroundFuelSurcharge),2),ROUND(((1-GroundCandaDiscount)*'UPS Ground Base'!R117)*(1+GroundFuelSurcharge),2))+(GroundResidentialFee*(1+GroundFuelSurcharge))</f>
        <v>264.256875</v>
      </c>
      <c r="S122" s="300">
        <f>IF(MinBaseGround&gt;ROUND(((1-GroundCandaDiscount)*'UPS Ground Base'!S117),2),ROUND(MinBaseGround*(1+GroundFuelSurcharge),2),ROUND(((1-GroundCandaDiscount)*'UPS Ground Base'!S117)*(1+GroundFuelSurcharge),2))+(GroundResidentialFee*(1+GroundFuelSurcharge))</f>
        <v>269.226875</v>
      </c>
      <c r="T122" s="300">
        <f>IF(MinBaseGround&gt;ROUND(((1-GroundCandaDiscount)*'UPS Ground Base'!T117),2),ROUND(MinBaseGround*(1+GroundFuelSurcharge),2),ROUND(((1-GroundCandaDiscount)*'UPS Ground Base'!T117)*(1+GroundFuelSurcharge),2))+(GroundResidentialFee*(1+GroundFuelSurcharge))</f>
        <v>278.046875</v>
      </c>
      <c r="U122" s="300">
        <f>IF(MinBaseGround&gt;ROUND(((1-GroundCandaDiscount)*'UPS Ground Base'!U117),2),ROUND(MinBaseGround*(1+GroundFuelSurcharge),2),ROUND(((1-GroundCandaDiscount)*'UPS Ground Base'!U117)*(1+GroundFuelSurcharge),2))+(GroundResidentialFee*(1+GroundFuelSurcharge))</f>
        <v>283.226875</v>
      </c>
    </row>
    <row r="123" ht="12.75" customHeight="1">
      <c r="A123" s="299">
        <v>116.0</v>
      </c>
      <c r="B123" s="300">
        <f>IF(MinBaseGround&gt;ROUND(((1-GroundMT10)*'UPS Ground Base'!B118),2),ROUND(MinBaseGround*(1+GroundFuelSurcharge),2),ROUND(((1-GroundMT10)*'UPS Ground Base'!B118)*(1+GroundFuelSurcharge),2))+(GroundResidentialFee*(1+GroundFuelSurcharge))</f>
        <v>79.526875</v>
      </c>
      <c r="C123" s="300">
        <f>IF(MinBaseGround&gt;ROUND(((1-GroundMT10)*'UPS Ground Base'!C118),2),ROUND(MinBaseGround*(1+GroundFuelSurcharge),2),ROUND(((1-GroundMT10)*'UPS Ground Base'!C118)*(1+GroundFuelSurcharge),2))+(GroundResidentialFee*(1+GroundFuelSurcharge))</f>
        <v>81.096875</v>
      </c>
      <c r="D123" s="300">
        <f>IF(MinBaseGround&gt;ROUND(((1-GroundMT10)*'UPS Ground Base'!D118),2),ROUND(MinBaseGround*(1+GroundFuelSurcharge),2),ROUND(((1-GroundMT10)*'UPS Ground Base'!D118)*(1+GroundFuelSurcharge),2))+(GroundResidentialFee*(1+GroundFuelSurcharge))</f>
        <v>85.616875</v>
      </c>
      <c r="E123" s="300">
        <f>IF(MinBaseGround&gt;ROUND(((1-GroundMT10)*'UPS Ground Base'!E118),2),ROUND(MinBaseGround*(1+GroundFuelSurcharge),2),ROUND(((1-GroundMT10)*'UPS Ground Base'!E118)*(1+GroundFuelSurcharge),2))+(GroundResidentialFee*(1+GroundFuelSurcharge))</f>
        <v>89.176875</v>
      </c>
      <c r="F123" s="300">
        <f>IF(MinBaseGround&gt;ROUND(((1-GroundMT10)*'UPS Ground Base'!F118),2),ROUND(MinBaseGround*(1+GroundFuelSurcharge),2),ROUND(((1-GroundMT10)*'UPS Ground Base'!F118)*(1+GroundFuelSurcharge),2))+(GroundResidentialFee*(1+GroundFuelSurcharge))</f>
        <v>101.166875</v>
      </c>
      <c r="G123" s="300">
        <f>IF(MinBaseGround&gt;ROUND(((1-GroundMT10)*'UPS Ground Base'!G118),2),ROUND(MinBaseGround*(1+GroundFuelSurcharge),2),ROUND(((1-GroundMT10)*'UPS Ground Base'!G118)*(1+GroundFuelSurcharge),2))+(GroundResidentialFee*(1+GroundFuelSurcharge))</f>
        <v>111.406875</v>
      </c>
      <c r="H123" s="300">
        <f>IF(MinBaseGround&gt;ROUND(((1-GroundMT10)*'UPS Ground Base'!H118),2),ROUND(MinBaseGround*(1+GroundFuelSurcharge),2),ROUND(((1-GroundMT10)*'UPS Ground Base'!H118)*(1+GroundFuelSurcharge),2))+(GroundResidentialFee*(1+GroundFuelSurcharge))</f>
        <v>121.876875</v>
      </c>
      <c r="I123" s="300">
        <f>IF(MinBaseGround&gt;ROUND(((1-GroundCandaDiscount)*'UPS Ground Base'!I118),2),ROUND(MinBaseGround*(1+GroundFuelSurcharge),2),ROUND(((1-GroundCandaDiscount)*'UPS Ground Base'!I118)*(1+GroundFuelSurcharge),2))+(GroundResidentialFee*(1+GroundFuelSurcharge))</f>
        <v>398.506875</v>
      </c>
      <c r="J123" s="300">
        <f>IF(MinBaseGround&gt;ROUND(((1-GroundCandaDiscount)*'UPS Ground Base'!J118),2),ROUND(MinBaseGround*(1+GroundFuelSurcharge),2),ROUND(((1-GroundCandaDiscount)*'UPS Ground Base'!J118)*(1+GroundFuelSurcharge),2))+(GroundResidentialFee*(1+GroundFuelSurcharge))</f>
        <v>530.006875</v>
      </c>
      <c r="K123" s="300">
        <f>IF(MinBaseGround&gt;ROUND(((1-GroundCandaDiscount)*'UPS Ground Base'!K118),2),ROUND(MinBaseGround*(1+GroundFuelSurcharge),2),ROUND(((1-GroundCandaDiscount)*'UPS Ground Base'!K118)*(1+GroundFuelSurcharge),2))+(GroundResidentialFee*(1+GroundFuelSurcharge))</f>
        <v>408.256875</v>
      </c>
      <c r="L123" s="300">
        <f>IF(MinBaseGround&gt;ROUND(((1-GroundCandaDiscount)*'UPS Ground Base'!L118),2),ROUND(MinBaseGround*(1+GroundFuelSurcharge),2),ROUND(((1-GroundCandaDiscount)*'UPS Ground Base'!L118)*(1+GroundFuelSurcharge),2))+(GroundResidentialFee*(1+GroundFuelSurcharge))</f>
        <v>207.196875</v>
      </c>
      <c r="M123" s="300">
        <f>IF(MinBaseGround&gt;ROUND(((1-GroundCandaDiscount)*'UPS Ground Base'!M118),2),ROUND(MinBaseGround*(1+GroundFuelSurcharge),2),ROUND(((1-GroundCandaDiscount)*'UPS Ground Base'!M118)*(1+GroundFuelSurcharge),2))+(GroundResidentialFee*(1+GroundFuelSurcharge))</f>
        <v>215.696875</v>
      </c>
      <c r="N123" s="300">
        <f>IF(MinBaseGround&gt;ROUND(((1-GroundCandaDiscount)*'UPS Ground Base'!N118),2),ROUND(MinBaseGround*(1+GroundFuelSurcharge),2),ROUND(((1-GroundCandaDiscount)*'UPS Ground Base'!N118)*(1+GroundFuelSurcharge),2))+(GroundResidentialFee*(1+GroundFuelSurcharge))</f>
        <v>237.076875</v>
      </c>
      <c r="O123" s="300">
        <f>IF(MinBaseGround&gt;ROUND(((1-GroundCandaDiscount)*'UPS Ground Base'!O118),2),ROUND(MinBaseGround*(1+GroundFuelSurcharge),2),ROUND(((1-GroundCandaDiscount)*'UPS Ground Base'!O118)*(1+GroundFuelSurcharge),2))+(GroundResidentialFee*(1+GroundFuelSurcharge))</f>
        <v>264.786875</v>
      </c>
      <c r="P123" s="300">
        <f>IF(MinBaseGround&gt;ROUND(((1-GroundCandaDiscount)*'UPS Ground Base'!P118),2),ROUND(MinBaseGround*(1+GroundFuelSurcharge),2),ROUND(((1-GroundCandaDiscount)*'UPS Ground Base'!P118)*(1+GroundFuelSurcharge),2))+(GroundResidentialFee*(1+GroundFuelSurcharge))</f>
        <v>266.446875</v>
      </c>
      <c r="Q123" s="300">
        <f>IF(MinBaseGround&gt;ROUND(((1-GroundCandaDiscount)*'UPS Ground Base'!Q118),2),ROUND(MinBaseGround*(1+GroundFuelSurcharge),2),ROUND(((1-GroundCandaDiscount)*'UPS Ground Base'!Q118)*(1+GroundFuelSurcharge),2))+(GroundResidentialFee*(1+GroundFuelSurcharge))</f>
        <v>268.956875</v>
      </c>
      <c r="R123" s="300">
        <f>IF(MinBaseGround&gt;ROUND(((1-GroundCandaDiscount)*'UPS Ground Base'!R118),2),ROUND(MinBaseGround*(1+GroundFuelSurcharge),2),ROUND(((1-GroundCandaDiscount)*'UPS Ground Base'!R118)*(1+GroundFuelSurcharge),2))+(GroundResidentialFee*(1+GroundFuelSurcharge))</f>
        <v>271.216875</v>
      </c>
      <c r="S123" s="300">
        <f>IF(MinBaseGround&gt;ROUND(((1-GroundCandaDiscount)*'UPS Ground Base'!S118),2),ROUND(MinBaseGround*(1+GroundFuelSurcharge),2),ROUND(((1-GroundCandaDiscount)*'UPS Ground Base'!S118)*(1+GroundFuelSurcharge),2))+(GroundResidentialFee*(1+GroundFuelSurcharge))</f>
        <v>276.476875</v>
      </c>
      <c r="T123" s="300">
        <f>IF(MinBaseGround&gt;ROUND(((1-GroundCandaDiscount)*'UPS Ground Base'!T118),2),ROUND(MinBaseGround*(1+GroundFuelSurcharge),2),ROUND(((1-GroundCandaDiscount)*'UPS Ground Base'!T118)*(1+GroundFuelSurcharge),2))+(GroundResidentialFee*(1+GroundFuelSurcharge))</f>
        <v>285.466875</v>
      </c>
      <c r="U123" s="300">
        <f>IF(MinBaseGround&gt;ROUND(((1-GroundCandaDiscount)*'UPS Ground Base'!U118),2),ROUND(MinBaseGround*(1+GroundFuelSurcharge),2),ROUND(((1-GroundCandaDiscount)*'UPS Ground Base'!U118)*(1+GroundFuelSurcharge),2))+(GroundResidentialFee*(1+GroundFuelSurcharge))</f>
        <v>290.746875</v>
      </c>
    </row>
    <row r="124" ht="12.75" customHeight="1">
      <c r="A124" s="299">
        <v>117.0</v>
      </c>
      <c r="B124" s="300">
        <f>IF(MinBaseGround&gt;ROUND(((1-GroundMT10)*'UPS Ground Base'!B119),2),ROUND(MinBaseGround*(1+GroundFuelSurcharge),2),ROUND(((1-GroundMT10)*'UPS Ground Base'!B119)*(1+GroundFuelSurcharge),2))+(GroundResidentialFee*(1+GroundFuelSurcharge))</f>
        <v>79.586875</v>
      </c>
      <c r="C124" s="300">
        <f>IF(MinBaseGround&gt;ROUND(((1-GroundMT10)*'UPS Ground Base'!C119),2),ROUND(MinBaseGround*(1+GroundFuelSurcharge),2),ROUND(((1-GroundMT10)*'UPS Ground Base'!C119)*(1+GroundFuelSurcharge),2))+(GroundResidentialFee*(1+GroundFuelSurcharge))</f>
        <v>81.166875</v>
      </c>
      <c r="D124" s="300">
        <f>IF(MinBaseGround&gt;ROUND(((1-GroundMT10)*'UPS Ground Base'!D119),2),ROUND(MinBaseGround*(1+GroundFuelSurcharge),2),ROUND(((1-GroundMT10)*'UPS Ground Base'!D119)*(1+GroundFuelSurcharge),2))+(GroundResidentialFee*(1+GroundFuelSurcharge))</f>
        <v>85.626875</v>
      </c>
      <c r="E124" s="300">
        <f>IF(MinBaseGround&gt;ROUND(((1-GroundMT10)*'UPS Ground Base'!E119),2),ROUND(MinBaseGround*(1+GroundFuelSurcharge),2),ROUND(((1-GroundMT10)*'UPS Ground Base'!E119)*(1+GroundFuelSurcharge),2))+(GroundResidentialFee*(1+GroundFuelSurcharge))</f>
        <v>90.096875</v>
      </c>
      <c r="F124" s="300">
        <f>IF(MinBaseGround&gt;ROUND(((1-GroundMT10)*'UPS Ground Base'!F119),2),ROUND(MinBaseGround*(1+GroundFuelSurcharge),2),ROUND(((1-GroundMT10)*'UPS Ground Base'!F119)*(1+GroundFuelSurcharge),2))+(GroundResidentialFee*(1+GroundFuelSurcharge))</f>
        <v>101.356875</v>
      </c>
      <c r="G124" s="300">
        <f>IF(MinBaseGround&gt;ROUND(((1-GroundMT10)*'UPS Ground Base'!G119),2),ROUND(MinBaseGround*(1+GroundFuelSurcharge),2),ROUND(((1-GroundMT10)*'UPS Ground Base'!G119)*(1+GroundFuelSurcharge),2))+(GroundResidentialFee*(1+GroundFuelSurcharge))</f>
        <v>111.416875</v>
      </c>
      <c r="H124" s="300">
        <f>IF(MinBaseGround&gt;ROUND(((1-GroundMT10)*'UPS Ground Base'!H119),2),ROUND(MinBaseGround*(1+GroundFuelSurcharge),2),ROUND(((1-GroundMT10)*'UPS Ground Base'!H119)*(1+GroundFuelSurcharge),2))+(GroundResidentialFee*(1+GroundFuelSurcharge))</f>
        <v>122.856875</v>
      </c>
      <c r="I124" s="300">
        <f>IF(MinBaseGround&gt;ROUND(((1-GroundCandaDiscount)*'UPS Ground Base'!I119),2),ROUND(MinBaseGround*(1+GroundFuelSurcharge),2),ROUND(((1-GroundCandaDiscount)*'UPS Ground Base'!I119)*(1+GroundFuelSurcharge),2))+(GroundResidentialFee*(1+GroundFuelSurcharge))</f>
        <v>401.626875</v>
      </c>
      <c r="J124" s="300">
        <f>IF(MinBaseGround&gt;ROUND(((1-GroundCandaDiscount)*'UPS Ground Base'!J119),2),ROUND(MinBaseGround*(1+GroundFuelSurcharge),2),ROUND(((1-GroundCandaDiscount)*'UPS Ground Base'!J119)*(1+GroundFuelSurcharge),2))+(GroundResidentialFee*(1+GroundFuelSurcharge))</f>
        <v>534.506875</v>
      </c>
      <c r="K124" s="300">
        <f>IF(MinBaseGround&gt;ROUND(((1-GroundCandaDiscount)*'UPS Ground Base'!K119),2),ROUND(MinBaseGround*(1+GroundFuelSurcharge),2),ROUND(((1-GroundCandaDiscount)*'UPS Ground Base'!K119)*(1+GroundFuelSurcharge),2))+(GroundResidentialFee*(1+GroundFuelSurcharge))</f>
        <v>412.346875</v>
      </c>
      <c r="L124" s="300">
        <f>IF(MinBaseGround&gt;ROUND(((1-GroundCandaDiscount)*'UPS Ground Base'!L119),2),ROUND(MinBaseGround*(1+GroundFuelSurcharge),2),ROUND(((1-GroundCandaDiscount)*'UPS Ground Base'!L119)*(1+GroundFuelSurcharge),2))+(GroundResidentialFee*(1+GroundFuelSurcharge))</f>
        <v>207.196875</v>
      </c>
      <c r="M124" s="300">
        <f>IF(MinBaseGround&gt;ROUND(((1-GroundCandaDiscount)*'UPS Ground Base'!M119),2),ROUND(MinBaseGround*(1+GroundFuelSurcharge),2),ROUND(((1-GroundCandaDiscount)*'UPS Ground Base'!M119)*(1+GroundFuelSurcharge),2))+(GroundResidentialFee*(1+GroundFuelSurcharge))</f>
        <v>215.696875</v>
      </c>
      <c r="N124" s="300">
        <f>IF(MinBaseGround&gt;ROUND(((1-GroundCandaDiscount)*'UPS Ground Base'!N119),2),ROUND(MinBaseGround*(1+GroundFuelSurcharge),2),ROUND(((1-GroundCandaDiscount)*'UPS Ground Base'!N119)*(1+GroundFuelSurcharge),2))+(GroundResidentialFee*(1+GroundFuelSurcharge))</f>
        <v>237.076875</v>
      </c>
      <c r="O124" s="300">
        <f>IF(MinBaseGround&gt;ROUND(((1-GroundCandaDiscount)*'UPS Ground Base'!O119),2),ROUND(MinBaseGround*(1+GroundFuelSurcharge),2),ROUND(((1-GroundCandaDiscount)*'UPS Ground Base'!O119)*(1+GroundFuelSurcharge),2))+(GroundResidentialFee*(1+GroundFuelSurcharge))</f>
        <v>264.786875</v>
      </c>
      <c r="P124" s="300">
        <f>IF(MinBaseGround&gt;ROUND(((1-GroundCandaDiscount)*'UPS Ground Base'!P119),2),ROUND(MinBaseGround*(1+GroundFuelSurcharge),2),ROUND(((1-GroundCandaDiscount)*'UPS Ground Base'!P119)*(1+GroundFuelSurcharge),2))+(GroundResidentialFee*(1+GroundFuelSurcharge))</f>
        <v>266.446875</v>
      </c>
      <c r="Q124" s="300">
        <f>IF(MinBaseGround&gt;ROUND(((1-GroundCandaDiscount)*'UPS Ground Base'!Q119),2),ROUND(MinBaseGround*(1+GroundFuelSurcharge),2),ROUND(((1-GroundCandaDiscount)*'UPS Ground Base'!Q119)*(1+GroundFuelSurcharge),2))+(GroundResidentialFee*(1+GroundFuelSurcharge))</f>
        <v>268.956875</v>
      </c>
      <c r="R124" s="300">
        <f>IF(MinBaseGround&gt;ROUND(((1-GroundCandaDiscount)*'UPS Ground Base'!R119),2),ROUND(MinBaseGround*(1+GroundFuelSurcharge),2),ROUND(((1-GroundCandaDiscount)*'UPS Ground Base'!R119)*(1+GroundFuelSurcharge),2))+(GroundResidentialFee*(1+GroundFuelSurcharge))</f>
        <v>271.216875</v>
      </c>
      <c r="S124" s="300">
        <f>IF(MinBaseGround&gt;ROUND(((1-GroundCandaDiscount)*'UPS Ground Base'!S119),2),ROUND(MinBaseGround*(1+GroundFuelSurcharge),2),ROUND(((1-GroundCandaDiscount)*'UPS Ground Base'!S119)*(1+GroundFuelSurcharge),2))+(GroundResidentialFee*(1+GroundFuelSurcharge))</f>
        <v>276.476875</v>
      </c>
      <c r="T124" s="300">
        <f>IF(MinBaseGround&gt;ROUND(((1-GroundCandaDiscount)*'UPS Ground Base'!T119),2),ROUND(MinBaseGround*(1+GroundFuelSurcharge),2),ROUND(((1-GroundCandaDiscount)*'UPS Ground Base'!T119)*(1+GroundFuelSurcharge),2))+(GroundResidentialFee*(1+GroundFuelSurcharge))</f>
        <v>285.466875</v>
      </c>
      <c r="U124" s="300">
        <f>IF(MinBaseGround&gt;ROUND(((1-GroundCandaDiscount)*'UPS Ground Base'!U119),2),ROUND(MinBaseGround*(1+GroundFuelSurcharge),2),ROUND(((1-GroundCandaDiscount)*'UPS Ground Base'!U119)*(1+GroundFuelSurcharge),2))+(GroundResidentialFee*(1+GroundFuelSurcharge))</f>
        <v>290.746875</v>
      </c>
    </row>
    <row r="125" ht="12.75" customHeight="1">
      <c r="A125" s="299">
        <v>118.0</v>
      </c>
      <c r="B125" s="300">
        <f>IF(MinBaseGround&gt;ROUND(((1-GroundMT10)*'UPS Ground Base'!B120),2),ROUND(MinBaseGround*(1+GroundFuelSurcharge),2),ROUND(((1-GroundMT10)*'UPS Ground Base'!B120)*(1+GroundFuelSurcharge),2))+(GroundResidentialFee*(1+GroundFuelSurcharge))</f>
        <v>81.066875</v>
      </c>
      <c r="C125" s="300">
        <f>IF(MinBaseGround&gt;ROUND(((1-GroundMT10)*'UPS Ground Base'!C120),2),ROUND(MinBaseGround*(1+GroundFuelSurcharge),2),ROUND(((1-GroundMT10)*'UPS Ground Base'!C120)*(1+GroundFuelSurcharge),2))+(GroundResidentialFee*(1+GroundFuelSurcharge))</f>
        <v>82.766875</v>
      </c>
      <c r="D125" s="300">
        <f>IF(MinBaseGround&gt;ROUND(((1-GroundMT10)*'UPS Ground Base'!D120),2),ROUND(MinBaseGround*(1+GroundFuelSurcharge),2),ROUND(((1-GroundMT10)*'UPS Ground Base'!D120)*(1+GroundFuelSurcharge),2))+(GroundResidentialFee*(1+GroundFuelSurcharge))</f>
        <v>85.706875</v>
      </c>
      <c r="E125" s="300">
        <f>IF(MinBaseGround&gt;ROUND(((1-GroundMT10)*'UPS Ground Base'!E120),2),ROUND(MinBaseGround*(1+GroundFuelSurcharge),2),ROUND(((1-GroundMT10)*'UPS Ground Base'!E120)*(1+GroundFuelSurcharge),2))+(GroundResidentialFee*(1+GroundFuelSurcharge))</f>
        <v>90.336875</v>
      </c>
      <c r="F125" s="300">
        <f>IF(MinBaseGround&gt;ROUND(((1-GroundMT10)*'UPS Ground Base'!F120),2),ROUND(MinBaseGround*(1+GroundFuelSurcharge),2),ROUND(((1-GroundMT10)*'UPS Ground Base'!F120)*(1+GroundFuelSurcharge),2))+(GroundResidentialFee*(1+GroundFuelSurcharge))</f>
        <v>102.066875</v>
      </c>
      <c r="G125" s="300">
        <f>IF(MinBaseGround&gt;ROUND(((1-GroundMT10)*'UPS Ground Base'!G120),2),ROUND(MinBaseGround*(1+GroundFuelSurcharge),2),ROUND(((1-GroundMT10)*'UPS Ground Base'!G120)*(1+GroundFuelSurcharge),2))+(GroundResidentialFee*(1+GroundFuelSurcharge))</f>
        <v>111.426875</v>
      </c>
      <c r="H125" s="300">
        <f>IF(MinBaseGround&gt;ROUND(((1-GroundMT10)*'UPS Ground Base'!H120),2),ROUND(MinBaseGround*(1+GroundFuelSurcharge),2),ROUND(((1-GroundMT10)*'UPS Ground Base'!H120)*(1+GroundFuelSurcharge),2))+(GroundResidentialFee*(1+GroundFuelSurcharge))</f>
        <v>124.616875</v>
      </c>
      <c r="I125" s="300">
        <f>IF(MinBaseGround&gt;ROUND(((1-GroundCandaDiscount)*'UPS Ground Base'!I120),2),ROUND(MinBaseGround*(1+GroundFuelSurcharge),2),ROUND(((1-GroundCandaDiscount)*'UPS Ground Base'!I120)*(1+GroundFuelSurcharge),2))+(GroundResidentialFee*(1+GroundFuelSurcharge))</f>
        <v>404.746875</v>
      </c>
      <c r="J125" s="300">
        <f>IF(MinBaseGround&gt;ROUND(((1-GroundCandaDiscount)*'UPS Ground Base'!J120),2),ROUND(MinBaseGround*(1+GroundFuelSurcharge),2),ROUND(((1-GroundCandaDiscount)*'UPS Ground Base'!J120)*(1+GroundFuelSurcharge),2))+(GroundResidentialFee*(1+GroundFuelSurcharge))</f>
        <v>539.026875</v>
      </c>
      <c r="K125" s="300">
        <f>IF(MinBaseGround&gt;ROUND(((1-GroundCandaDiscount)*'UPS Ground Base'!K120),2),ROUND(MinBaseGround*(1+GroundFuelSurcharge),2),ROUND(((1-GroundCandaDiscount)*'UPS Ground Base'!K120)*(1+GroundFuelSurcharge),2))+(GroundResidentialFee*(1+GroundFuelSurcharge))</f>
        <v>414.506875</v>
      </c>
      <c r="L125" s="300">
        <f>IF(MinBaseGround&gt;ROUND(((1-GroundCandaDiscount)*'UPS Ground Base'!L120),2),ROUND(MinBaseGround*(1+GroundFuelSurcharge),2),ROUND(((1-GroundCandaDiscount)*'UPS Ground Base'!L120)*(1+GroundFuelSurcharge),2))+(GroundResidentialFee*(1+GroundFuelSurcharge))</f>
        <v>207.196875</v>
      </c>
      <c r="M125" s="300">
        <f>IF(MinBaseGround&gt;ROUND(((1-GroundCandaDiscount)*'UPS Ground Base'!M120),2),ROUND(MinBaseGround*(1+GroundFuelSurcharge),2),ROUND(((1-GroundCandaDiscount)*'UPS Ground Base'!M120)*(1+GroundFuelSurcharge),2))+(GroundResidentialFee*(1+GroundFuelSurcharge))</f>
        <v>215.696875</v>
      </c>
      <c r="N125" s="300">
        <f>IF(MinBaseGround&gt;ROUND(((1-GroundCandaDiscount)*'UPS Ground Base'!N120),2),ROUND(MinBaseGround*(1+GroundFuelSurcharge),2),ROUND(((1-GroundCandaDiscount)*'UPS Ground Base'!N120)*(1+GroundFuelSurcharge),2))+(GroundResidentialFee*(1+GroundFuelSurcharge))</f>
        <v>237.076875</v>
      </c>
      <c r="O125" s="300">
        <f>IF(MinBaseGround&gt;ROUND(((1-GroundCandaDiscount)*'UPS Ground Base'!O120),2),ROUND(MinBaseGround*(1+GroundFuelSurcharge),2),ROUND(((1-GroundCandaDiscount)*'UPS Ground Base'!O120)*(1+GroundFuelSurcharge),2))+(GroundResidentialFee*(1+GroundFuelSurcharge))</f>
        <v>264.786875</v>
      </c>
      <c r="P125" s="300">
        <f>IF(MinBaseGround&gt;ROUND(((1-GroundCandaDiscount)*'UPS Ground Base'!P120),2),ROUND(MinBaseGround*(1+GroundFuelSurcharge),2),ROUND(((1-GroundCandaDiscount)*'UPS Ground Base'!P120)*(1+GroundFuelSurcharge),2))+(GroundResidentialFee*(1+GroundFuelSurcharge))</f>
        <v>266.446875</v>
      </c>
      <c r="Q125" s="300">
        <f>IF(MinBaseGround&gt;ROUND(((1-GroundCandaDiscount)*'UPS Ground Base'!Q120),2),ROUND(MinBaseGround*(1+GroundFuelSurcharge),2),ROUND(((1-GroundCandaDiscount)*'UPS Ground Base'!Q120)*(1+GroundFuelSurcharge),2))+(GroundResidentialFee*(1+GroundFuelSurcharge))</f>
        <v>268.956875</v>
      </c>
      <c r="R125" s="300">
        <f>IF(MinBaseGround&gt;ROUND(((1-GroundCandaDiscount)*'UPS Ground Base'!R120),2),ROUND(MinBaseGround*(1+GroundFuelSurcharge),2),ROUND(((1-GroundCandaDiscount)*'UPS Ground Base'!R120)*(1+GroundFuelSurcharge),2))+(GroundResidentialFee*(1+GroundFuelSurcharge))</f>
        <v>271.216875</v>
      </c>
      <c r="S125" s="300">
        <f>IF(MinBaseGround&gt;ROUND(((1-GroundCandaDiscount)*'UPS Ground Base'!S120),2),ROUND(MinBaseGround*(1+GroundFuelSurcharge),2),ROUND(((1-GroundCandaDiscount)*'UPS Ground Base'!S120)*(1+GroundFuelSurcharge),2))+(GroundResidentialFee*(1+GroundFuelSurcharge))</f>
        <v>276.476875</v>
      </c>
      <c r="T125" s="300">
        <f>IF(MinBaseGround&gt;ROUND(((1-GroundCandaDiscount)*'UPS Ground Base'!T120),2),ROUND(MinBaseGround*(1+GroundFuelSurcharge),2),ROUND(((1-GroundCandaDiscount)*'UPS Ground Base'!T120)*(1+GroundFuelSurcharge),2))+(GroundResidentialFee*(1+GroundFuelSurcharge))</f>
        <v>285.466875</v>
      </c>
      <c r="U125" s="300">
        <f>IF(MinBaseGround&gt;ROUND(((1-GroundCandaDiscount)*'UPS Ground Base'!U120),2),ROUND(MinBaseGround*(1+GroundFuelSurcharge),2),ROUND(((1-GroundCandaDiscount)*'UPS Ground Base'!U120)*(1+GroundFuelSurcharge),2))+(GroundResidentialFee*(1+GroundFuelSurcharge))</f>
        <v>290.746875</v>
      </c>
      <c r="V125" s="34"/>
      <c r="W125" s="34"/>
      <c r="X125" s="34"/>
      <c r="Y125" s="34"/>
      <c r="Z125" s="34"/>
    </row>
    <row r="126" ht="12.75" customHeight="1">
      <c r="A126" s="299">
        <v>119.0</v>
      </c>
      <c r="B126" s="300">
        <f>IF(MinBaseGround&gt;ROUND(((1-GroundMT10)*'UPS Ground Base'!B121),2),ROUND(MinBaseGround*(1+GroundFuelSurcharge),2),ROUND(((1-GroundMT10)*'UPS Ground Base'!B121)*(1+GroundFuelSurcharge),2))+(GroundResidentialFee*(1+GroundFuelSurcharge))</f>
        <v>82.436875</v>
      </c>
      <c r="C126" s="300">
        <f>IF(MinBaseGround&gt;ROUND(((1-GroundMT10)*'UPS Ground Base'!C121),2),ROUND(MinBaseGround*(1+GroundFuelSurcharge),2),ROUND(((1-GroundMT10)*'UPS Ground Base'!C121)*(1+GroundFuelSurcharge),2))+(GroundResidentialFee*(1+GroundFuelSurcharge))</f>
        <v>83.536875</v>
      </c>
      <c r="D126" s="300">
        <f>IF(MinBaseGround&gt;ROUND(((1-GroundMT10)*'UPS Ground Base'!D121),2),ROUND(MinBaseGround*(1+GroundFuelSurcharge),2),ROUND(((1-GroundMT10)*'UPS Ground Base'!D121)*(1+GroundFuelSurcharge),2))+(GroundResidentialFee*(1+GroundFuelSurcharge))</f>
        <v>88.076875</v>
      </c>
      <c r="E126" s="300">
        <f>IF(MinBaseGround&gt;ROUND(((1-GroundMT10)*'UPS Ground Base'!E121),2),ROUND(MinBaseGround*(1+GroundFuelSurcharge),2),ROUND(((1-GroundMT10)*'UPS Ground Base'!E121)*(1+GroundFuelSurcharge),2))+(GroundResidentialFee*(1+GroundFuelSurcharge))</f>
        <v>91.436875</v>
      </c>
      <c r="F126" s="300">
        <f>IF(MinBaseGround&gt;ROUND(((1-GroundMT10)*'UPS Ground Base'!F121),2),ROUND(MinBaseGround*(1+GroundFuelSurcharge),2),ROUND(((1-GroundMT10)*'UPS Ground Base'!F121)*(1+GroundFuelSurcharge),2))+(GroundResidentialFee*(1+GroundFuelSurcharge))</f>
        <v>102.076875</v>
      </c>
      <c r="G126" s="300">
        <f>IF(MinBaseGround&gt;ROUND(((1-GroundMT10)*'UPS Ground Base'!G121),2),ROUND(MinBaseGround*(1+GroundFuelSurcharge),2),ROUND(((1-GroundMT10)*'UPS Ground Base'!G121)*(1+GroundFuelSurcharge),2))+(GroundResidentialFee*(1+GroundFuelSurcharge))</f>
        <v>112.266875</v>
      </c>
      <c r="H126" s="300">
        <f>IF(MinBaseGround&gt;ROUND(((1-GroundMT10)*'UPS Ground Base'!H121),2),ROUND(MinBaseGround*(1+GroundFuelSurcharge),2),ROUND(((1-GroundMT10)*'UPS Ground Base'!H121)*(1+GroundFuelSurcharge),2))+(GroundResidentialFee*(1+GroundFuelSurcharge))</f>
        <v>124.696875</v>
      </c>
      <c r="I126" s="300">
        <f>IF(MinBaseGround&gt;ROUND(((1-GroundCandaDiscount)*'UPS Ground Base'!I121),2),ROUND(MinBaseGround*(1+GroundFuelSurcharge),2),ROUND(((1-GroundCandaDiscount)*'UPS Ground Base'!I121)*(1+GroundFuelSurcharge),2))+(GroundResidentialFee*(1+GroundFuelSurcharge))</f>
        <v>410.516875</v>
      </c>
      <c r="J126" s="300">
        <f>IF(MinBaseGround&gt;ROUND(((1-GroundCandaDiscount)*'UPS Ground Base'!J121),2),ROUND(MinBaseGround*(1+GroundFuelSurcharge),2),ROUND(((1-GroundCandaDiscount)*'UPS Ground Base'!J121)*(1+GroundFuelSurcharge),2))+(GroundResidentialFee*(1+GroundFuelSurcharge))</f>
        <v>543.556875</v>
      </c>
      <c r="K126" s="300">
        <f>IF(MinBaseGround&gt;ROUND(((1-GroundCandaDiscount)*'UPS Ground Base'!K121),2),ROUND(MinBaseGround*(1+GroundFuelSurcharge),2),ROUND(((1-GroundCandaDiscount)*'UPS Ground Base'!K121)*(1+GroundFuelSurcharge),2))+(GroundResidentialFee*(1+GroundFuelSurcharge))</f>
        <v>422.396875</v>
      </c>
      <c r="L126" s="300">
        <f>IF(MinBaseGround&gt;ROUND(((1-GroundCandaDiscount)*'UPS Ground Base'!L121),2),ROUND(MinBaseGround*(1+GroundFuelSurcharge),2),ROUND(((1-GroundCandaDiscount)*'UPS Ground Base'!L121)*(1+GroundFuelSurcharge),2))+(GroundResidentialFee*(1+GroundFuelSurcharge))</f>
        <v>207.196875</v>
      </c>
      <c r="M126" s="300">
        <f>IF(MinBaseGround&gt;ROUND(((1-GroundCandaDiscount)*'UPS Ground Base'!M121),2),ROUND(MinBaseGround*(1+GroundFuelSurcharge),2),ROUND(((1-GroundCandaDiscount)*'UPS Ground Base'!M121)*(1+GroundFuelSurcharge),2))+(GroundResidentialFee*(1+GroundFuelSurcharge))</f>
        <v>215.696875</v>
      </c>
      <c r="N126" s="300">
        <f>IF(MinBaseGround&gt;ROUND(((1-GroundCandaDiscount)*'UPS Ground Base'!N121),2),ROUND(MinBaseGround*(1+GroundFuelSurcharge),2),ROUND(((1-GroundCandaDiscount)*'UPS Ground Base'!N121)*(1+GroundFuelSurcharge),2))+(GroundResidentialFee*(1+GroundFuelSurcharge))</f>
        <v>237.076875</v>
      </c>
      <c r="O126" s="300">
        <f>IF(MinBaseGround&gt;ROUND(((1-GroundCandaDiscount)*'UPS Ground Base'!O121),2),ROUND(MinBaseGround*(1+GroundFuelSurcharge),2),ROUND(((1-GroundCandaDiscount)*'UPS Ground Base'!O121)*(1+GroundFuelSurcharge),2))+(GroundResidentialFee*(1+GroundFuelSurcharge))</f>
        <v>264.786875</v>
      </c>
      <c r="P126" s="300">
        <f>IF(MinBaseGround&gt;ROUND(((1-GroundCandaDiscount)*'UPS Ground Base'!P121),2),ROUND(MinBaseGround*(1+GroundFuelSurcharge),2),ROUND(((1-GroundCandaDiscount)*'UPS Ground Base'!P121)*(1+GroundFuelSurcharge),2))+(GroundResidentialFee*(1+GroundFuelSurcharge))</f>
        <v>266.446875</v>
      </c>
      <c r="Q126" s="300">
        <f>IF(MinBaseGround&gt;ROUND(((1-GroundCandaDiscount)*'UPS Ground Base'!Q121),2),ROUND(MinBaseGround*(1+GroundFuelSurcharge),2),ROUND(((1-GroundCandaDiscount)*'UPS Ground Base'!Q121)*(1+GroundFuelSurcharge),2))+(GroundResidentialFee*(1+GroundFuelSurcharge))</f>
        <v>268.956875</v>
      </c>
      <c r="R126" s="300">
        <f>IF(MinBaseGround&gt;ROUND(((1-GroundCandaDiscount)*'UPS Ground Base'!R121),2),ROUND(MinBaseGround*(1+GroundFuelSurcharge),2),ROUND(((1-GroundCandaDiscount)*'UPS Ground Base'!R121)*(1+GroundFuelSurcharge),2))+(GroundResidentialFee*(1+GroundFuelSurcharge))</f>
        <v>271.216875</v>
      </c>
      <c r="S126" s="300">
        <f>IF(MinBaseGround&gt;ROUND(((1-GroundCandaDiscount)*'UPS Ground Base'!S121),2),ROUND(MinBaseGround*(1+GroundFuelSurcharge),2),ROUND(((1-GroundCandaDiscount)*'UPS Ground Base'!S121)*(1+GroundFuelSurcharge),2))+(GroundResidentialFee*(1+GroundFuelSurcharge))</f>
        <v>276.476875</v>
      </c>
      <c r="T126" s="300">
        <f>IF(MinBaseGround&gt;ROUND(((1-GroundCandaDiscount)*'UPS Ground Base'!T121),2),ROUND(MinBaseGround*(1+GroundFuelSurcharge),2),ROUND(((1-GroundCandaDiscount)*'UPS Ground Base'!T121)*(1+GroundFuelSurcharge),2))+(GroundResidentialFee*(1+GroundFuelSurcharge))</f>
        <v>285.466875</v>
      </c>
      <c r="U126" s="300">
        <f>IF(MinBaseGround&gt;ROUND(((1-GroundCandaDiscount)*'UPS Ground Base'!U121),2),ROUND(MinBaseGround*(1+GroundFuelSurcharge),2),ROUND(((1-GroundCandaDiscount)*'UPS Ground Base'!U121)*(1+GroundFuelSurcharge),2))+(GroundResidentialFee*(1+GroundFuelSurcharge))</f>
        <v>290.746875</v>
      </c>
    </row>
    <row r="127" ht="12.75" customHeight="1">
      <c r="A127" s="299">
        <v>120.0</v>
      </c>
      <c r="B127" s="300">
        <f>IF(MinBaseGround&gt;ROUND(((1-GroundMT10)*'UPS Ground Base'!B122),2),ROUND(MinBaseGround*(1+GroundFuelSurcharge),2),ROUND(((1-GroundMT10)*'UPS Ground Base'!B122)*(1+GroundFuelSurcharge),2))+(GroundResidentialFee*(1+GroundFuelSurcharge))</f>
        <v>84.606875</v>
      </c>
      <c r="C127" s="300">
        <f>IF(MinBaseGround&gt;ROUND(((1-GroundMT10)*'UPS Ground Base'!C122),2),ROUND(MinBaseGround*(1+GroundFuelSurcharge),2),ROUND(((1-GroundMT10)*'UPS Ground Base'!C122)*(1+GroundFuelSurcharge),2))+(GroundResidentialFee*(1+GroundFuelSurcharge))</f>
        <v>84.716875</v>
      </c>
      <c r="D127" s="300">
        <f>IF(MinBaseGround&gt;ROUND(((1-GroundMT10)*'UPS Ground Base'!D122),2),ROUND(MinBaseGround*(1+GroundFuelSurcharge),2),ROUND(((1-GroundMT10)*'UPS Ground Base'!D122)*(1+GroundFuelSurcharge),2))+(GroundResidentialFee*(1+GroundFuelSurcharge))</f>
        <v>88.186875</v>
      </c>
      <c r="E127" s="300">
        <f>IF(MinBaseGround&gt;ROUND(((1-GroundMT10)*'UPS Ground Base'!E122),2),ROUND(MinBaseGround*(1+GroundFuelSurcharge),2),ROUND(((1-GroundMT10)*'UPS Ground Base'!E122)*(1+GroundFuelSurcharge),2))+(GroundResidentialFee*(1+GroundFuelSurcharge))</f>
        <v>92.196875</v>
      </c>
      <c r="F127" s="300">
        <f>IF(MinBaseGround&gt;ROUND(((1-GroundMT10)*'UPS Ground Base'!F122),2),ROUND(MinBaseGround*(1+GroundFuelSurcharge),2),ROUND(((1-GroundMT10)*'UPS Ground Base'!F122)*(1+GroundFuelSurcharge),2))+(GroundResidentialFee*(1+GroundFuelSurcharge))</f>
        <v>103.746875</v>
      </c>
      <c r="G127" s="300">
        <f>IF(MinBaseGround&gt;ROUND(((1-GroundMT10)*'UPS Ground Base'!G122),2),ROUND(MinBaseGround*(1+GroundFuelSurcharge),2),ROUND(((1-GroundMT10)*'UPS Ground Base'!G122)*(1+GroundFuelSurcharge),2))+(GroundResidentialFee*(1+GroundFuelSurcharge))</f>
        <v>113.656875</v>
      </c>
      <c r="H127" s="300">
        <f>IF(MinBaseGround&gt;ROUND(((1-GroundMT10)*'UPS Ground Base'!H122),2),ROUND(MinBaseGround*(1+GroundFuelSurcharge),2),ROUND(((1-GroundMT10)*'UPS Ground Base'!H122)*(1+GroundFuelSurcharge),2))+(GroundResidentialFee*(1+GroundFuelSurcharge))</f>
        <v>124.866875</v>
      </c>
      <c r="I127" s="300">
        <f>IF(MinBaseGround&gt;ROUND(((1-GroundCandaDiscount)*'UPS Ground Base'!I122),2),ROUND(MinBaseGround*(1+GroundFuelSurcharge),2),ROUND(((1-GroundCandaDiscount)*'UPS Ground Base'!I122)*(1+GroundFuelSurcharge),2))+(GroundResidentialFee*(1+GroundFuelSurcharge))</f>
        <v>413.836875</v>
      </c>
      <c r="J127" s="300">
        <f>IF(MinBaseGround&gt;ROUND(((1-GroundCandaDiscount)*'UPS Ground Base'!J122),2),ROUND(MinBaseGround*(1+GroundFuelSurcharge),2),ROUND(((1-GroundCandaDiscount)*'UPS Ground Base'!J122)*(1+GroundFuelSurcharge),2))+(GroundResidentialFee*(1+GroundFuelSurcharge))</f>
        <v>548.036875</v>
      </c>
      <c r="K127" s="300">
        <f>IF(MinBaseGround&gt;ROUND(((1-GroundCandaDiscount)*'UPS Ground Base'!K122),2),ROUND(MinBaseGround*(1+GroundFuelSurcharge),2),ROUND(((1-GroundCandaDiscount)*'UPS Ground Base'!K122)*(1+GroundFuelSurcharge),2))+(GroundResidentialFee*(1+GroundFuelSurcharge))</f>
        <v>426.746875</v>
      </c>
      <c r="L127" s="300">
        <f>IF(MinBaseGround&gt;ROUND(((1-GroundCandaDiscount)*'UPS Ground Base'!L122),2),ROUND(MinBaseGround*(1+GroundFuelSurcharge),2),ROUND(((1-GroundCandaDiscount)*'UPS Ground Base'!L122)*(1+GroundFuelSurcharge),2))+(GroundResidentialFee*(1+GroundFuelSurcharge))</f>
        <v>207.196875</v>
      </c>
      <c r="M127" s="300">
        <f>IF(MinBaseGround&gt;ROUND(((1-GroundCandaDiscount)*'UPS Ground Base'!M122),2),ROUND(MinBaseGround*(1+GroundFuelSurcharge),2),ROUND(((1-GroundCandaDiscount)*'UPS Ground Base'!M122)*(1+GroundFuelSurcharge),2))+(GroundResidentialFee*(1+GroundFuelSurcharge))</f>
        <v>215.696875</v>
      </c>
      <c r="N127" s="300">
        <f>IF(MinBaseGround&gt;ROUND(((1-GroundCandaDiscount)*'UPS Ground Base'!N122),2),ROUND(MinBaseGround*(1+GroundFuelSurcharge),2),ROUND(((1-GroundCandaDiscount)*'UPS Ground Base'!N122)*(1+GroundFuelSurcharge),2))+(GroundResidentialFee*(1+GroundFuelSurcharge))</f>
        <v>237.076875</v>
      </c>
      <c r="O127" s="300">
        <f>IF(MinBaseGround&gt;ROUND(((1-GroundCandaDiscount)*'UPS Ground Base'!O122),2),ROUND(MinBaseGround*(1+GroundFuelSurcharge),2),ROUND(((1-GroundCandaDiscount)*'UPS Ground Base'!O122)*(1+GroundFuelSurcharge),2))+(GroundResidentialFee*(1+GroundFuelSurcharge))</f>
        <v>264.786875</v>
      </c>
      <c r="P127" s="300">
        <f>IF(MinBaseGround&gt;ROUND(((1-GroundCandaDiscount)*'UPS Ground Base'!P122),2),ROUND(MinBaseGround*(1+GroundFuelSurcharge),2),ROUND(((1-GroundCandaDiscount)*'UPS Ground Base'!P122)*(1+GroundFuelSurcharge),2))+(GroundResidentialFee*(1+GroundFuelSurcharge))</f>
        <v>266.446875</v>
      </c>
      <c r="Q127" s="300">
        <f>IF(MinBaseGround&gt;ROUND(((1-GroundCandaDiscount)*'UPS Ground Base'!Q122),2),ROUND(MinBaseGround*(1+GroundFuelSurcharge),2),ROUND(((1-GroundCandaDiscount)*'UPS Ground Base'!Q122)*(1+GroundFuelSurcharge),2))+(GroundResidentialFee*(1+GroundFuelSurcharge))</f>
        <v>268.956875</v>
      </c>
      <c r="R127" s="300">
        <f>IF(MinBaseGround&gt;ROUND(((1-GroundCandaDiscount)*'UPS Ground Base'!R122),2),ROUND(MinBaseGround*(1+GroundFuelSurcharge),2),ROUND(((1-GroundCandaDiscount)*'UPS Ground Base'!R122)*(1+GroundFuelSurcharge),2))+(GroundResidentialFee*(1+GroundFuelSurcharge))</f>
        <v>271.216875</v>
      </c>
      <c r="S127" s="300">
        <f>IF(MinBaseGround&gt;ROUND(((1-GroundCandaDiscount)*'UPS Ground Base'!S122),2),ROUND(MinBaseGround*(1+GroundFuelSurcharge),2),ROUND(((1-GroundCandaDiscount)*'UPS Ground Base'!S122)*(1+GroundFuelSurcharge),2))+(GroundResidentialFee*(1+GroundFuelSurcharge))</f>
        <v>276.476875</v>
      </c>
      <c r="T127" s="300">
        <f>IF(MinBaseGround&gt;ROUND(((1-GroundCandaDiscount)*'UPS Ground Base'!T122),2),ROUND(MinBaseGround*(1+GroundFuelSurcharge),2),ROUND(((1-GroundCandaDiscount)*'UPS Ground Base'!T122)*(1+GroundFuelSurcharge),2))+(GroundResidentialFee*(1+GroundFuelSurcharge))</f>
        <v>285.466875</v>
      </c>
      <c r="U127" s="300">
        <f>IF(MinBaseGround&gt;ROUND(((1-GroundCandaDiscount)*'UPS Ground Base'!U122),2),ROUND(MinBaseGround*(1+GroundFuelSurcharge),2),ROUND(((1-GroundCandaDiscount)*'UPS Ground Base'!U122)*(1+GroundFuelSurcharge),2))+(GroundResidentialFee*(1+GroundFuelSurcharge))</f>
        <v>290.746875</v>
      </c>
    </row>
    <row r="128" ht="12.75" customHeight="1">
      <c r="A128" s="299">
        <v>121.0</v>
      </c>
      <c r="B128" s="300">
        <f>IF(MinBaseGround&gt;ROUND(((1-GroundMT10)*'UPS Ground Base'!B123),2),ROUND(MinBaseGround*(1+GroundFuelSurcharge),2),ROUND(((1-GroundMT10)*'UPS Ground Base'!B123)*(1+GroundFuelSurcharge),2))+(GroundResidentialFee*(1+GroundFuelSurcharge))</f>
        <v>84.646875</v>
      </c>
      <c r="C128" s="300">
        <f>IF(MinBaseGround&gt;ROUND(((1-GroundMT10)*'UPS Ground Base'!C123),2),ROUND(MinBaseGround*(1+GroundFuelSurcharge),2),ROUND(((1-GroundMT10)*'UPS Ground Base'!C123)*(1+GroundFuelSurcharge),2))+(GroundResidentialFee*(1+GroundFuelSurcharge))</f>
        <v>84.726875</v>
      </c>
      <c r="D128" s="300">
        <f>IF(MinBaseGround&gt;ROUND(((1-GroundMT10)*'UPS Ground Base'!D123),2),ROUND(MinBaseGround*(1+GroundFuelSurcharge),2),ROUND(((1-GroundMT10)*'UPS Ground Base'!D123)*(1+GroundFuelSurcharge),2))+(GroundResidentialFee*(1+GroundFuelSurcharge))</f>
        <v>88.196875</v>
      </c>
      <c r="E128" s="300">
        <f>IF(MinBaseGround&gt;ROUND(((1-GroundMT10)*'UPS Ground Base'!E123),2),ROUND(MinBaseGround*(1+GroundFuelSurcharge),2),ROUND(((1-GroundMT10)*'UPS Ground Base'!E123)*(1+GroundFuelSurcharge),2))+(GroundResidentialFee*(1+GroundFuelSurcharge))</f>
        <v>92.216875</v>
      </c>
      <c r="F128" s="300">
        <f>IF(MinBaseGround&gt;ROUND(((1-GroundMT10)*'UPS Ground Base'!F123),2),ROUND(MinBaseGround*(1+GroundFuelSurcharge),2),ROUND(((1-GroundMT10)*'UPS Ground Base'!F123)*(1+GroundFuelSurcharge),2))+(GroundResidentialFee*(1+GroundFuelSurcharge))</f>
        <v>104.376875</v>
      </c>
      <c r="G128" s="300">
        <f>IF(MinBaseGround&gt;ROUND(((1-GroundMT10)*'UPS Ground Base'!G123),2),ROUND(MinBaseGround*(1+GroundFuelSurcharge),2),ROUND(((1-GroundMT10)*'UPS Ground Base'!G123)*(1+GroundFuelSurcharge),2))+(GroundResidentialFee*(1+GroundFuelSurcharge))</f>
        <v>113.666875</v>
      </c>
      <c r="H128" s="300">
        <f>IF(MinBaseGround&gt;ROUND(((1-GroundMT10)*'UPS Ground Base'!H123),2),ROUND(MinBaseGround*(1+GroundFuelSurcharge),2),ROUND(((1-GroundMT10)*'UPS Ground Base'!H123)*(1+GroundFuelSurcharge),2))+(GroundResidentialFee*(1+GroundFuelSurcharge))</f>
        <v>124.876875</v>
      </c>
      <c r="I128" s="300">
        <f>IF(MinBaseGround&gt;ROUND(((1-GroundCandaDiscount)*'UPS Ground Base'!I123),2),ROUND(MinBaseGround*(1+GroundFuelSurcharge),2),ROUND(((1-GroundCandaDiscount)*'UPS Ground Base'!I123)*(1+GroundFuelSurcharge),2))+(GroundResidentialFee*(1+GroundFuelSurcharge))</f>
        <v>416.556875</v>
      </c>
      <c r="J128" s="300">
        <f>IF(MinBaseGround&gt;ROUND(((1-GroundCandaDiscount)*'UPS Ground Base'!J123),2),ROUND(MinBaseGround*(1+GroundFuelSurcharge),2),ROUND(((1-GroundCandaDiscount)*'UPS Ground Base'!J123)*(1+GroundFuelSurcharge),2))+(GroundResidentialFee*(1+GroundFuelSurcharge))</f>
        <v>552.576875</v>
      </c>
      <c r="K128" s="300">
        <f>IF(MinBaseGround&gt;ROUND(((1-GroundCandaDiscount)*'UPS Ground Base'!K123),2),ROUND(MinBaseGround*(1+GroundFuelSurcharge),2),ROUND(((1-GroundCandaDiscount)*'UPS Ground Base'!K123)*(1+GroundFuelSurcharge),2))+(GroundResidentialFee*(1+GroundFuelSurcharge))</f>
        <v>429.326875</v>
      </c>
      <c r="L128" s="300">
        <f>IF(MinBaseGround&gt;ROUND(((1-GroundCandaDiscount)*'UPS Ground Base'!L123),2),ROUND(MinBaseGround*(1+GroundFuelSurcharge),2),ROUND(((1-GroundCandaDiscount)*'UPS Ground Base'!L123)*(1+GroundFuelSurcharge),2))+(GroundResidentialFee*(1+GroundFuelSurcharge))</f>
        <v>214.536875</v>
      </c>
      <c r="M128" s="300">
        <f>IF(MinBaseGround&gt;ROUND(((1-GroundCandaDiscount)*'UPS Ground Base'!M123),2),ROUND(MinBaseGround*(1+GroundFuelSurcharge),2),ROUND(((1-GroundCandaDiscount)*'UPS Ground Base'!M123)*(1+GroundFuelSurcharge),2))+(GroundResidentialFee*(1+GroundFuelSurcharge))</f>
        <v>223.786875</v>
      </c>
      <c r="N128" s="300">
        <f>IF(MinBaseGround&gt;ROUND(((1-GroundCandaDiscount)*'UPS Ground Base'!N123),2),ROUND(MinBaseGround*(1+GroundFuelSurcharge),2),ROUND(((1-GroundCandaDiscount)*'UPS Ground Base'!N123)*(1+GroundFuelSurcharge),2))+(GroundResidentialFee*(1+GroundFuelSurcharge))</f>
        <v>245.436875</v>
      </c>
      <c r="O128" s="300">
        <f>IF(MinBaseGround&gt;ROUND(((1-GroundCandaDiscount)*'UPS Ground Base'!O123),2),ROUND(MinBaseGround*(1+GroundFuelSurcharge),2),ROUND(((1-GroundCandaDiscount)*'UPS Ground Base'!O123)*(1+GroundFuelSurcharge),2))+(GroundResidentialFee*(1+GroundFuelSurcharge))</f>
        <v>272.226875</v>
      </c>
      <c r="P128" s="300">
        <f>IF(MinBaseGround&gt;ROUND(((1-GroundCandaDiscount)*'UPS Ground Base'!P123),2),ROUND(MinBaseGround*(1+GroundFuelSurcharge),2),ROUND(((1-GroundCandaDiscount)*'UPS Ground Base'!P123)*(1+GroundFuelSurcharge),2))+(GroundResidentialFee*(1+GroundFuelSurcharge))</f>
        <v>273.686875</v>
      </c>
      <c r="Q128" s="300">
        <f>IF(MinBaseGround&gt;ROUND(((1-GroundCandaDiscount)*'UPS Ground Base'!Q123),2),ROUND(MinBaseGround*(1+GroundFuelSurcharge),2),ROUND(((1-GroundCandaDiscount)*'UPS Ground Base'!Q123)*(1+GroundFuelSurcharge),2))+(GroundResidentialFee*(1+GroundFuelSurcharge))</f>
        <v>276.476875</v>
      </c>
      <c r="R128" s="300">
        <f>IF(MinBaseGround&gt;ROUND(((1-GroundCandaDiscount)*'UPS Ground Base'!R123),2),ROUND(MinBaseGround*(1+GroundFuelSurcharge),2),ROUND(((1-GroundCandaDiscount)*'UPS Ground Base'!R123)*(1+GroundFuelSurcharge),2))+(GroundResidentialFee*(1+GroundFuelSurcharge))</f>
        <v>278.256875</v>
      </c>
      <c r="S128" s="300">
        <f>IF(MinBaseGround&gt;ROUND(((1-GroundCandaDiscount)*'UPS Ground Base'!S123),2),ROUND(MinBaseGround*(1+GroundFuelSurcharge),2),ROUND(((1-GroundCandaDiscount)*'UPS Ground Base'!S123)*(1+GroundFuelSurcharge),2))+(GroundResidentialFee*(1+GroundFuelSurcharge))</f>
        <v>283.506875</v>
      </c>
      <c r="T128" s="300">
        <f>IF(MinBaseGround&gt;ROUND(((1-GroundCandaDiscount)*'UPS Ground Base'!T123),2),ROUND(MinBaseGround*(1+GroundFuelSurcharge),2),ROUND(((1-GroundCandaDiscount)*'UPS Ground Base'!T123)*(1+GroundFuelSurcharge),2))+(GroundResidentialFee*(1+GroundFuelSurcharge))</f>
        <v>292.526875</v>
      </c>
      <c r="U128" s="300">
        <f>IF(MinBaseGround&gt;ROUND(((1-GroundCandaDiscount)*'UPS Ground Base'!U123),2),ROUND(MinBaseGround*(1+GroundFuelSurcharge),2),ROUND(((1-GroundCandaDiscount)*'UPS Ground Base'!U123)*(1+GroundFuelSurcharge),2))+(GroundResidentialFee*(1+GroundFuelSurcharge))</f>
        <v>297.896875</v>
      </c>
    </row>
    <row r="129" ht="12.75" customHeight="1">
      <c r="A129" s="299">
        <v>122.0</v>
      </c>
      <c r="B129" s="300">
        <f>IF(MinBaseGround&gt;ROUND(((1-GroundMT10)*'UPS Ground Base'!B124),2),ROUND(MinBaseGround*(1+GroundFuelSurcharge),2),ROUND(((1-GroundMT10)*'UPS Ground Base'!B124)*(1+GroundFuelSurcharge),2))+(GroundResidentialFee*(1+GroundFuelSurcharge))</f>
        <v>84.676875</v>
      </c>
      <c r="C129" s="300">
        <f>IF(MinBaseGround&gt;ROUND(((1-GroundMT10)*'UPS Ground Base'!C124),2),ROUND(MinBaseGround*(1+GroundFuelSurcharge),2),ROUND(((1-GroundMT10)*'UPS Ground Base'!C124)*(1+GroundFuelSurcharge),2))+(GroundResidentialFee*(1+GroundFuelSurcharge))</f>
        <v>86.236875</v>
      </c>
      <c r="D129" s="300">
        <f>IF(MinBaseGround&gt;ROUND(((1-GroundMT10)*'UPS Ground Base'!D124),2),ROUND(MinBaseGround*(1+GroundFuelSurcharge),2),ROUND(((1-GroundMT10)*'UPS Ground Base'!D124)*(1+GroundFuelSurcharge),2))+(GroundResidentialFee*(1+GroundFuelSurcharge))</f>
        <v>88.996875</v>
      </c>
      <c r="E129" s="300">
        <f>IF(MinBaseGround&gt;ROUND(((1-GroundMT10)*'UPS Ground Base'!E124),2),ROUND(MinBaseGround*(1+GroundFuelSurcharge),2),ROUND(((1-GroundMT10)*'UPS Ground Base'!E124)*(1+GroundFuelSurcharge),2))+(GroundResidentialFee*(1+GroundFuelSurcharge))</f>
        <v>92.986875</v>
      </c>
      <c r="F129" s="300">
        <f>IF(MinBaseGround&gt;ROUND(((1-GroundMT10)*'UPS Ground Base'!F124),2),ROUND(MinBaseGround*(1+GroundFuelSurcharge),2),ROUND(((1-GroundMT10)*'UPS Ground Base'!F124)*(1+GroundFuelSurcharge),2))+(GroundResidentialFee*(1+GroundFuelSurcharge))</f>
        <v>105.136875</v>
      </c>
      <c r="G129" s="300">
        <f>IF(MinBaseGround&gt;ROUND(((1-GroundMT10)*'UPS Ground Base'!G124),2),ROUND(MinBaseGround*(1+GroundFuelSurcharge),2),ROUND(((1-GroundMT10)*'UPS Ground Base'!G124)*(1+GroundFuelSurcharge),2))+(GroundResidentialFee*(1+GroundFuelSurcharge))</f>
        <v>115.356875</v>
      </c>
      <c r="H129" s="300">
        <f>IF(MinBaseGround&gt;ROUND(((1-GroundMT10)*'UPS Ground Base'!H124),2),ROUND(MinBaseGround*(1+GroundFuelSurcharge),2),ROUND(((1-GroundMT10)*'UPS Ground Base'!H124)*(1+GroundFuelSurcharge),2))+(GroundResidentialFee*(1+GroundFuelSurcharge))</f>
        <v>126.966875</v>
      </c>
      <c r="I129" s="300">
        <f>IF(MinBaseGround&gt;ROUND(((1-GroundCandaDiscount)*'UPS Ground Base'!I124),2),ROUND(MinBaseGround*(1+GroundFuelSurcharge),2),ROUND(((1-GroundCandaDiscount)*'UPS Ground Base'!I124)*(1+GroundFuelSurcharge),2))+(GroundResidentialFee*(1+GroundFuelSurcharge))</f>
        <v>423.936875</v>
      </c>
      <c r="J129" s="300">
        <f>IF(MinBaseGround&gt;ROUND(((1-GroundCandaDiscount)*'UPS Ground Base'!J124),2),ROUND(MinBaseGround*(1+GroundFuelSurcharge),2),ROUND(((1-GroundCandaDiscount)*'UPS Ground Base'!J124)*(1+GroundFuelSurcharge),2))+(GroundResidentialFee*(1+GroundFuelSurcharge))</f>
        <v>557.096875</v>
      </c>
      <c r="K129" s="300">
        <f>IF(MinBaseGround&gt;ROUND(((1-GroundCandaDiscount)*'UPS Ground Base'!K124),2),ROUND(MinBaseGround*(1+GroundFuelSurcharge),2),ROUND(((1-GroundCandaDiscount)*'UPS Ground Base'!K124)*(1+GroundFuelSurcharge),2))+(GroundResidentialFee*(1+GroundFuelSurcharge))</f>
        <v>436.826875</v>
      </c>
      <c r="L129" s="300">
        <f>IF(MinBaseGround&gt;ROUND(((1-GroundCandaDiscount)*'UPS Ground Base'!L124),2),ROUND(MinBaseGround*(1+GroundFuelSurcharge),2),ROUND(((1-GroundCandaDiscount)*'UPS Ground Base'!L124)*(1+GroundFuelSurcharge),2))+(GroundResidentialFee*(1+GroundFuelSurcharge))</f>
        <v>214.536875</v>
      </c>
      <c r="M129" s="300">
        <f>IF(MinBaseGround&gt;ROUND(((1-GroundCandaDiscount)*'UPS Ground Base'!M124),2),ROUND(MinBaseGround*(1+GroundFuelSurcharge),2),ROUND(((1-GroundCandaDiscount)*'UPS Ground Base'!M124)*(1+GroundFuelSurcharge),2))+(GroundResidentialFee*(1+GroundFuelSurcharge))</f>
        <v>223.786875</v>
      </c>
      <c r="N129" s="300">
        <f>IF(MinBaseGround&gt;ROUND(((1-GroundCandaDiscount)*'UPS Ground Base'!N124),2),ROUND(MinBaseGround*(1+GroundFuelSurcharge),2),ROUND(((1-GroundCandaDiscount)*'UPS Ground Base'!N124)*(1+GroundFuelSurcharge),2))+(GroundResidentialFee*(1+GroundFuelSurcharge))</f>
        <v>245.436875</v>
      </c>
      <c r="O129" s="300">
        <f>IF(MinBaseGround&gt;ROUND(((1-GroundCandaDiscount)*'UPS Ground Base'!O124),2),ROUND(MinBaseGround*(1+GroundFuelSurcharge),2),ROUND(((1-GroundCandaDiscount)*'UPS Ground Base'!O124)*(1+GroundFuelSurcharge),2))+(GroundResidentialFee*(1+GroundFuelSurcharge))</f>
        <v>272.226875</v>
      </c>
      <c r="P129" s="300">
        <f>IF(MinBaseGround&gt;ROUND(((1-GroundCandaDiscount)*'UPS Ground Base'!P124),2),ROUND(MinBaseGround*(1+GroundFuelSurcharge),2),ROUND(((1-GroundCandaDiscount)*'UPS Ground Base'!P124)*(1+GroundFuelSurcharge),2))+(GroundResidentialFee*(1+GroundFuelSurcharge))</f>
        <v>273.686875</v>
      </c>
      <c r="Q129" s="300">
        <f>IF(MinBaseGround&gt;ROUND(((1-GroundCandaDiscount)*'UPS Ground Base'!Q124),2),ROUND(MinBaseGround*(1+GroundFuelSurcharge),2),ROUND(((1-GroundCandaDiscount)*'UPS Ground Base'!Q124)*(1+GroundFuelSurcharge),2))+(GroundResidentialFee*(1+GroundFuelSurcharge))</f>
        <v>276.476875</v>
      </c>
      <c r="R129" s="300">
        <f>IF(MinBaseGround&gt;ROUND(((1-GroundCandaDiscount)*'UPS Ground Base'!R124),2),ROUND(MinBaseGround*(1+GroundFuelSurcharge),2),ROUND(((1-GroundCandaDiscount)*'UPS Ground Base'!R124)*(1+GroundFuelSurcharge),2))+(GroundResidentialFee*(1+GroundFuelSurcharge))</f>
        <v>278.256875</v>
      </c>
      <c r="S129" s="300">
        <f>IF(MinBaseGround&gt;ROUND(((1-GroundCandaDiscount)*'UPS Ground Base'!S124),2),ROUND(MinBaseGround*(1+GroundFuelSurcharge),2),ROUND(((1-GroundCandaDiscount)*'UPS Ground Base'!S124)*(1+GroundFuelSurcharge),2))+(GroundResidentialFee*(1+GroundFuelSurcharge))</f>
        <v>283.506875</v>
      </c>
      <c r="T129" s="300">
        <f>IF(MinBaseGround&gt;ROUND(((1-GroundCandaDiscount)*'UPS Ground Base'!T124),2),ROUND(MinBaseGround*(1+GroundFuelSurcharge),2),ROUND(((1-GroundCandaDiscount)*'UPS Ground Base'!T124)*(1+GroundFuelSurcharge),2))+(GroundResidentialFee*(1+GroundFuelSurcharge))</f>
        <v>292.526875</v>
      </c>
      <c r="U129" s="300">
        <f>IF(MinBaseGround&gt;ROUND(((1-GroundCandaDiscount)*'UPS Ground Base'!U124),2),ROUND(MinBaseGround*(1+GroundFuelSurcharge),2),ROUND(((1-GroundCandaDiscount)*'UPS Ground Base'!U124)*(1+GroundFuelSurcharge),2))+(GroundResidentialFee*(1+GroundFuelSurcharge))</f>
        <v>297.896875</v>
      </c>
    </row>
    <row r="130" ht="12.75" customHeight="1">
      <c r="A130" s="299">
        <v>123.0</v>
      </c>
      <c r="B130" s="300">
        <f>IF(MinBaseGround&gt;ROUND(((1-GroundMT10)*'UPS Ground Base'!B125),2),ROUND(MinBaseGround*(1+GroundFuelSurcharge),2),ROUND(((1-GroundMT10)*'UPS Ground Base'!B125)*(1+GroundFuelSurcharge),2))+(GroundResidentialFee*(1+GroundFuelSurcharge))</f>
        <v>85.976875</v>
      </c>
      <c r="C130" s="300">
        <f>IF(MinBaseGround&gt;ROUND(((1-GroundMT10)*'UPS Ground Base'!C125),2),ROUND(MinBaseGround*(1+GroundFuelSurcharge),2),ROUND(((1-GroundMT10)*'UPS Ground Base'!C125)*(1+GroundFuelSurcharge),2))+(GroundResidentialFee*(1+GroundFuelSurcharge))</f>
        <v>87.016875</v>
      </c>
      <c r="D130" s="300">
        <f>IF(MinBaseGround&gt;ROUND(((1-GroundMT10)*'UPS Ground Base'!D125),2),ROUND(MinBaseGround*(1+GroundFuelSurcharge),2),ROUND(((1-GroundMT10)*'UPS Ground Base'!D125)*(1+GroundFuelSurcharge),2))+(GroundResidentialFee*(1+GroundFuelSurcharge))</f>
        <v>92.296875</v>
      </c>
      <c r="E130" s="300">
        <f>IF(MinBaseGround&gt;ROUND(((1-GroundMT10)*'UPS Ground Base'!E125),2),ROUND(MinBaseGround*(1+GroundFuelSurcharge),2),ROUND(((1-GroundMT10)*'UPS Ground Base'!E125)*(1+GroundFuelSurcharge),2))+(GroundResidentialFee*(1+GroundFuelSurcharge))</f>
        <v>95.176875</v>
      </c>
      <c r="F130" s="300">
        <f>IF(MinBaseGround&gt;ROUND(((1-GroundMT10)*'UPS Ground Base'!F125),2),ROUND(MinBaseGround*(1+GroundFuelSurcharge),2),ROUND(((1-GroundMT10)*'UPS Ground Base'!F125)*(1+GroundFuelSurcharge),2))+(GroundResidentialFee*(1+GroundFuelSurcharge))</f>
        <v>105.916875</v>
      </c>
      <c r="G130" s="300">
        <f>IF(MinBaseGround&gt;ROUND(((1-GroundMT10)*'UPS Ground Base'!G125),2),ROUND(MinBaseGround*(1+GroundFuelSurcharge),2),ROUND(((1-GroundMT10)*'UPS Ground Base'!G125)*(1+GroundFuelSurcharge),2))+(GroundResidentialFee*(1+GroundFuelSurcharge))</f>
        <v>117.156875</v>
      </c>
      <c r="H130" s="300">
        <f>IF(MinBaseGround&gt;ROUND(((1-GroundMT10)*'UPS Ground Base'!H125),2),ROUND(MinBaseGround*(1+GroundFuelSurcharge),2),ROUND(((1-GroundMT10)*'UPS Ground Base'!H125)*(1+GroundFuelSurcharge),2))+(GroundResidentialFee*(1+GroundFuelSurcharge))</f>
        <v>128.366875</v>
      </c>
      <c r="I130" s="300">
        <f>IF(MinBaseGround&gt;ROUND(((1-GroundCandaDiscount)*'UPS Ground Base'!I125),2),ROUND(MinBaseGround*(1+GroundFuelSurcharge),2),ROUND(((1-GroundCandaDiscount)*'UPS Ground Base'!I125)*(1+GroundFuelSurcharge),2))+(GroundResidentialFee*(1+GroundFuelSurcharge))</f>
        <v>423.946875</v>
      </c>
      <c r="J130" s="300">
        <f>IF(MinBaseGround&gt;ROUND(((1-GroundCandaDiscount)*'UPS Ground Base'!J125),2),ROUND(MinBaseGround*(1+GroundFuelSurcharge),2),ROUND(((1-GroundCandaDiscount)*'UPS Ground Base'!J125)*(1+GroundFuelSurcharge),2))+(GroundResidentialFee*(1+GroundFuelSurcharge))</f>
        <v>561.616875</v>
      </c>
      <c r="K130" s="300">
        <f>IF(MinBaseGround&gt;ROUND(((1-GroundCandaDiscount)*'UPS Ground Base'!K125),2),ROUND(MinBaseGround*(1+GroundFuelSurcharge),2),ROUND(((1-GroundCandaDiscount)*'UPS Ground Base'!K125)*(1+GroundFuelSurcharge),2))+(GroundResidentialFee*(1+GroundFuelSurcharge))</f>
        <v>437.706875</v>
      </c>
      <c r="L130" s="300">
        <f>IF(MinBaseGround&gt;ROUND(((1-GroundCandaDiscount)*'UPS Ground Base'!L125),2),ROUND(MinBaseGround*(1+GroundFuelSurcharge),2),ROUND(((1-GroundCandaDiscount)*'UPS Ground Base'!L125)*(1+GroundFuelSurcharge),2))+(GroundResidentialFee*(1+GroundFuelSurcharge))</f>
        <v>214.536875</v>
      </c>
      <c r="M130" s="300">
        <f>IF(MinBaseGround&gt;ROUND(((1-GroundCandaDiscount)*'UPS Ground Base'!M125),2),ROUND(MinBaseGround*(1+GroundFuelSurcharge),2),ROUND(((1-GroundCandaDiscount)*'UPS Ground Base'!M125)*(1+GroundFuelSurcharge),2))+(GroundResidentialFee*(1+GroundFuelSurcharge))</f>
        <v>223.786875</v>
      </c>
      <c r="N130" s="300">
        <f>IF(MinBaseGround&gt;ROUND(((1-GroundCandaDiscount)*'UPS Ground Base'!N125),2),ROUND(MinBaseGround*(1+GroundFuelSurcharge),2),ROUND(((1-GroundCandaDiscount)*'UPS Ground Base'!N125)*(1+GroundFuelSurcharge),2))+(GroundResidentialFee*(1+GroundFuelSurcharge))</f>
        <v>245.436875</v>
      </c>
      <c r="O130" s="300">
        <f>IF(MinBaseGround&gt;ROUND(((1-GroundCandaDiscount)*'UPS Ground Base'!O125),2),ROUND(MinBaseGround*(1+GroundFuelSurcharge),2),ROUND(((1-GroundCandaDiscount)*'UPS Ground Base'!O125)*(1+GroundFuelSurcharge),2))+(GroundResidentialFee*(1+GroundFuelSurcharge))</f>
        <v>272.226875</v>
      </c>
      <c r="P130" s="300">
        <f>IF(MinBaseGround&gt;ROUND(((1-GroundCandaDiscount)*'UPS Ground Base'!P125),2),ROUND(MinBaseGround*(1+GroundFuelSurcharge),2),ROUND(((1-GroundCandaDiscount)*'UPS Ground Base'!P125)*(1+GroundFuelSurcharge),2))+(GroundResidentialFee*(1+GroundFuelSurcharge))</f>
        <v>273.686875</v>
      </c>
      <c r="Q130" s="300">
        <f>IF(MinBaseGround&gt;ROUND(((1-GroundCandaDiscount)*'UPS Ground Base'!Q125),2),ROUND(MinBaseGround*(1+GroundFuelSurcharge),2),ROUND(((1-GroundCandaDiscount)*'UPS Ground Base'!Q125)*(1+GroundFuelSurcharge),2))+(GroundResidentialFee*(1+GroundFuelSurcharge))</f>
        <v>276.476875</v>
      </c>
      <c r="R130" s="300">
        <f>IF(MinBaseGround&gt;ROUND(((1-GroundCandaDiscount)*'UPS Ground Base'!R125),2),ROUND(MinBaseGround*(1+GroundFuelSurcharge),2),ROUND(((1-GroundCandaDiscount)*'UPS Ground Base'!R125)*(1+GroundFuelSurcharge),2))+(GroundResidentialFee*(1+GroundFuelSurcharge))</f>
        <v>278.256875</v>
      </c>
      <c r="S130" s="300">
        <f>IF(MinBaseGround&gt;ROUND(((1-GroundCandaDiscount)*'UPS Ground Base'!S125),2),ROUND(MinBaseGround*(1+GroundFuelSurcharge),2),ROUND(((1-GroundCandaDiscount)*'UPS Ground Base'!S125)*(1+GroundFuelSurcharge),2))+(GroundResidentialFee*(1+GroundFuelSurcharge))</f>
        <v>283.506875</v>
      </c>
      <c r="T130" s="300">
        <f>IF(MinBaseGround&gt;ROUND(((1-GroundCandaDiscount)*'UPS Ground Base'!T125),2),ROUND(MinBaseGround*(1+GroundFuelSurcharge),2),ROUND(((1-GroundCandaDiscount)*'UPS Ground Base'!T125)*(1+GroundFuelSurcharge),2))+(GroundResidentialFee*(1+GroundFuelSurcharge))</f>
        <v>292.526875</v>
      </c>
      <c r="U130" s="300">
        <f>IF(MinBaseGround&gt;ROUND(((1-GroundCandaDiscount)*'UPS Ground Base'!U125),2),ROUND(MinBaseGround*(1+GroundFuelSurcharge),2),ROUND(((1-GroundCandaDiscount)*'UPS Ground Base'!U125)*(1+GroundFuelSurcharge),2))+(GroundResidentialFee*(1+GroundFuelSurcharge))</f>
        <v>297.896875</v>
      </c>
    </row>
    <row r="131" ht="12.75" customHeight="1">
      <c r="A131" s="299">
        <v>124.0</v>
      </c>
      <c r="B131" s="300">
        <f>IF(MinBaseGround&gt;ROUND(((1-GroundMT10)*'UPS Ground Base'!B126),2),ROUND(MinBaseGround*(1+GroundFuelSurcharge),2),ROUND(((1-GroundMT10)*'UPS Ground Base'!B126)*(1+GroundFuelSurcharge),2))+(GroundResidentialFee*(1+GroundFuelSurcharge))</f>
        <v>86.076875</v>
      </c>
      <c r="C131" s="300">
        <f>IF(MinBaseGround&gt;ROUND(((1-GroundMT10)*'UPS Ground Base'!C126),2),ROUND(MinBaseGround*(1+GroundFuelSurcharge),2),ROUND(((1-GroundMT10)*'UPS Ground Base'!C126)*(1+GroundFuelSurcharge),2))+(GroundResidentialFee*(1+GroundFuelSurcharge))</f>
        <v>87.116875</v>
      </c>
      <c r="D131" s="300">
        <f>IF(MinBaseGround&gt;ROUND(((1-GroundMT10)*'UPS Ground Base'!D126),2),ROUND(MinBaseGround*(1+GroundFuelSurcharge),2),ROUND(((1-GroundMT10)*'UPS Ground Base'!D126)*(1+GroundFuelSurcharge),2))+(GroundResidentialFee*(1+GroundFuelSurcharge))</f>
        <v>92.376875</v>
      </c>
      <c r="E131" s="300">
        <f>IF(MinBaseGround&gt;ROUND(((1-GroundMT10)*'UPS Ground Base'!E126),2),ROUND(MinBaseGround*(1+GroundFuelSurcharge),2),ROUND(((1-GroundMT10)*'UPS Ground Base'!E126)*(1+GroundFuelSurcharge),2))+(GroundResidentialFee*(1+GroundFuelSurcharge))</f>
        <v>95.186875</v>
      </c>
      <c r="F131" s="300">
        <f>IF(MinBaseGround&gt;ROUND(((1-GroundMT10)*'UPS Ground Base'!F126),2),ROUND(MinBaseGround*(1+GroundFuelSurcharge),2),ROUND(((1-GroundMT10)*'UPS Ground Base'!F126)*(1+GroundFuelSurcharge),2))+(GroundResidentialFee*(1+GroundFuelSurcharge))</f>
        <v>106.376875</v>
      </c>
      <c r="G131" s="300">
        <f>IF(MinBaseGround&gt;ROUND(((1-GroundMT10)*'UPS Ground Base'!G126),2),ROUND(MinBaseGround*(1+GroundFuelSurcharge),2),ROUND(((1-GroundMT10)*'UPS Ground Base'!G126)*(1+GroundFuelSurcharge),2))+(GroundResidentialFee*(1+GroundFuelSurcharge))</f>
        <v>117.166875</v>
      </c>
      <c r="H131" s="300">
        <f>IF(MinBaseGround&gt;ROUND(((1-GroundMT10)*'UPS Ground Base'!H126),2),ROUND(MinBaseGround*(1+GroundFuelSurcharge),2),ROUND(((1-GroundMT10)*'UPS Ground Base'!H126)*(1+GroundFuelSurcharge),2))+(GroundResidentialFee*(1+GroundFuelSurcharge))</f>
        <v>128.616875</v>
      </c>
      <c r="I131" s="300">
        <f>IF(MinBaseGround&gt;ROUND(((1-GroundCandaDiscount)*'UPS Ground Base'!I126),2),ROUND(MinBaseGround*(1+GroundFuelSurcharge),2),ROUND(((1-GroundCandaDiscount)*'UPS Ground Base'!I126)*(1+GroundFuelSurcharge),2))+(GroundResidentialFee*(1+GroundFuelSurcharge))</f>
        <v>427.036875</v>
      </c>
      <c r="J131" s="300">
        <f>IF(MinBaseGround&gt;ROUND(((1-GroundCandaDiscount)*'UPS Ground Base'!J126),2),ROUND(MinBaseGround*(1+GroundFuelSurcharge),2),ROUND(((1-GroundCandaDiscount)*'UPS Ground Base'!J126)*(1+GroundFuelSurcharge),2))+(GroundResidentialFee*(1+GroundFuelSurcharge))</f>
        <v>566.126875</v>
      </c>
      <c r="K131" s="300">
        <f>IF(MinBaseGround&gt;ROUND(((1-GroundCandaDiscount)*'UPS Ground Base'!K126),2),ROUND(MinBaseGround*(1+GroundFuelSurcharge),2),ROUND(((1-GroundCandaDiscount)*'UPS Ground Base'!K126)*(1+GroundFuelSurcharge),2))+(GroundResidentialFee*(1+GroundFuelSurcharge))</f>
        <v>439.886875</v>
      </c>
      <c r="L131" s="300">
        <f>IF(MinBaseGround&gt;ROUND(((1-GroundCandaDiscount)*'UPS Ground Base'!L126),2),ROUND(MinBaseGround*(1+GroundFuelSurcharge),2),ROUND(((1-GroundCandaDiscount)*'UPS Ground Base'!L126)*(1+GroundFuelSurcharge),2))+(GroundResidentialFee*(1+GroundFuelSurcharge))</f>
        <v>214.536875</v>
      </c>
      <c r="M131" s="300">
        <f>IF(MinBaseGround&gt;ROUND(((1-GroundCandaDiscount)*'UPS Ground Base'!M126),2),ROUND(MinBaseGround*(1+GroundFuelSurcharge),2),ROUND(((1-GroundCandaDiscount)*'UPS Ground Base'!M126)*(1+GroundFuelSurcharge),2))+(GroundResidentialFee*(1+GroundFuelSurcharge))</f>
        <v>223.786875</v>
      </c>
      <c r="N131" s="300">
        <f>IF(MinBaseGround&gt;ROUND(((1-GroundCandaDiscount)*'UPS Ground Base'!N126),2),ROUND(MinBaseGround*(1+GroundFuelSurcharge),2),ROUND(((1-GroundCandaDiscount)*'UPS Ground Base'!N126)*(1+GroundFuelSurcharge),2))+(GroundResidentialFee*(1+GroundFuelSurcharge))</f>
        <v>245.436875</v>
      </c>
      <c r="O131" s="300">
        <f>IF(MinBaseGround&gt;ROUND(((1-GroundCandaDiscount)*'UPS Ground Base'!O126),2),ROUND(MinBaseGround*(1+GroundFuelSurcharge),2),ROUND(((1-GroundCandaDiscount)*'UPS Ground Base'!O126)*(1+GroundFuelSurcharge),2))+(GroundResidentialFee*(1+GroundFuelSurcharge))</f>
        <v>272.226875</v>
      </c>
      <c r="P131" s="300">
        <f>IF(MinBaseGround&gt;ROUND(((1-GroundCandaDiscount)*'UPS Ground Base'!P126),2),ROUND(MinBaseGround*(1+GroundFuelSurcharge),2),ROUND(((1-GroundCandaDiscount)*'UPS Ground Base'!P126)*(1+GroundFuelSurcharge),2))+(GroundResidentialFee*(1+GroundFuelSurcharge))</f>
        <v>273.686875</v>
      </c>
      <c r="Q131" s="300">
        <f>IF(MinBaseGround&gt;ROUND(((1-GroundCandaDiscount)*'UPS Ground Base'!Q126),2),ROUND(MinBaseGround*(1+GroundFuelSurcharge),2),ROUND(((1-GroundCandaDiscount)*'UPS Ground Base'!Q126)*(1+GroundFuelSurcharge),2))+(GroundResidentialFee*(1+GroundFuelSurcharge))</f>
        <v>276.476875</v>
      </c>
      <c r="R131" s="300">
        <f>IF(MinBaseGround&gt;ROUND(((1-GroundCandaDiscount)*'UPS Ground Base'!R126),2),ROUND(MinBaseGround*(1+GroundFuelSurcharge),2),ROUND(((1-GroundCandaDiscount)*'UPS Ground Base'!R126)*(1+GroundFuelSurcharge),2))+(GroundResidentialFee*(1+GroundFuelSurcharge))</f>
        <v>278.256875</v>
      </c>
      <c r="S131" s="300">
        <f>IF(MinBaseGround&gt;ROUND(((1-GroundCandaDiscount)*'UPS Ground Base'!S126),2),ROUND(MinBaseGround*(1+GroundFuelSurcharge),2),ROUND(((1-GroundCandaDiscount)*'UPS Ground Base'!S126)*(1+GroundFuelSurcharge),2))+(GroundResidentialFee*(1+GroundFuelSurcharge))</f>
        <v>283.506875</v>
      </c>
      <c r="T131" s="300">
        <f>IF(MinBaseGround&gt;ROUND(((1-GroundCandaDiscount)*'UPS Ground Base'!T126),2),ROUND(MinBaseGround*(1+GroundFuelSurcharge),2),ROUND(((1-GroundCandaDiscount)*'UPS Ground Base'!T126)*(1+GroundFuelSurcharge),2))+(GroundResidentialFee*(1+GroundFuelSurcharge))</f>
        <v>292.526875</v>
      </c>
      <c r="U131" s="300">
        <f>IF(MinBaseGround&gt;ROUND(((1-GroundCandaDiscount)*'UPS Ground Base'!U126),2),ROUND(MinBaseGround*(1+GroundFuelSurcharge),2),ROUND(((1-GroundCandaDiscount)*'UPS Ground Base'!U126)*(1+GroundFuelSurcharge),2))+(GroundResidentialFee*(1+GroundFuelSurcharge))</f>
        <v>297.896875</v>
      </c>
    </row>
    <row r="132" ht="12.75" customHeight="1">
      <c r="A132" s="299">
        <v>125.0</v>
      </c>
      <c r="B132" s="300">
        <f>IF(MinBaseGround&gt;ROUND(((1-GroundMT10)*'UPS Ground Base'!B127),2),ROUND(MinBaseGround*(1+GroundFuelSurcharge),2),ROUND(((1-GroundMT10)*'UPS Ground Base'!B127)*(1+GroundFuelSurcharge),2))+(GroundResidentialFee*(1+GroundFuelSurcharge))</f>
        <v>86.156875</v>
      </c>
      <c r="C132" s="300">
        <f>IF(MinBaseGround&gt;ROUND(((1-GroundMT10)*'UPS Ground Base'!C127),2),ROUND(MinBaseGround*(1+GroundFuelSurcharge),2),ROUND(((1-GroundMT10)*'UPS Ground Base'!C127)*(1+GroundFuelSurcharge),2))+(GroundResidentialFee*(1+GroundFuelSurcharge))</f>
        <v>87.126875</v>
      </c>
      <c r="D132" s="300">
        <f>IF(MinBaseGround&gt;ROUND(((1-GroundMT10)*'UPS Ground Base'!D127),2),ROUND(MinBaseGround*(1+GroundFuelSurcharge),2),ROUND(((1-GroundMT10)*'UPS Ground Base'!D127)*(1+GroundFuelSurcharge),2))+(GroundResidentialFee*(1+GroundFuelSurcharge))</f>
        <v>92.386875</v>
      </c>
      <c r="E132" s="300">
        <f>IF(MinBaseGround&gt;ROUND(((1-GroundMT10)*'UPS Ground Base'!E127),2),ROUND(MinBaseGround*(1+GroundFuelSurcharge),2),ROUND(((1-GroundMT10)*'UPS Ground Base'!E127)*(1+GroundFuelSurcharge),2))+(GroundResidentialFee*(1+GroundFuelSurcharge))</f>
        <v>95.366875</v>
      </c>
      <c r="F132" s="300">
        <f>IF(MinBaseGround&gt;ROUND(((1-GroundMT10)*'UPS Ground Base'!F127),2),ROUND(MinBaseGround*(1+GroundFuelSurcharge),2),ROUND(((1-GroundMT10)*'UPS Ground Base'!F127)*(1+GroundFuelSurcharge),2))+(GroundResidentialFee*(1+GroundFuelSurcharge))</f>
        <v>106.576875</v>
      </c>
      <c r="G132" s="300">
        <f>IF(MinBaseGround&gt;ROUND(((1-GroundMT10)*'UPS Ground Base'!G127),2),ROUND(MinBaseGround*(1+GroundFuelSurcharge),2),ROUND(((1-GroundMT10)*'UPS Ground Base'!G127)*(1+GroundFuelSurcharge),2))+(GroundResidentialFee*(1+GroundFuelSurcharge))</f>
        <v>117.176875</v>
      </c>
      <c r="H132" s="300">
        <f>IF(MinBaseGround&gt;ROUND(((1-GroundMT10)*'UPS Ground Base'!H127),2),ROUND(MinBaseGround*(1+GroundFuelSurcharge),2),ROUND(((1-GroundMT10)*'UPS Ground Base'!H127)*(1+GroundFuelSurcharge),2))+(GroundResidentialFee*(1+GroundFuelSurcharge))</f>
        <v>128.626875</v>
      </c>
      <c r="I132" s="300">
        <f>IF(MinBaseGround&gt;ROUND(((1-GroundCandaDiscount)*'UPS Ground Base'!I127),2),ROUND(MinBaseGround*(1+GroundFuelSurcharge),2),ROUND(((1-GroundCandaDiscount)*'UPS Ground Base'!I127)*(1+GroundFuelSurcharge),2))+(GroundResidentialFee*(1+GroundFuelSurcharge))</f>
        <v>430.556875</v>
      </c>
      <c r="J132" s="300">
        <f>IF(MinBaseGround&gt;ROUND(((1-GroundCandaDiscount)*'UPS Ground Base'!J127),2),ROUND(MinBaseGround*(1+GroundFuelSurcharge),2),ROUND(((1-GroundCandaDiscount)*'UPS Ground Base'!J127)*(1+GroundFuelSurcharge),2))+(GroundResidentialFee*(1+GroundFuelSurcharge))</f>
        <v>570.646875</v>
      </c>
      <c r="K132" s="300">
        <f>IF(MinBaseGround&gt;ROUND(((1-GroundCandaDiscount)*'UPS Ground Base'!K127),2),ROUND(MinBaseGround*(1+GroundFuelSurcharge),2),ROUND(((1-GroundCandaDiscount)*'UPS Ground Base'!K127)*(1+GroundFuelSurcharge),2))+(GroundResidentialFee*(1+GroundFuelSurcharge))</f>
        <v>443.416875</v>
      </c>
      <c r="L132" s="300">
        <f>IF(MinBaseGround&gt;ROUND(((1-GroundCandaDiscount)*'UPS Ground Base'!L127),2),ROUND(MinBaseGround*(1+GroundFuelSurcharge),2),ROUND(((1-GroundCandaDiscount)*'UPS Ground Base'!L127)*(1+GroundFuelSurcharge),2))+(GroundResidentialFee*(1+GroundFuelSurcharge))</f>
        <v>214.536875</v>
      </c>
      <c r="M132" s="300">
        <f>IF(MinBaseGround&gt;ROUND(((1-GroundCandaDiscount)*'UPS Ground Base'!M127),2),ROUND(MinBaseGround*(1+GroundFuelSurcharge),2),ROUND(((1-GroundCandaDiscount)*'UPS Ground Base'!M127)*(1+GroundFuelSurcharge),2))+(GroundResidentialFee*(1+GroundFuelSurcharge))</f>
        <v>223.786875</v>
      </c>
      <c r="N132" s="300">
        <f>IF(MinBaseGround&gt;ROUND(((1-GroundCandaDiscount)*'UPS Ground Base'!N127),2),ROUND(MinBaseGround*(1+GroundFuelSurcharge),2),ROUND(((1-GroundCandaDiscount)*'UPS Ground Base'!N127)*(1+GroundFuelSurcharge),2))+(GroundResidentialFee*(1+GroundFuelSurcharge))</f>
        <v>245.436875</v>
      </c>
      <c r="O132" s="300">
        <f>IF(MinBaseGround&gt;ROUND(((1-GroundCandaDiscount)*'UPS Ground Base'!O127),2),ROUND(MinBaseGround*(1+GroundFuelSurcharge),2),ROUND(((1-GroundCandaDiscount)*'UPS Ground Base'!O127)*(1+GroundFuelSurcharge),2))+(GroundResidentialFee*(1+GroundFuelSurcharge))</f>
        <v>272.226875</v>
      </c>
      <c r="P132" s="300">
        <f>IF(MinBaseGround&gt;ROUND(((1-GroundCandaDiscount)*'UPS Ground Base'!P127),2),ROUND(MinBaseGround*(1+GroundFuelSurcharge),2),ROUND(((1-GroundCandaDiscount)*'UPS Ground Base'!P127)*(1+GroundFuelSurcharge),2))+(GroundResidentialFee*(1+GroundFuelSurcharge))</f>
        <v>273.686875</v>
      </c>
      <c r="Q132" s="300">
        <f>IF(MinBaseGround&gt;ROUND(((1-GroundCandaDiscount)*'UPS Ground Base'!Q127),2),ROUND(MinBaseGround*(1+GroundFuelSurcharge),2),ROUND(((1-GroundCandaDiscount)*'UPS Ground Base'!Q127)*(1+GroundFuelSurcharge),2))+(GroundResidentialFee*(1+GroundFuelSurcharge))</f>
        <v>276.476875</v>
      </c>
      <c r="R132" s="300">
        <f>IF(MinBaseGround&gt;ROUND(((1-GroundCandaDiscount)*'UPS Ground Base'!R127),2),ROUND(MinBaseGround*(1+GroundFuelSurcharge),2),ROUND(((1-GroundCandaDiscount)*'UPS Ground Base'!R127)*(1+GroundFuelSurcharge),2))+(GroundResidentialFee*(1+GroundFuelSurcharge))</f>
        <v>278.256875</v>
      </c>
      <c r="S132" s="300">
        <f>IF(MinBaseGround&gt;ROUND(((1-GroundCandaDiscount)*'UPS Ground Base'!S127),2),ROUND(MinBaseGround*(1+GroundFuelSurcharge),2),ROUND(((1-GroundCandaDiscount)*'UPS Ground Base'!S127)*(1+GroundFuelSurcharge),2))+(GroundResidentialFee*(1+GroundFuelSurcharge))</f>
        <v>283.506875</v>
      </c>
      <c r="T132" s="300">
        <f>IF(MinBaseGround&gt;ROUND(((1-GroundCandaDiscount)*'UPS Ground Base'!T127),2),ROUND(MinBaseGround*(1+GroundFuelSurcharge),2),ROUND(((1-GroundCandaDiscount)*'UPS Ground Base'!T127)*(1+GroundFuelSurcharge),2))+(GroundResidentialFee*(1+GroundFuelSurcharge))</f>
        <v>292.526875</v>
      </c>
      <c r="U132" s="300">
        <f>IF(MinBaseGround&gt;ROUND(((1-GroundCandaDiscount)*'UPS Ground Base'!U127),2),ROUND(MinBaseGround*(1+GroundFuelSurcharge),2),ROUND(((1-GroundCandaDiscount)*'UPS Ground Base'!U127)*(1+GroundFuelSurcharge),2))+(GroundResidentialFee*(1+GroundFuelSurcharge))</f>
        <v>297.896875</v>
      </c>
    </row>
    <row r="133" ht="12.75" customHeight="1">
      <c r="A133" s="299">
        <v>126.0</v>
      </c>
      <c r="B133" s="300">
        <f>IF(MinBaseGround&gt;ROUND(((1-GroundMT10)*'UPS Ground Base'!B128),2),ROUND(MinBaseGround*(1+GroundFuelSurcharge),2),ROUND(((1-GroundMT10)*'UPS Ground Base'!B128)*(1+GroundFuelSurcharge),2))+(GroundResidentialFee*(1+GroundFuelSurcharge))</f>
        <v>87.756875</v>
      </c>
      <c r="C133" s="300">
        <f>IF(MinBaseGround&gt;ROUND(((1-GroundMT10)*'UPS Ground Base'!C128),2),ROUND(MinBaseGround*(1+GroundFuelSurcharge),2),ROUND(((1-GroundMT10)*'UPS Ground Base'!C128)*(1+GroundFuelSurcharge),2))+(GroundResidentialFee*(1+GroundFuelSurcharge))</f>
        <v>87.916875</v>
      </c>
      <c r="D133" s="300">
        <f>IF(MinBaseGround&gt;ROUND(((1-GroundMT10)*'UPS Ground Base'!D128),2),ROUND(MinBaseGround*(1+GroundFuelSurcharge),2),ROUND(((1-GroundMT10)*'UPS Ground Base'!D128)*(1+GroundFuelSurcharge),2))+(GroundResidentialFee*(1+GroundFuelSurcharge))</f>
        <v>93.276875</v>
      </c>
      <c r="E133" s="300">
        <f>IF(MinBaseGround&gt;ROUND(((1-GroundMT10)*'UPS Ground Base'!E128),2),ROUND(MinBaseGround*(1+GroundFuelSurcharge),2),ROUND(((1-GroundMT10)*'UPS Ground Base'!E128)*(1+GroundFuelSurcharge),2))+(GroundResidentialFee*(1+GroundFuelSurcharge))</f>
        <v>95.376875</v>
      </c>
      <c r="F133" s="300">
        <f>IF(MinBaseGround&gt;ROUND(((1-GroundMT10)*'UPS Ground Base'!F128),2),ROUND(MinBaseGround*(1+GroundFuelSurcharge),2),ROUND(((1-GroundMT10)*'UPS Ground Base'!F128)*(1+GroundFuelSurcharge),2))+(GroundResidentialFee*(1+GroundFuelSurcharge))</f>
        <v>107.176875</v>
      </c>
      <c r="G133" s="300">
        <f>IF(MinBaseGround&gt;ROUND(((1-GroundMT10)*'UPS Ground Base'!G128),2),ROUND(MinBaseGround*(1+GroundFuelSurcharge),2),ROUND(((1-GroundMT10)*'UPS Ground Base'!G128)*(1+GroundFuelSurcharge),2))+(GroundResidentialFee*(1+GroundFuelSurcharge))</f>
        <v>117.396875</v>
      </c>
      <c r="H133" s="300">
        <f>IF(MinBaseGround&gt;ROUND(((1-GroundMT10)*'UPS Ground Base'!H128),2),ROUND(MinBaseGround*(1+GroundFuelSurcharge),2),ROUND(((1-GroundMT10)*'UPS Ground Base'!H128)*(1+GroundFuelSurcharge),2))+(GroundResidentialFee*(1+GroundFuelSurcharge))</f>
        <v>132.686875</v>
      </c>
      <c r="I133" s="300">
        <f>IF(MinBaseGround&gt;ROUND(((1-GroundCandaDiscount)*'UPS Ground Base'!I128),2),ROUND(MinBaseGround*(1+GroundFuelSurcharge),2),ROUND(((1-GroundCandaDiscount)*'UPS Ground Base'!I128)*(1+GroundFuelSurcharge),2))+(GroundResidentialFee*(1+GroundFuelSurcharge))</f>
        <v>433.186875</v>
      </c>
      <c r="J133" s="300">
        <f>IF(MinBaseGround&gt;ROUND(((1-GroundCandaDiscount)*'UPS Ground Base'!J128),2),ROUND(MinBaseGround*(1+GroundFuelSurcharge),2),ROUND(((1-GroundCandaDiscount)*'UPS Ground Base'!J128)*(1+GroundFuelSurcharge),2))+(GroundResidentialFee*(1+GroundFuelSurcharge))</f>
        <v>575.166875</v>
      </c>
      <c r="K133" s="300">
        <f>IF(MinBaseGround&gt;ROUND(((1-GroundCandaDiscount)*'UPS Ground Base'!K128),2),ROUND(MinBaseGround*(1+GroundFuelSurcharge),2),ROUND(((1-GroundCandaDiscount)*'UPS Ground Base'!K128)*(1+GroundFuelSurcharge),2))+(GroundResidentialFee*(1+GroundFuelSurcharge))</f>
        <v>447.976875</v>
      </c>
      <c r="L133" s="300">
        <f>IF(MinBaseGround&gt;ROUND(((1-GroundCandaDiscount)*'UPS Ground Base'!L128),2),ROUND(MinBaseGround*(1+GroundFuelSurcharge),2),ROUND(((1-GroundCandaDiscount)*'UPS Ground Base'!L128)*(1+GroundFuelSurcharge),2))+(GroundResidentialFee*(1+GroundFuelSurcharge))</f>
        <v>221.946875</v>
      </c>
      <c r="M133" s="300">
        <f>IF(MinBaseGround&gt;ROUND(((1-GroundCandaDiscount)*'UPS Ground Base'!M128),2),ROUND(MinBaseGround*(1+GroundFuelSurcharge),2),ROUND(((1-GroundCandaDiscount)*'UPS Ground Base'!M128)*(1+GroundFuelSurcharge),2))+(GroundResidentialFee*(1+GroundFuelSurcharge))</f>
        <v>230.826875</v>
      </c>
      <c r="N133" s="300">
        <f>IF(MinBaseGround&gt;ROUND(((1-GroundCandaDiscount)*'UPS Ground Base'!N128),2),ROUND(MinBaseGround*(1+GroundFuelSurcharge),2),ROUND(((1-GroundCandaDiscount)*'UPS Ground Base'!N128)*(1+GroundFuelSurcharge),2))+(GroundResidentialFee*(1+GroundFuelSurcharge))</f>
        <v>252.826875</v>
      </c>
      <c r="O133" s="300">
        <f>IF(MinBaseGround&gt;ROUND(((1-GroundCandaDiscount)*'UPS Ground Base'!O128),2),ROUND(MinBaseGround*(1+GroundFuelSurcharge),2),ROUND(((1-GroundCandaDiscount)*'UPS Ground Base'!O128)*(1+GroundFuelSurcharge),2))+(GroundResidentialFee*(1+GroundFuelSurcharge))</f>
        <v>279.406875</v>
      </c>
      <c r="P133" s="300">
        <f>IF(MinBaseGround&gt;ROUND(((1-GroundCandaDiscount)*'UPS Ground Base'!P128),2),ROUND(MinBaseGround*(1+GroundFuelSurcharge),2),ROUND(((1-GroundCandaDiscount)*'UPS Ground Base'!P128)*(1+GroundFuelSurcharge),2))+(GroundResidentialFee*(1+GroundFuelSurcharge))</f>
        <v>281.166875</v>
      </c>
      <c r="Q133" s="300">
        <f>IF(MinBaseGround&gt;ROUND(((1-GroundCandaDiscount)*'UPS Ground Base'!Q128),2),ROUND(MinBaseGround*(1+GroundFuelSurcharge),2),ROUND(((1-GroundCandaDiscount)*'UPS Ground Base'!Q128)*(1+GroundFuelSurcharge),2))+(GroundResidentialFee*(1+GroundFuelSurcharge))</f>
        <v>283.926875</v>
      </c>
      <c r="R133" s="300">
        <f>IF(MinBaseGround&gt;ROUND(((1-GroundCandaDiscount)*'UPS Ground Base'!R128),2),ROUND(MinBaseGround*(1+GroundFuelSurcharge),2),ROUND(((1-GroundCandaDiscount)*'UPS Ground Base'!R128)*(1+GroundFuelSurcharge),2))+(GroundResidentialFee*(1+GroundFuelSurcharge))</f>
        <v>285.506875</v>
      </c>
      <c r="S133" s="300">
        <f>IF(MinBaseGround&gt;ROUND(((1-GroundCandaDiscount)*'UPS Ground Base'!S128),2),ROUND(MinBaseGround*(1+GroundFuelSurcharge),2),ROUND(((1-GroundCandaDiscount)*'UPS Ground Base'!S128)*(1+GroundFuelSurcharge),2))+(GroundResidentialFee*(1+GroundFuelSurcharge))</f>
        <v>290.576875</v>
      </c>
      <c r="T133" s="300">
        <f>IF(MinBaseGround&gt;ROUND(((1-GroundCandaDiscount)*'UPS Ground Base'!T128),2),ROUND(MinBaseGround*(1+GroundFuelSurcharge),2),ROUND(((1-GroundCandaDiscount)*'UPS Ground Base'!T128)*(1+GroundFuelSurcharge),2))+(GroundResidentialFee*(1+GroundFuelSurcharge))</f>
        <v>299.746875</v>
      </c>
      <c r="U133" s="300">
        <f>IF(MinBaseGround&gt;ROUND(((1-GroundCandaDiscount)*'UPS Ground Base'!U128),2),ROUND(MinBaseGround*(1+GroundFuelSurcharge),2),ROUND(((1-GroundCandaDiscount)*'UPS Ground Base'!U128)*(1+GroundFuelSurcharge),2))+(GroundResidentialFee*(1+GroundFuelSurcharge))</f>
        <v>305.136875</v>
      </c>
    </row>
    <row r="134" ht="12.75" customHeight="1">
      <c r="A134" s="299">
        <v>127.0</v>
      </c>
      <c r="B134" s="300">
        <f>IF(MinBaseGround&gt;ROUND(((1-GroundMT10)*'UPS Ground Base'!B129),2),ROUND(MinBaseGround*(1+GroundFuelSurcharge),2),ROUND(((1-GroundMT10)*'UPS Ground Base'!B129)*(1+GroundFuelSurcharge),2))+(GroundResidentialFee*(1+GroundFuelSurcharge))</f>
        <v>87.766875</v>
      </c>
      <c r="C134" s="300">
        <f>IF(MinBaseGround&gt;ROUND(((1-GroundMT10)*'UPS Ground Base'!C129),2),ROUND(MinBaseGround*(1+GroundFuelSurcharge),2),ROUND(((1-GroundMT10)*'UPS Ground Base'!C129)*(1+GroundFuelSurcharge),2))+(GroundResidentialFee*(1+GroundFuelSurcharge))</f>
        <v>89.336875</v>
      </c>
      <c r="D134" s="300">
        <f>IF(MinBaseGround&gt;ROUND(((1-GroundMT10)*'UPS Ground Base'!D129),2),ROUND(MinBaseGround*(1+GroundFuelSurcharge),2),ROUND(((1-GroundMT10)*'UPS Ground Base'!D129)*(1+GroundFuelSurcharge),2))+(GroundResidentialFee*(1+GroundFuelSurcharge))</f>
        <v>94.966875</v>
      </c>
      <c r="E134" s="300">
        <f>IF(MinBaseGround&gt;ROUND(((1-GroundMT10)*'UPS Ground Base'!E129),2),ROUND(MinBaseGround*(1+GroundFuelSurcharge),2),ROUND(((1-GroundMT10)*'UPS Ground Base'!E129)*(1+GroundFuelSurcharge),2))+(GroundResidentialFee*(1+GroundFuelSurcharge))</f>
        <v>97.226875</v>
      </c>
      <c r="F134" s="300">
        <f>IF(MinBaseGround&gt;ROUND(((1-GroundMT10)*'UPS Ground Base'!F129),2),ROUND(MinBaseGround*(1+GroundFuelSurcharge),2),ROUND(((1-GroundMT10)*'UPS Ground Base'!F129)*(1+GroundFuelSurcharge),2))+(GroundResidentialFee*(1+GroundFuelSurcharge))</f>
        <v>109.276875</v>
      </c>
      <c r="G134" s="300">
        <f>IF(MinBaseGround&gt;ROUND(((1-GroundMT10)*'UPS Ground Base'!G129),2),ROUND(MinBaseGround*(1+GroundFuelSurcharge),2),ROUND(((1-GroundMT10)*'UPS Ground Base'!G129)*(1+GroundFuelSurcharge),2))+(GroundResidentialFee*(1+GroundFuelSurcharge))</f>
        <v>119.186875</v>
      </c>
      <c r="H134" s="300">
        <f>IF(MinBaseGround&gt;ROUND(((1-GroundMT10)*'UPS Ground Base'!H129),2),ROUND(MinBaseGround*(1+GroundFuelSurcharge),2),ROUND(((1-GroundMT10)*'UPS Ground Base'!H129)*(1+GroundFuelSurcharge),2))+(GroundResidentialFee*(1+GroundFuelSurcharge))</f>
        <v>132.696875</v>
      </c>
      <c r="I134" s="300">
        <f>IF(MinBaseGround&gt;ROUND(((1-GroundCandaDiscount)*'UPS Ground Base'!I129),2),ROUND(MinBaseGround*(1+GroundFuelSurcharge),2),ROUND(((1-GroundCandaDiscount)*'UPS Ground Base'!I129)*(1+GroundFuelSurcharge),2))+(GroundResidentialFee*(1+GroundFuelSurcharge))</f>
        <v>436.666875</v>
      </c>
      <c r="J134" s="300">
        <f>IF(MinBaseGround&gt;ROUND(((1-GroundCandaDiscount)*'UPS Ground Base'!J129),2),ROUND(MinBaseGround*(1+GroundFuelSurcharge),2),ROUND(((1-GroundCandaDiscount)*'UPS Ground Base'!J129)*(1+GroundFuelSurcharge),2))+(GroundResidentialFee*(1+GroundFuelSurcharge))</f>
        <v>579.676875</v>
      </c>
      <c r="K134" s="300">
        <f>IF(MinBaseGround&gt;ROUND(((1-GroundCandaDiscount)*'UPS Ground Base'!K129),2),ROUND(MinBaseGround*(1+GroundFuelSurcharge),2),ROUND(((1-GroundCandaDiscount)*'UPS Ground Base'!K129)*(1+GroundFuelSurcharge),2))+(GroundResidentialFee*(1+GroundFuelSurcharge))</f>
        <v>450.446875</v>
      </c>
      <c r="L134" s="300">
        <f>IF(MinBaseGround&gt;ROUND(((1-GroundCandaDiscount)*'UPS Ground Base'!L129),2),ROUND(MinBaseGround*(1+GroundFuelSurcharge),2),ROUND(((1-GroundCandaDiscount)*'UPS Ground Base'!L129)*(1+GroundFuelSurcharge),2))+(GroundResidentialFee*(1+GroundFuelSurcharge))</f>
        <v>221.946875</v>
      </c>
      <c r="M134" s="300">
        <f>IF(MinBaseGround&gt;ROUND(((1-GroundCandaDiscount)*'UPS Ground Base'!M129),2),ROUND(MinBaseGround*(1+GroundFuelSurcharge),2),ROUND(((1-GroundCandaDiscount)*'UPS Ground Base'!M129)*(1+GroundFuelSurcharge),2))+(GroundResidentialFee*(1+GroundFuelSurcharge))</f>
        <v>230.826875</v>
      </c>
      <c r="N134" s="300">
        <f>IF(MinBaseGround&gt;ROUND(((1-GroundCandaDiscount)*'UPS Ground Base'!N129),2),ROUND(MinBaseGround*(1+GroundFuelSurcharge),2),ROUND(((1-GroundCandaDiscount)*'UPS Ground Base'!N129)*(1+GroundFuelSurcharge),2))+(GroundResidentialFee*(1+GroundFuelSurcharge))</f>
        <v>252.826875</v>
      </c>
      <c r="O134" s="300">
        <f>IF(MinBaseGround&gt;ROUND(((1-GroundCandaDiscount)*'UPS Ground Base'!O129),2),ROUND(MinBaseGround*(1+GroundFuelSurcharge),2),ROUND(((1-GroundCandaDiscount)*'UPS Ground Base'!O129)*(1+GroundFuelSurcharge),2))+(GroundResidentialFee*(1+GroundFuelSurcharge))</f>
        <v>279.406875</v>
      </c>
      <c r="P134" s="300">
        <f>IF(MinBaseGround&gt;ROUND(((1-GroundCandaDiscount)*'UPS Ground Base'!P129),2),ROUND(MinBaseGround*(1+GroundFuelSurcharge),2),ROUND(((1-GroundCandaDiscount)*'UPS Ground Base'!P129)*(1+GroundFuelSurcharge),2))+(GroundResidentialFee*(1+GroundFuelSurcharge))</f>
        <v>281.166875</v>
      </c>
      <c r="Q134" s="300">
        <f>IF(MinBaseGround&gt;ROUND(((1-GroundCandaDiscount)*'UPS Ground Base'!Q129),2),ROUND(MinBaseGround*(1+GroundFuelSurcharge),2),ROUND(((1-GroundCandaDiscount)*'UPS Ground Base'!Q129)*(1+GroundFuelSurcharge),2))+(GroundResidentialFee*(1+GroundFuelSurcharge))</f>
        <v>283.926875</v>
      </c>
      <c r="R134" s="300">
        <f>IF(MinBaseGround&gt;ROUND(((1-GroundCandaDiscount)*'UPS Ground Base'!R129),2),ROUND(MinBaseGround*(1+GroundFuelSurcharge),2),ROUND(((1-GroundCandaDiscount)*'UPS Ground Base'!R129)*(1+GroundFuelSurcharge),2))+(GroundResidentialFee*(1+GroundFuelSurcharge))</f>
        <v>285.506875</v>
      </c>
      <c r="S134" s="300">
        <f>IF(MinBaseGround&gt;ROUND(((1-GroundCandaDiscount)*'UPS Ground Base'!S129),2),ROUND(MinBaseGround*(1+GroundFuelSurcharge),2),ROUND(((1-GroundCandaDiscount)*'UPS Ground Base'!S129)*(1+GroundFuelSurcharge),2))+(GroundResidentialFee*(1+GroundFuelSurcharge))</f>
        <v>290.576875</v>
      </c>
      <c r="T134" s="300">
        <f>IF(MinBaseGround&gt;ROUND(((1-GroundCandaDiscount)*'UPS Ground Base'!T129),2),ROUND(MinBaseGround*(1+GroundFuelSurcharge),2),ROUND(((1-GroundCandaDiscount)*'UPS Ground Base'!T129)*(1+GroundFuelSurcharge),2))+(GroundResidentialFee*(1+GroundFuelSurcharge))</f>
        <v>299.746875</v>
      </c>
      <c r="U134" s="300">
        <f>IF(MinBaseGround&gt;ROUND(((1-GroundCandaDiscount)*'UPS Ground Base'!U129),2),ROUND(MinBaseGround*(1+GroundFuelSurcharge),2),ROUND(((1-GroundCandaDiscount)*'UPS Ground Base'!U129)*(1+GroundFuelSurcharge),2))+(GroundResidentialFee*(1+GroundFuelSurcharge))</f>
        <v>305.136875</v>
      </c>
    </row>
    <row r="135" ht="12.75" customHeight="1">
      <c r="A135" s="299">
        <v>128.0</v>
      </c>
      <c r="B135" s="300">
        <f>IF(MinBaseGround&gt;ROUND(((1-GroundMT10)*'UPS Ground Base'!B130),2),ROUND(MinBaseGround*(1+GroundFuelSurcharge),2),ROUND(((1-GroundMT10)*'UPS Ground Base'!B130)*(1+GroundFuelSurcharge),2))+(GroundResidentialFee*(1+GroundFuelSurcharge))</f>
        <v>88.476875</v>
      </c>
      <c r="C135" s="300">
        <f>IF(MinBaseGround&gt;ROUND(((1-GroundMT10)*'UPS Ground Base'!C130),2),ROUND(MinBaseGround*(1+GroundFuelSurcharge),2),ROUND(((1-GroundMT10)*'UPS Ground Base'!C130)*(1+GroundFuelSurcharge),2))+(GroundResidentialFee*(1+GroundFuelSurcharge))</f>
        <v>89.346875</v>
      </c>
      <c r="D135" s="300">
        <f>IF(MinBaseGround&gt;ROUND(((1-GroundMT10)*'UPS Ground Base'!D130),2),ROUND(MinBaseGround*(1+GroundFuelSurcharge),2),ROUND(((1-GroundMT10)*'UPS Ground Base'!D130)*(1+GroundFuelSurcharge),2))+(GroundResidentialFee*(1+GroundFuelSurcharge))</f>
        <v>94.976875</v>
      </c>
      <c r="E135" s="300">
        <f>IF(MinBaseGround&gt;ROUND(((1-GroundMT10)*'UPS Ground Base'!E130),2),ROUND(MinBaseGround*(1+GroundFuelSurcharge),2),ROUND(((1-GroundMT10)*'UPS Ground Base'!E130)*(1+GroundFuelSurcharge),2))+(GroundResidentialFee*(1+GroundFuelSurcharge))</f>
        <v>97.426875</v>
      </c>
      <c r="F135" s="300">
        <f>IF(MinBaseGround&gt;ROUND(((1-GroundMT10)*'UPS Ground Base'!F130),2),ROUND(MinBaseGround*(1+GroundFuelSurcharge),2),ROUND(((1-GroundMT10)*'UPS Ground Base'!F130)*(1+GroundFuelSurcharge),2))+(GroundResidentialFee*(1+GroundFuelSurcharge))</f>
        <v>109.486875</v>
      </c>
      <c r="G135" s="300">
        <f>IF(MinBaseGround&gt;ROUND(((1-GroundMT10)*'UPS Ground Base'!G130),2),ROUND(MinBaseGround*(1+GroundFuelSurcharge),2),ROUND(((1-GroundMT10)*'UPS Ground Base'!G130)*(1+GroundFuelSurcharge),2))+(GroundResidentialFee*(1+GroundFuelSurcharge))</f>
        <v>119.416875</v>
      </c>
      <c r="H135" s="300">
        <f>IF(MinBaseGround&gt;ROUND(((1-GroundMT10)*'UPS Ground Base'!H130),2),ROUND(MinBaseGround*(1+GroundFuelSurcharge),2),ROUND(((1-GroundMT10)*'UPS Ground Base'!H130)*(1+GroundFuelSurcharge),2))+(GroundResidentialFee*(1+GroundFuelSurcharge))</f>
        <v>133.646875</v>
      </c>
      <c r="I135" s="300">
        <f>IF(MinBaseGround&gt;ROUND(((1-GroundCandaDiscount)*'UPS Ground Base'!I130),2),ROUND(MinBaseGround*(1+GroundFuelSurcharge),2),ROUND(((1-GroundCandaDiscount)*'UPS Ground Base'!I130)*(1+GroundFuelSurcharge),2))+(GroundResidentialFee*(1+GroundFuelSurcharge))</f>
        <v>440.156875</v>
      </c>
      <c r="J135" s="300">
        <f>IF(MinBaseGround&gt;ROUND(((1-GroundCandaDiscount)*'UPS Ground Base'!J130),2),ROUND(MinBaseGround*(1+GroundFuelSurcharge),2),ROUND(((1-GroundCandaDiscount)*'UPS Ground Base'!J130)*(1+GroundFuelSurcharge),2))+(GroundResidentialFee*(1+GroundFuelSurcharge))</f>
        <v>584.196875</v>
      </c>
      <c r="K135" s="300">
        <f>IF(MinBaseGround&gt;ROUND(((1-GroundCandaDiscount)*'UPS Ground Base'!K130),2),ROUND(MinBaseGround*(1+GroundFuelSurcharge),2),ROUND(((1-GroundCandaDiscount)*'UPS Ground Base'!K130)*(1+GroundFuelSurcharge),2))+(GroundResidentialFee*(1+GroundFuelSurcharge))</f>
        <v>455.036875</v>
      </c>
      <c r="L135" s="300">
        <f>IF(MinBaseGround&gt;ROUND(((1-GroundCandaDiscount)*'UPS Ground Base'!L130),2),ROUND(MinBaseGround*(1+GroundFuelSurcharge),2),ROUND(((1-GroundCandaDiscount)*'UPS Ground Base'!L130)*(1+GroundFuelSurcharge),2))+(GroundResidentialFee*(1+GroundFuelSurcharge))</f>
        <v>221.946875</v>
      </c>
      <c r="M135" s="300">
        <f>IF(MinBaseGround&gt;ROUND(((1-GroundCandaDiscount)*'UPS Ground Base'!M130),2),ROUND(MinBaseGround*(1+GroundFuelSurcharge),2),ROUND(((1-GroundCandaDiscount)*'UPS Ground Base'!M130)*(1+GroundFuelSurcharge),2))+(GroundResidentialFee*(1+GroundFuelSurcharge))</f>
        <v>230.826875</v>
      </c>
      <c r="N135" s="300">
        <f>IF(MinBaseGround&gt;ROUND(((1-GroundCandaDiscount)*'UPS Ground Base'!N130),2),ROUND(MinBaseGround*(1+GroundFuelSurcharge),2),ROUND(((1-GroundCandaDiscount)*'UPS Ground Base'!N130)*(1+GroundFuelSurcharge),2))+(GroundResidentialFee*(1+GroundFuelSurcharge))</f>
        <v>252.826875</v>
      </c>
      <c r="O135" s="300">
        <f>IF(MinBaseGround&gt;ROUND(((1-GroundCandaDiscount)*'UPS Ground Base'!O130),2),ROUND(MinBaseGround*(1+GroundFuelSurcharge),2),ROUND(((1-GroundCandaDiscount)*'UPS Ground Base'!O130)*(1+GroundFuelSurcharge),2))+(GroundResidentialFee*(1+GroundFuelSurcharge))</f>
        <v>279.406875</v>
      </c>
      <c r="P135" s="300">
        <f>IF(MinBaseGround&gt;ROUND(((1-GroundCandaDiscount)*'UPS Ground Base'!P130),2),ROUND(MinBaseGround*(1+GroundFuelSurcharge),2),ROUND(((1-GroundCandaDiscount)*'UPS Ground Base'!P130)*(1+GroundFuelSurcharge),2))+(GroundResidentialFee*(1+GroundFuelSurcharge))</f>
        <v>281.166875</v>
      </c>
      <c r="Q135" s="300">
        <f>IF(MinBaseGround&gt;ROUND(((1-GroundCandaDiscount)*'UPS Ground Base'!Q130),2),ROUND(MinBaseGround*(1+GroundFuelSurcharge),2),ROUND(((1-GroundCandaDiscount)*'UPS Ground Base'!Q130)*(1+GroundFuelSurcharge),2))+(GroundResidentialFee*(1+GroundFuelSurcharge))</f>
        <v>283.926875</v>
      </c>
      <c r="R135" s="300">
        <f>IF(MinBaseGround&gt;ROUND(((1-GroundCandaDiscount)*'UPS Ground Base'!R130),2),ROUND(MinBaseGround*(1+GroundFuelSurcharge),2),ROUND(((1-GroundCandaDiscount)*'UPS Ground Base'!R130)*(1+GroundFuelSurcharge),2))+(GroundResidentialFee*(1+GroundFuelSurcharge))</f>
        <v>285.506875</v>
      </c>
      <c r="S135" s="300">
        <f>IF(MinBaseGround&gt;ROUND(((1-GroundCandaDiscount)*'UPS Ground Base'!S130),2),ROUND(MinBaseGround*(1+GroundFuelSurcharge),2),ROUND(((1-GroundCandaDiscount)*'UPS Ground Base'!S130)*(1+GroundFuelSurcharge),2))+(GroundResidentialFee*(1+GroundFuelSurcharge))</f>
        <v>290.576875</v>
      </c>
      <c r="T135" s="300">
        <f>IF(MinBaseGround&gt;ROUND(((1-GroundCandaDiscount)*'UPS Ground Base'!T130),2),ROUND(MinBaseGround*(1+GroundFuelSurcharge),2),ROUND(((1-GroundCandaDiscount)*'UPS Ground Base'!T130)*(1+GroundFuelSurcharge),2))+(GroundResidentialFee*(1+GroundFuelSurcharge))</f>
        <v>299.746875</v>
      </c>
      <c r="U135" s="300">
        <f>IF(MinBaseGround&gt;ROUND(((1-GroundCandaDiscount)*'UPS Ground Base'!U130),2),ROUND(MinBaseGround*(1+GroundFuelSurcharge),2),ROUND(((1-GroundCandaDiscount)*'UPS Ground Base'!U130)*(1+GroundFuelSurcharge),2))+(GroundResidentialFee*(1+GroundFuelSurcharge))</f>
        <v>305.136875</v>
      </c>
    </row>
    <row r="136" ht="12.75" customHeight="1">
      <c r="A136" s="299">
        <v>129.0</v>
      </c>
      <c r="B136" s="300">
        <f>IF(MinBaseGround&gt;ROUND(((1-GroundMT10)*'UPS Ground Base'!B131),2),ROUND(MinBaseGround*(1+GroundFuelSurcharge),2),ROUND(((1-GroundMT10)*'UPS Ground Base'!B131)*(1+GroundFuelSurcharge),2))+(GroundResidentialFee*(1+GroundFuelSurcharge))</f>
        <v>90.096875</v>
      </c>
      <c r="C136" s="300">
        <f>IF(MinBaseGround&gt;ROUND(((1-GroundMT10)*'UPS Ground Base'!C131),2),ROUND(MinBaseGround*(1+GroundFuelSurcharge),2),ROUND(((1-GroundMT10)*'UPS Ground Base'!C131)*(1+GroundFuelSurcharge),2))+(GroundResidentialFee*(1+GroundFuelSurcharge))</f>
        <v>90.406875</v>
      </c>
      <c r="D136" s="300">
        <f>IF(MinBaseGround&gt;ROUND(((1-GroundMT10)*'UPS Ground Base'!D131),2),ROUND(MinBaseGround*(1+GroundFuelSurcharge),2),ROUND(((1-GroundMT10)*'UPS Ground Base'!D131)*(1+GroundFuelSurcharge),2))+(GroundResidentialFee*(1+GroundFuelSurcharge))</f>
        <v>94.996875</v>
      </c>
      <c r="E136" s="300">
        <f>IF(MinBaseGround&gt;ROUND(((1-GroundMT10)*'UPS Ground Base'!E131),2),ROUND(MinBaseGround*(1+GroundFuelSurcharge),2),ROUND(((1-GroundMT10)*'UPS Ground Base'!E131)*(1+GroundFuelSurcharge),2))+(GroundResidentialFee*(1+GroundFuelSurcharge))</f>
        <v>97.876875</v>
      </c>
      <c r="F136" s="300">
        <f>IF(MinBaseGround&gt;ROUND(((1-GroundMT10)*'UPS Ground Base'!F131),2),ROUND(MinBaseGround*(1+GroundFuelSurcharge),2),ROUND(((1-GroundMT10)*'UPS Ground Base'!F131)*(1+GroundFuelSurcharge),2))+(GroundResidentialFee*(1+GroundFuelSurcharge))</f>
        <v>109.496875</v>
      </c>
      <c r="G136" s="300">
        <f>IF(MinBaseGround&gt;ROUND(((1-GroundMT10)*'UPS Ground Base'!G131),2),ROUND(MinBaseGround*(1+GroundFuelSurcharge),2),ROUND(((1-GroundMT10)*'UPS Ground Base'!G131)*(1+GroundFuelSurcharge),2))+(GroundResidentialFee*(1+GroundFuelSurcharge))</f>
        <v>119.426875</v>
      </c>
      <c r="H136" s="300">
        <f>IF(MinBaseGround&gt;ROUND(((1-GroundMT10)*'UPS Ground Base'!H131),2),ROUND(MinBaseGround*(1+GroundFuelSurcharge),2),ROUND(((1-GroundMT10)*'UPS Ground Base'!H131)*(1+GroundFuelSurcharge),2))+(GroundResidentialFee*(1+GroundFuelSurcharge))</f>
        <v>134.616875</v>
      </c>
      <c r="I136" s="300">
        <f>IF(MinBaseGround&gt;ROUND(((1-GroundCandaDiscount)*'UPS Ground Base'!I131),2),ROUND(MinBaseGround*(1+GroundFuelSurcharge),2),ROUND(((1-GroundCandaDiscount)*'UPS Ground Base'!I131)*(1+GroundFuelSurcharge),2))+(GroundResidentialFee*(1+GroundFuelSurcharge))</f>
        <v>443.666875</v>
      </c>
      <c r="J136" s="300">
        <f>IF(MinBaseGround&gt;ROUND(((1-GroundCandaDiscount)*'UPS Ground Base'!J131),2),ROUND(MinBaseGround*(1+GroundFuelSurcharge),2),ROUND(((1-GroundCandaDiscount)*'UPS Ground Base'!J131)*(1+GroundFuelSurcharge),2))+(GroundResidentialFee*(1+GroundFuelSurcharge))</f>
        <v>588.696875</v>
      </c>
      <c r="K136" s="300">
        <f>IF(MinBaseGround&gt;ROUND(((1-GroundCandaDiscount)*'UPS Ground Base'!K131),2),ROUND(MinBaseGround*(1+GroundFuelSurcharge),2),ROUND(((1-GroundCandaDiscount)*'UPS Ground Base'!K131)*(1+GroundFuelSurcharge),2))+(GroundResidentialFee*(1+GroundFuelSurcharge))</f>
        <v>458.626875</v>
      </c>
      <c r="L136" s="300">
        <f>IF(MinBaseGround&gt;ROUND(((1-GroundCandaDiscount)*'UPS Ground Base'!L131),2),ROUND(MinBaseGround*(1+GroundFuelSurcharge),2),ROUND(((1-GroundCandaDiscount)*'UPS Ground Base'!L131)*(1+GroundFuelSurcharge),2))+(GroundResidentialFee*(1+GroundFuelSurcharge))</f>
        <v>221.946875</v>
      </c>
      <c r="M136" s="300">
        <f>IF(MinBaseGround&gt;ROUND(((1-GroundCandaDiscount)*'UPS Ground Base'!M131),2),ROUND(MinBaseGround*(1+GroundFuelSurcharge),2),ROUND(((1-GroundCandaDiscount)*'UPS Ground Base'!M131)*(1+GroundFuelSurcharge),2))+(GroundResidentialFee*(1+GroundFuelSurcharge))</f>
        <v>230.826875</v>
      </c>
      <c r="N136" s="300">
        <f>IF(MinBaseGround&gt;ROUND(((1-GroundCandaDiscount)*'UPS Ground Base'!N131),2),ROUND(MinBaseGround*(1+GroundFuelSurcharge),2),ROUND(((1-GroundCandaDiscount)*'UPS Ground Base'!N131)*(1+GroundFuelSurcharge),2))+(GroundResidentialFee*(1+GroundFuelSurcharge))</f>
        <v>252.826875</v>
      </c>
      <c r="O136" s="300">
        <f>IF(MinBaseGround&gt;ROUND(((1-GroundCandaDiscount)*'UPS Ground Base'!O131),2),ROUND(MinBaseGround*(1+GroundFuelSurcharge),2),ROUND(((1-GroundCandaDiscount)*'UPS Ground Base'!O131)*(1+GroundFuelSurcharge),2))+(GroundResidentialFee*(1+GroundFuelSurcharge))</f>
        <v>279.406875</v>
      </c>
      <c r="P136" s="300">
        <f>IF(MinBaseGround&gt;ROUND(((1-GroundCandaDiscount)*'UPS Ground Base'!P131),2),ROUND(MinBaseGround*(1+GroundFuelSurcharge),2),ROUND(((1-GroundCandaDiscount)*'UPS Ground Base'!P131)*(1+GroundFuelSurcharge),2))+(GroundResidentialFee*(1+GroundFuelSurcharge))</f>
        <v>281.166875</v>
      </c>
      <c r="Q136" s="300">
        <f>IF(MinBaseGround&gt;ROUND(((1-GroundCandaDiscount)*'UPS Ground Base'!Q131),2),ROUND(MinBaseGround*(1+GroundFuelSurcharge),2),ROUND(((1-GroundCandaDiscount)*'UPS Ground Base'!Q131)*(1+GroundFuelSurcharge),2))+(GroundResidentialFee*(1+GroundFuelSurcharge))</f>
        <v>283.926875</v>
      </c>
      <c r="R136" s="300">
        <f>IF(MinBaseGround&gt;ROUND(((1-GroundCandaDiscount)*'UPS Ground Base'!R131),2),ROUND(MinBaseGround*(1+GroundFuelSurcharge),2),ROUND(((1-GroundCandaDiscount)*'UPS Ground Base'!R131)*(1+GroundFuelSurcharge),2))+(GroundResidentialFee*(1+GroundFuelSurcharge))</f>
        <v>285.506875</v>
      </c>
      <c r="S136" s="300">
        <f>IF(MinBaseGround&gt;ROUND(((1-GroundCandaDiscount)*'UPS Ground Base'!S131),2),ROUND(MinBaseGround*(1+GroundFuelSurcharge),2),ROUND(((1-GroundCandaDiscount)*'UPS Ground Base'!S131)*(1+GroundFuelSurcharge),2))+(GroundResidentialFee*(1+GroundFuelSurcharge))</f>
        <v>290.576875</v>
      </c>
      <c r="T136" s="300">
        <f>IF(MinBaseGround&gt;ROUND(((1-GroundCandaDiscount)*'UPS Ground Base'!T131),2),ROUND(MinBaseGround*(1+GroundFuelSurcharge),2),ROUND(((1-GroundCandaDiscount)*'UPS Ground Base'!T131)*(1+GroundFuelSurcharge),2))+(GroundResidentialFee*(1+GroundFuelSurcharge))</f>
        <v>299.746875</v>
      </c>
      <c r="U136" s="300">
        <f>IF(MinBaseGround&gt;ROUND(((1-GroundCandaDiscount)*'UPS Ground Base'!U131),2),ROUND(MinBaseGround*(1+GroundFuelSurcharge),2),ROUND(((1-GroundCandaDiscount)*'UPS Ground Base'!U131)*(1+GroundFuelSurcharge),2))+(GroundResidentialFee*(1+GroundFuelSurcharge))</f>
        <v>305.136875</v>
      </c>
    </row>
    <row r="137" ht="12.75" customHeight="1">
      <c r="A137" s="299">
        <v>130.0</v>
      </c>
      <c r="B137" s="300">
        <f>IF(MinBaseGround&gt;ROUND(((1-GroundMT10)*'UPS Ground Base'!B132),2),ROUND(MinBaseGround*(1+GroundFuelSurcharge),2),ROUND(((1-GroundMT10)*'UPS Ground Base'!B132)*(1+GroundFuelSurcharge),2))+(GroundResidentialFee*(1+GroundFuelSurcharge))</f>
        <v>90.336875</v>
      </c>
      <c r="C137" s="300">
        <f>IF(MinBaseGround&gt;ROUND(((1-GroundMT10)*'UPS Ground Base'!C132),2),ROUND(MinBaseGround*(1+GroundFuelSurcharge),2),ROUND(((1-GroundMT10)*'UPS Ground Base'!C132)*(1+GroundFuelSurcharge),2))+(GroundResidentialFee*(1+GroundFuelSurcharge))</f>
        <v>90.436875</v>
      </c>
      <c r="D137" s="300">
        <f>IF(MinBaseGround&gt;ROUND(((1-GroundMT10)*'UPS Ground Base'!D132),2),ROUND(MinBaseGround*(1+GroundFuelSurcharge),2),ROUND(((1-GroundMT10)*'UPS Ground Base'!D132)*(1+GroundFuelSurcharge),2))+(GroundResidentialFee*(1+GroundFuelSurcharge))</f>
        <v>95.806875</v>
      </c>
      <c r="E137" s="300">
        <f>IF(MinBaseGround&gt;ROUND(((1-GroundMT10)*'UPS Ground Base'!E132),2),ROUND(MinBaseGround*(1+GroundFuelSurcharge),2),ROUND(((1-GroundMT10)*'UPS Ground Base'!E132)*(1+GroundFuelSurcharge),2))+(GroundResidentialFee*(1+GroundFuelSurcharge))</f>
        <v>98.056875</v>
      </c>
      <c r="F137" s="300">
        <f>IF(MinBaseGround&gt;ROUND(((1-GroundMT10)*'UPS Ground Base'!F132),2),ROUND(MinBaseGround*(1+GroundFuelSurcharge),2),ROUND(((1-GroundMT10)*'UPS Ground Base'!F132)*(1+GroundFuelSurcharge),2))+(GroundResidentialFee*(1+GroundFuelSurcharge))</f>
        <v>110.236875</v>
      </c>
      <c r="G137" s="300">
        <f>IF(MinBaseGround&gt;ROUND(((1-GroundMT10)*'UPS Ground Base'!G132),2),ROUND(MinBaseGround*(1+GroundFuelSurcharge),2),ROUND(((1-GroundMT10)*'UPS Ground Base'!G132)*(1+GroundFuelSurcharge),2))+(GroundResidentialFee*(1+GroundFuelSurcharge))</f>
        <v>120.906875</v>
      </c>
      <c r="H137" s="300">
        <f>IF(MinBaseGround&gt;ROUND(((1-GroundMT10)*'UPS Ground Base'!H132),2),ROUND(MinBaseGround*(1+GroundFuelSurcharge),2),ROUND(((1-GroundMT10)*'UPS Ground Base'!H132)*(1+GroundFuelSurcharge),2))+(GroundResidentialFee*(1+GroundFuelSurcharge))</f>
        <v>137.816875</v>
      </c>
      <c r="I137" s="300">
        <f>IF(MinBaseGround&gt;ROUND(((1-GroundCandaDiscount)*'UPS Ground Base'!I132),2),ROUND(MinBaseGround*(1+GroundFuelSurcharge),2),ROUND(((1-GroundCandaDiscount)*'UPS Ground Base'!I132)*(1+GroundFuelSurcharge),2))+(GroundResidentialFee*(1+GroundFuelSurcharge))</f>
        <v>455.656875</v>
      </c>
      <c r="J137" s="300">
        <f>IF(MinBaseGround&gt;ROUND(((1-GroundCandaDiscount)*'UPS Ground Base'!J132),2),ROUND(MinBaseGround*(1+GroundFuelSurcharge),2),ROUND(((1-GroundCandaDiscount)*'UPS Ground Base'!J132)*(1+GroundFuelSurcharge),2))+(GroundResidentialFee*(1+GroundFuelSurcharge))</f>
        <v>593.226875</v>
      </c>
      <c r="K137" s="300">
        <f>IF(MinBaseGround&gt;ROUND(((1-GroundCandaDiscount)*'UPS Ground Base'!K132),2),ROUND(MinBaseGround*(1+GroundFuelSurcharge),2),ROUND(((1-GroundCandaDiscount)*'UPS Ground Base'!K132)*(1+GroundFuelSurcharge),2))+(GroundResidentialFee*(1+GroundFuelSurcharge))</f>
        <v>470.926875</v>
      </c>
      <c r="L137" s="300">
        <f>IF(MinBaseGround&gt;ROUND(((1-GroundCandaDiscount)*'UPS Ground Base'!L132),2),ROUND(MinBaseGround*(1+GroundFuelSurcharge),2),ROUND(((1-GroundCandaDiscount)*'UPS Ground Base'!L132)*(1+GroundFuelSurcharge),2))+(GroundResidentialFee*(1+GroundFuelSurcharge))</f>
        <v>221.946875</v>
      </c>
      <c r="M137" s="300">
        <f>IF(MinBaseGround&gt;ROUND(((1-GroundCandaDiscount)*'UPS Ground Base'!M132),2),ROUND(MinBaseGround*(1+GroundFuelSurcharge),2),ROUND(((1-GroundCandaDiscount)*'UPS Ground Base'!M132)*(1+GroundFuelSurcharge),2))+(GroundResidentialFee*(1+GroundFuelSurcharge))</f>
        <v>230.826875</v>
      </c>
      <c r="N137" s="300">
        <f>IF(MinBaseGround&gt;ROUND(((1-GroundCandaDiscount)*'UPS Ground Base'!N132),2),ROUND(MinBaseGround*(1+GroundFuelSurcharge),2),ROUND(((1-GroundCandaDiscount)*'UPS Ground Base'!N132)*(1+GroundFuelSurcharge),2))+(GroundResidentialFee*(1+GroundFuelSurcharge))</f>
        <v>252.826875</v>
      </c>
      <c r="O137" s="300">
        <f>IF(MinBaseGround&gt;ROUND(((1-GroundCandaDiscount)*'UPS Ground Base'!O132),2),ROUND(MinBaseGround*(1+GroundFuelSurcharge),2),ROUND(((1-GroundCandaDiscount)*'UPS Ground Base'!O132)*(1+GroundFuelSurcharge),2))+(GroundResidentialFee*(1+GroundFuelSurcharge))</f>
        <v>279.406875</v>
      </c>
      <c r="P137" s="300">
        <f>IF(MinBaseGround&gt;ROUND(((1-GroundCandaDiscount)*'UPS Ground Base'!P132),2),ROUND(MinBaseGround*(1+GroundFuelSurcharge),2),ROUND(((1-GroundCandaDiscount)*'UPS Ground Base'!P132)*(1+GroundFuelSurcharge),2))+(GroundResidentialFee*(1+GroundFuelSurcharge))</f>
        <v>281.166875</v>
      </c>
      <c r="Q137" s="300">
        <f>IF(MinBaseGround&gt;ROUND(((1-GroundCandaDiscount)*'UPS Ground Base'!Q132),2),ROUND(MinBaseGround*(1+GroundFuelSurcharge),2),ROUND(((1-GroundCandaDiscount)*'UPS Ground Base'!Q132)*(1+GroundFuelSurcharge),2))+(GroundResidentialFee*(1+GroundFuelSurcharge))</f>
        <v>283.926875</v>
      </c>
      <c r="R137" s="300">
        <f>IF(MinBaseGround&gt;ROUND(((1-GroundCandaDiscount)*'UPS Ground Base'!R132),2),ROUND(MinBaseGround*(1+GroundFuelSurcharge),2),ROUND(((1-GroundCandaDiscount)*'UPS Ground Base'!R132)*(1+GroundFuelSurcharge),2))+(GroundResidentialFee*(1+GroundFuelSurcharge))</f>
        <v>285.506875</v>
      </c>
      <c r="S137" s="300">
        <f>IF(MinBaseGround&gt;ROUND(((1-GroundCandaDiscount)*'UPS Ground Base'!S132),2),ROUND(MinBaseGround*(1+GroundFuelSurcharge),2),ROUND(((1-GroundCandaDiscount)*'UPS Ground Base'!S132)*(1+GroundFuelSurcharge),2))+(GroundResidentialFee*(1+GroundFuelSurcharge))</f>
        <v>290.576875</v>
      </c>
      <c r="T137" s="300">
        <f>IF(MinBaseGround&gt;ROUND(((1-GroundCandaDiscount)*'UPS Ground Base'!T132),2),ROUND(MinBaseGround*(1+GroundFuelSurcharge),2),ROUND(((1-GroundCandaDiscount)*'UPS Ground Base'!T132)*(1+GroundFuelSurcharge),2))+(GroundResidentialFee*(1+GroundFuelSurcharge))</f>
        <v>299.746875</v>
      </c>
      <c r="U137" s="300">
        <f>IF(MinBaseGround&gt;ROUND(((1-GroundCandaDiscount)*'UPS Ground Base'!U132),2),ROUND(MinBaseGround*(1+GroundFuelSurcharge),2),ROUND(((1-GroundCandaDiscount)*'UPS Ground Base'!U132)*(1+GroundFuelSurcharge),2))+(GroundResidentialFee*(1+GroundFuelSurcharge))</f>
        <v>305.136875</v>
      </c>
    </row>
    <row r="138" ht="12.75" customHeight="1">
      <c r="A138" s="299">
        <v>131.0</v>
      </c>
      <c r="B138" s="300">
        <f>IF(MinBaseGround&gt;ROUND(((1-GroundMT10)*'UPS Ground Base'!B133),2),ROUND(MinBaseGround*(1+GroundFuelSurcharge),2),ROUND(((1-GroundMT10)*'UPS Ground Base'!B133)*(1+GroundFuelSurcharge),2))+(GroundResidentialFee*(1+GroundFuelSurcharge))</f>
        <v>90.826875</v>
      </c>
      <c r="C138" s="300">
        <f>IF(MinBaseGround&gt;ROUND(((1-GroundMT10)*'UPS Ground Base'!C133),2),ROUND(MinBaseGround*(1+GroundFuelSurcharge),2),ROUND(((1-GroundMT10)*'UPS Ground Base'!C133)*(1+GroundFuelSurcharge),2))+(GroundResidentialFee*(1+GroundFuelSurcharge))</f>
        <v>91.756875</v>
      </c>
      <c r="D138" s="300">
        <f>IF(MinBaseGround&gt;ROUND(((1-GroundMT10)*'UPS Ground Base'!D133),2),ROUND(MinBaseGround*(1+GroundFuelSurcharge),2),ROUND(((1-GroundMT10)*'UPS Ground Base'!D133)*(1+GroundFuelSurcharge),2))+(GroundResidentialFee*(1+GroundFuelSurcharge))</f>
        <v>97.796875</v>
      </c>
      <c r="E138" s="300">
        <f>IF(MinBaseGround&gt;ROUND(((1-GroundMT10)*'UPS Ground Base'!E133),2),ROUND(MinBaseGround*(1+GroundFuelSurcharge),2),ROUND(((1-GroundMT10)*'UPS Ground Base'!E133)*(1+GroundFuelSurcharge),2))+(GroundResidentialFee*(1+GroundFuelSurcharge))</f>
        <v>99.556875</v>
      </c>
      <c r="F138" s="300">
        <f>IF(MinBaseGround&gt;ROUND(((1-GroundMT10)*'UPS Ground Base'!F133),2),ROUND(MinBaseGround*(1+GroundFuelSurcharge),2),ROUND(((1-GroundMT10)*'UPS Ground Base'!F133)*(1+GroundFuelSurcharge),2))+(GroundResidentialFee*(1+GroundFuelSurcharge))</f>
        <v>111.776875</v>
      </c>
      <c r="G138" s="300">
        <f>IF(MinBaseGround&gt;ROUND(((1-GroundMT10)*'UPS Ground Base'!G133),2),ROUND(MinBaseGround*(1+GroundFuelSurcharge),2),ROUND(((1-GroundMT10)*'UPS Ground Base'!G133)*(1+GroundFuelSurcharge),2))+(GroundResidentialFee*(1+GroundFuelSurcharge))</f>
        <v>121.766875</v>
      </c>
      <c r="H138" s="300">
        <f>IF(MinBaseGround&gt;ROUND(((1-GroundMT10)*'UPS Ground Base'!H133),2),ROUND(MinBaseGround*(1+GroundFuelSurcharge),2),ROUND(((1-GroundMT10)*'UPS Ground Base'!H133)*(1+GroundFuelSurcharge),2))+(GroundResidentialFee*(1+GroundFuelSurcharge))</f>
        <v>138.156875</v>
      </c>
      <c r="I138" s="300">
        <f>IF(MinBaseGround&gt;ROUND(((1-GroundCandaDiscount)*'UPS Ground Base'!I133),2),ROUND(MinBaseGround*(1+GroundFuelSurcharge),2),ROUND(((1-GroundCandaDiscount)*'UPS Ground Base'!I133)*(1+GroundFuelSurcharge),2))+(GroundResidentialFee*(1+GroundFuelSurcharge))</f>
        <v>455.666875</v>
      </c>
      <c r="J138" s="300">
        <f>IF(MinBaseGround&gt;ROUND(((1-GroundCandaDiscount)*'UPS Ground Base'!J133),2),ROUND(MinBaseGround*(1+GroundFuelSurcharge),2),ROUND(((1-GroundCandaDiscount)*'UPS Ground Base'!J133)*(1+GroundFuelSurcharge),2))+(GroundResidentialFee*(1+GroundFuelSurcharge))</f>
        <v>597.746875</v>
      </c>
      <c r="K138" s="300">
        <f>IF(MinBaseGround&gt;ROUND(((1-GroundCandaDiscount)*'UPS Ground Base'!K133),2),ROUND(MinBaseGround*(1+GroundFuelSurcharge),2),ROUND(((1-GroundCandaDiscount)*'UPS Ground Base'!K133)*(1+GroundFuelSurcharge),2))+(GroundResidentialFee*(1+GroundFuelSurcharge))</f>
        <v>472.926875</v>
      </c>
      <c r="L138" s="300">
        <f>IF(MinBaseGround&gt;ROUND(((1-GroundCandaDiscount)*'UPS Ground Base'!L133),2),ROUND(MinBaseGround*(1+GroundFuelSurcharge),2),ROUND(((1-GroundCandaDiscount)*'UPS Ground Base'!L133)*(1+GroundFuelSurcharge),2))+(GroundResidentialFee*(1+GroundFuelSurcharge))</f>
        <v>227.826875</v>
      </c>
      <c r="M138" s="300">
        <f>IF(MinBaseGround&gt;ROUND(((1-GroundCandaDiscount)*'UPS Ground Base'!M133),2),ROUND(MinBaseGround*(1+GroundFuelSurcharge),2),ROUND(((1-GroundCandaDiscount)*'UPS Ground Base'!M133)*(1+GroundFuelSurcharge),2))+(GroundResidentialFee*(1+GroundFuelSurcharge))</f>
        <v>235.656875</v>
      </c>
      <c r="N138" s="300">
        <f>IF(MinBaseGround&gt;ROUND(((1-GroundCandaDiscount)*'UPS Ground Base'!N133),2),ROUND(MinBaseGround*(1+GroundFuelSurcharge),2),ROUND(((1-GroundCandaDiscount)*'UPS Ground Base'!N133)*(1+GroundFuelSurcharge),2))+(GroundResidentialFee*(1+GroundFuelSurcharge))</f>
        <v>259.656875</v>
      </c>
      <c r="O138" s="300">
        <f>IF(MinBaseGround&gt;ROUND(((1-GroundCandaDiscount)*'UPS Ground Base'!O133),2),ROUND(MinBaseGround*(1+GroundFuelSurcharge),2),ROUND(((1-GroundCandaDiscount)*'UPS Ground Base'!O133)*(1+GroundFuelSurcharge),2))+(GroundResidentialFee*(1+GroundFuelSurcharge))</f>
        <v>286.606875</v>
      </c>
      <c r="P138" s="300">
        <f>IF(MinBaseGround&gt;ROUND(((1-GroundCandaDiscount)*'UPS Ground Base'!P133),2),ROUND(MinBaseGround*(1+GroundFuelSurcharge),2),ROUND(((1-GroundCandaDiscount)*'UPS Ground Base'!P133)*(1+GroundFuelSurcharge),2))+(GroundResidentialFee*(1+GroundFuelSurcharge))</f>
        <v>288.776875</v>
      </c>
      <c r="Q138" s="300">
        <f>IF(MinBaseGround&gt;ROUND(((1-GroundCandaDiscount)*'UPS Ground Base'!Q133),2),ROUND(MinBaseGround*(1+GroundFuelSurcharge),2),ROUND(((1-GroundCandaDiscount)*'UPS Ground Base'!Q133)*(1+GroundFuelSurcharge),2))+(GroundResidentialFee*(1+GroundFuelSurcharge))</f>
        <v>291.576875</v>
      </c>
      <c r="R138" s="300">
        <f>IF(MinBaseGround&gt;ROUND(((1-GroundCandaDiscount)*'UPS Ground Base'!R133),2),ROUND(MinBaseGround*(1+GroundFuelSurcharge),2),ROUND(((1-GroundCandaDiscount)*'UPS Ground Base'!R133)*(1+GroundFuelSurcharge),2))+(GroundResidentialFee*(1+GroundFuelSurcharge))</f>
        <v>292.556875</v>
      </c>
      <c r="S138" s="300">
        <f>IF(MinBaseGround&gt;ROUND(((1-GroundCandaDiscount)*'UPS Ground Base'!S133),2),ROUND(MinBaseGround*(1+GroundFuelSurcharge),2),ROUND(((1-GroundCandaDiscount)*'UPS Ground Base'!S133)*(1+GroundFuelSurcharge),2))+(GroundResidentialFee*(1+GroundFuelSurcharge))</f>
        <v>297.706875</v>
      </c>
      <c r="T138" s="300">
        <f>IF(MinBaseGround&gt;ROUND(((1-GroundCandaDiscount)*'UPS Ground Base'!T133),2),ROUND(MinBaseGround*(1+GroundFuelSurcharge),2),ROUND(((1-GroundCandaDiscount)*'UPS Ground Base'!T133)*(1+GroundFuelSurcharge),2))+(GroundResidentialFee*(1+GroundFuelSurcharge))</f>
        <v>306.826875</v>
      </c>
      <c r="U138" s="300">
        <f>IF(MinBaseGround&gt;ROUND(((1-GroundCandaDiscount)*'UPS Ground Base'!U133),2),ROUND(MinBaseGround*(1+GroundFuelSurcharge),2),ROUND(((1-GroundCandaDiscount)*'UPS Ground Base'!U133)*(1+GroundFuelSurcharge),2))+(GroundResidentialFee*(1+GroundFuelSurcharge))</f>
        <v>312.106875</v>
      </c>
    </row>
    <row r="139" ht="12.75" customHeight="1">
      <c r="A139" s="299">
        <v>132.0</v>
      </c>
      <c r="B139" s="300">
        <f>IF(MinBaseGround&gt;ROUND(((1-GroundMT10)*'UPS Ground Base'!B134),2),ROUND(MinBaseGround*(1+GroundFuelSurcharge),2),ROUND(((1-GroundMT10)*'UPS Ground Base'!B134)*(1+GroundFuelSurcharge),2))+(GroundResidentialFee*(1+GroundFuelSurcharge))</f>
        <v>92.496875</v>
      </c>
      <c r="C139" s="300">
        <f>IF(MinBaseGround&gt;ROUND(((1-GroundMT10)*'UPS Ground Base'!C134),2),ROUND(MinBaseGround*(1+GroundFuelSurcharge),2),ROUND(((1-GroundMT10)*'UPS Ground Base'!C134)*(1+GroundFuelSurcharge),2))+(GroundResidentialFee*(1+GroundFuelSurcharge))</f>
        <v>92.606875</v>
      </c>
      <c r="D139" s="300">
        <f>IF(MinBaseGround&gt;ROUND(((1-GroundMT10)*'UPS Ground Base'!D134),2),ROUND(MinBaseGround*(1+GroundFuelSurcharge),2),ROUND(((1-GroundMT10)*'UPS Ground Base'!D134)*(1+GroundFuelSurcharge),2))+(GroundResidentialFee*(1+GroundFuelSurcharge))</f>
        <v>98.386875</v>
      </c>
      <c r="E139" s="300">
        <f>IF(MinBaseGround&gt;ROUND(((1-GroundMT10)*'UPS Ground Base'!E134),2),ROUND(MinBaseGround*(1+GroundFuelSurcharge),2),ROUND(((1-GroundMT10)*'UPS Ground Base'!E134)*(1+GroundFuelSurcharge),2))+(GroundResidentialFee*(1+GroundFuelSurcharge))</f>
        <v>100.176875</v>
      </c>
      <c r="F139" s="300">
        <f>IF(MinBaseGround&gt;ROUND(((1-GroundMT10)*'UPS Ground Base'!F134),2),ROUND(MinBaseGround*(1+GroundFuelSurcharge),2),ROUND(((1-GroundMT10)*'UPS Ground Base'!F134)*(1+GroundFuelSurcharge),2))+(GroundResidentialFee*(1+GroundFuelSurcharge))</f>
        <v>111.786875</v>
      </c>
      <c r="G139" s="300">
        <f>IF(MinBaseGround&gt;ROUND(((1-GroundMT10)*'UPS Ground Base'!G134),2),ROUND(MinBaseGround*(1+GroundFuelSurcharge),2),ROUND(((1-GroundMT10)*'UPS Ground Base'!G134)*(1+GroundFuelSurcharge),2))+(GroundResidentialFee*(1+GroundFuelSurcharge))</f>
        <v>121.776875</v>
      </c>
      <c r="H139" s="300">
        <f>IF(MinBaseGround&gt;ROUND(((1-GroundMT10)*'UPS Ground Base'!H134),2),ROUND(MinBaseGround*(1+GroundFuelSurcharge),2),ROUND(((1-GroundMT10)*'UPS Ground Base'!H134)*(1+GroundFuelSurcharge),2))+(GroundResidentialFee*(1+GroundFuelSurcharge))</f>
        <v>138.166875</v>
      </c>
      <c r="I139" s="300">
        <f>IF(MinBaseGround&gt;ROUND(((1-GroundCandaDiscount)*'UPS Ground Base'!I134),2),ROUND(MinBaseGround*(1+GroundFuelSurcharge),2),ROUND(((1-GroundCandaDiscount)*'UPS Ground Base'!I134)*(1+GroundFuelSurcharge),2))+(GroundResidentialFee*(1+GroundFuelSurcharge))</f>
        <v>459.706875</v>
      </c>
      <c r="J139" s="300">
        <f>IF(MinBaseGround&gt;ROUND(((1-GroundCandaDiscount)*'UPS Ground Base'!J134),2),ROUND(MinBaseGround*(1+GroundFuelSurcharge),2),ROUND(((1-GroundCandaDiscount)*'UPS Ground Base'!J134)*(1+GroundFuelSurcharge),2))+(GroundResidentialFee*(1+GroundFuelSurcharge))</f>
        <v>602.256875</v>
      </c>
      <c r="K139" s="300">
        <f>IF(MinBaseGround&gt;ROUND(((1-GroundCandaDiscount)*'UPS Ground Base'!K134),2),ROUND(MinBaseGround*(1+GroundFuelSurcharge),2),ROUND(((1-GroundCandaDiscount)*'UPS Ground Base'!K134)*(1+GroundFuelSurcharge),2))+(GroundResidentialFee*(1+GroundFuelSurcharge))</f>
        <v>478.196875</v>
      </c>
      <c r="L139" s="300">
        <f>IF(MinBaseGround&gt;ROUND(((1-GroundCandaDiscount)*'UPS Ground Base'!L134),2),ROUND(MinBaseGround*(1+GroundFuelSurcharge),2),ROUND(((1-GroundCandaDiscount)*'UPS Ground Base'!L134)*(1+GroundFuelSurcharge),2))+(GroundResidentialFee*(1+GroundFuelSurcharge))</f>
        <v>227.826875</v>
      </c>
      <c r="M139" s="300">
        <f>IF(MinBaseGround&gt;ROUND(((1-GroundCandaDiscount)*'UPS Ground Base'!M134),2),ROUND(MinBaseGround*(1+GroundFuelSurcharge),2),ROUND(((1-GroundCandaDiscount)*'UPS Ground Base'!M134)*(1+GroundFuelSurcharge),2))+(GroundResidentialFee*(1+GroundFuelSurcharge))</f>
        <v>235.656875</v>
      </c>
      <c r="N139" s="300">
        <f>IF(MinBaseGround&gt;ROUND(((1-GroundCandaDiscount)*'UPS Ground Base'!N134),2),ROUND(MinBaseGround*(1+GroundFuelSurcharge),2),ROUND(((1-GroundCandaDiscount)*'UPS Ground Base'!N134)*(1+GroundFuelSurcharge),2))+(GroundResidentialFee*(1+GroundFuelSurcharge))</f>
        <v>259.656875</v>
      </c>
      <c r="O139" s="300">
        <f>IF(MinBaseGround&gt;ROUND(((1-GroundCandaDiscount)*'UPS Ground Base'!O134),2),ROUND(MinBaseGround*(1+GroundFuelSurcharge),2),ROUND(((1-GroundCandaDiscount)*'UPS Ground Base'!O134)*(1+GroundFuelSurcharge),2))+(GroundResidentialFee*(1+GroundFuelSurcharge))</f>
        <v>286.606875</v>
      </c>
      <c r="P139" s="300">
        <f>IF(MinBaseGround&gt;ROUND(((1-GroundCandaDiscount)*'UPS Ground Base'!P134),2),ROUND(MinBaseGround*(1+GroundFuelSurcharge),2),ROUND(((1-GroundCandaDiscount)*'UPS Ground Base'!P134)*(1+GroundFuelSurcharge),2))+(GroundResidentialFee*(1+GroundFuelSurcharge))</f>
        <v>288.776875</v>
      </c>
      <c r="Q139" s="300">
        <f>IF(MinBaseGround&gt;ROUND(((1-GroundCandaDiscount)*'UPS Ground Base'!Q134),2),ROUND(MinBaseGround*(1+GroundFuelSurcharge),2),ROUND(((1-GroundCandaDiscount)*'UPS Ground Base'!Q134)*(1+GroundFuelSurcharge),2))+(GroundResidentialFee*(1+GroundFuelSurcharge))</f>
        <v>291.576875</v>
      </c>
      <c r="R139" s="300">
        <f>IF(MinBaseGround&gt;ROUND(((1-GroundCandaDiscount)*'UPS Ground Base'!R134),2),ROUND(MinBaseGround*(1+GroundFuelSurcharge),2),ROUND(((1-GroundCandaDiscount)*'UPS Ground Base'!R134)*(1+GroundFuelSurcharge),2))+(GroundResidentialFee*(1+GroundFuelSurcharge))</f>
        <v>292.556875</v>
      </c>
      <c r="S139" s="300">
        <f>IF(MinBaseGround&gt;ROUND(((1-GroundCandaDiscount)*'UPS Ground Base'!S134),2),ROUND(MinBaseGround*(1+GroundFuelSurcharge),2),ROUND(((1-GroundCandaDiscount)*'UPS Ground Base'!S134)*(1+GroundFuelSurcharge),2))+(GroundResidentialFee*(1+GroundFuelSurcharge))</f>
        <v>297.706875</v>
      </c>
      <c r="T139" s="300">
        <f>IF(MinBaseGround&gt;ROUND(((1-GroundCandaDiscount)*'UPS Ground Base'!T134),2),ROUND(MinBaseGround*(1+GroundFuelSurcharge),2),ROUND(((1-GroundCandaDiscount)*'UPS Ground Base'!T134)*(1+GroundFuelSurcharge),2))+(GroundResidentialFee*(1+GroundFuelSurcharge))</f>
        <v>306.826875</v>
      </c>
      <c r="U139" s="300">
        <f>IF(MinBaseGround&gt;ROUND(((1-GroundCandaDiscount)*'UPS Ground Base'!U134),2),ROUND(MinBaseGround*(1+GroundFuelSurcharge),2),ROUND(((1-GroundCandaDiscount)*'UPS Ground Base'!U134)*(1+GroundFuelSurcharge),2))+(GroundResidentialFee*(1+GroundFuelSurcharge))</f>
        <v>312.106875</v>
      </c>
    </row>
    <row r="140" ht="12.75" customHeight="1">
      <c r="A140" s="299">
        <v>133.0</v>
      </c>
      <c r="B140" s="300">
        <f>IF(MinBaseGround&gt;ROUND(((1-GroundMT10)*'UPS Ground Base'!B135),2),ROUND(MinBaseGround*(1+GroundFuelSurcharge),2),ROUND(((1-GroundMT10)*'UPS Ground Base'!B135)*(1+GroundFuelSurcharge),2))+(GroundResidentialFee*(1+GroundFuelSurcharge))</f>
        <v>92.506875</v>
      </c>
      <c r="C140" s="300">
        <f>IF(MinBaseGround&gt;ROUND(((1-GroundMT10)*'UPS Ground Base'!C135),2),ROUND(MinBaseGround*(1+GroundFuelSurcharge),2),ROUND(((1-GroundMT10)*'UPS Ground Base'!C135)*(1+GroundFuelSurcharge),2))+(GroundResidentialFee*(1+GroundFuelSurcharge))</f>
        <v>93.556875</v>
      </c>
      <c r="D140" s="300">
        <f>IF(MinBaseGround&gt;ROUND(((1-GroundMT10)*'UPS Ground Base'!D135),2),ROUND(MinBaseGround*(1+GroundFuelSurcharge),2),ROUND(((1-GroundMT10)*'UPS Ground Base'!D135)*(1+GroundFuelSurcharge),2))+(GroundResidentialFee*(1+GroundFuelSurcharge))</f>
        <v>98.396875</v>
      </c>
      <c r="E140" s="300">
        <f>IF(MinBaseGround&gt;ROUND(((1-GroundMT10)*'UPS Ground Base'!E135),2),ROUND(MinBaseGround*(1+GroundFuelSurcharge),2),ROUND(((1-GroundMT10)*'UPS Ground Base'!E135)*(1+GroundFuelSurcharge),2))+(GroundResidentialFee*(1+GroundFuelSurcharge))</f>
        <v>100.186875</v>
      </c>
      <c r="F140" s="300">
        <f>IF(MinBaseGround&gt;ROUND(((1-GroundMT10)*'UPS Ground Base'!F135),2),ROUND(MinBaseGround*(1+GroundFuelSurcharge),2),ROUND(((1-GroundMT10)*'UPS Ground Base'!F135)*(1+GroundFuelSurcharge),2))+(GroundResidentialFee*(1+GroundFuelSurcharge))</f>
        <v>112.336875</v>
      </c>
      <c r="G140" s="300">
        <f>IF(MinBaseGround&gt;ROUND(((1-GroundMT10)*'UPS Ground Base'!G135),2),ROUND(MinBaseGround*(1+GroundFuelSurcharge),2),ROUND(((1-GroundMT10)*'UPS Ground Base'!G135)*(1+GroundFuelSurcharge),2))+(GroundResidentialFee*(1+GroundFuelSurcharge))</f>
        <v>122.006875</v>
      </c>
      <c r="H140" s="300">
        <f>IF(MinBaseGround&gt;ROUND(((1-GroundMT10)*'UPS Ground Base'!H135),2),ROUND(MinBaseGround*(1+GroundFuelSurcharge),2),ROUND(((1-GroundMT10)*'UPS Ground Base'!H135)*(1+GroundFuelSurcharge),2))+(GroundResidentialFee*(1+GroundFuelSurcharge))</f>
        <v>138.176875</v>
      </c>
      <c r="I140" s="300">
        <f>IF(MinBaseGround&gt;ROUND(((1-GroundCandaDiscount)*'UPS Ground Base'!I135),2),ROUND(MinBaseGround*(1+GroundFuelSurcharge),2),ROUND(((1-GroundCandaDiscount)*'UPS Ground Base'!I135)*(1+GroundFuelSurcharge),2))+(GroundResidentialFee*(1+GroundFuelSurcharge))</f>
        <v>462.416875</v>
      </c>
      <c r="J140" s="300">
        <f>IF(MinBaseGround&gt;ROUND(((1-GroundCandaDiscount)*'UPS Ground Base'!J135),2),ROUND(MinBaseGround*(1+GroundFuelSurcharge),2),ROUND(((1-GroundCandaDiscount)*'UPS Ground Base'!J135)*(1+GroundFuelSurcharge),2))+(GroundResidentialFee*(1+GroundFuelSurcharge))</f>
        <v>606.776875</v>
      </c>
      <c r="K140" s="300">
        <f>IF(MinBaseGround&gt;ROUND(((1-GroundCandaDiscount)*'UPS Ground Base'!K135),2),ROUND(MinBaseGround*(1+GroundFuelSurcharge),2),ROUND(((1-GroundCandaDiscount)*'UPS Ground Base'!K135)*(1+GroundFuelSurcharge),2))+(GroundResidentialFee*(1+GroundFuelSurcharge))</f>
        <v>479.796875</v>
      </c>
      <c r="L140" s="300">
        <f>IF(MinBaseGround&gt;ROUND(((1-GroundCandaDiscount)*'UPS Ground Base'!L135),2),ROUND(MinBaseGround*(1+GroundFuelSurcharge),2),ROUND(((1-GroundCandaDiscount)*'UPS Ground Base'!L135)*(1+GroundFuelSurcharge),2))+(GroundResidentialFee*(1+GroundFuelSurcharge))</f>
        <v>227.826875</v>
      </c>
      <c r="M140" s="300">
        <f>IF(MinBaseGround&gt;ROUND(((1-GroundCandaDiscount)*'UPS Ground Base'!M135),2),ROUND(MinBaseGround*(1+GroundFuelSurcharge),2),ROUND(((1-GroundCandaDiscount)*'UPS Ground Base'!M135)*(1+GroundFuelSurcharge),2))+(GroundResidentialFee*(1+GroundFuelSurcharge))</f>
        <v>235.656875</v>
      </c>
      <c r="N140" s="300">
        <f>IF(MinBaseGround&gt;ROUND(((1-GroundCandaDiscount)*'UPS Ground Base'!N135),2),ROUND(MinBaseGround*(1+GroundFuelSurcharge),2),ROUND(((1-GroundCandaDiscount)*'UPS Ground Base'!N135)*(1+GroundFuelSurcharge),2))+(GroundResidentialFee*(1+GroundFuelSurcharge))</f>
        <v>259.656875</v>
      </c>
      <c r="O140" s="300">
        <f>IF(MinBaseGround&gt;ROUND(((1-GroundCandaDiscount)*'UPS Ground Base'!O135),2),ROUND(MinBaseGround*(1+GroundFuelSurcharge),2),ROUND(((1-GroundCandaDiscount)*'UPS Ground Base'!O135)*(1+GroundFuelSurcharge),2))+(GroundResidentialFee*(1+GroundFuelSurcharge))</f>
        <v>286.606875</v>
      </c>
      <c r="P140" s="300">
        <f>IF(MinBaseGround&gt;ROUND(((1-GroundCandaDiscount)*'UPS Ground Base'!P135),2),ROUND(MinBaseGround*(1+GroundFuelSurcharge),2),ROUND(((1-GroundCandaDiscount)*'UPS Ground Base'!P135)*(1+GroundFuelSurcharge),2))+(GroundResidentialFee*(1+GroundFuelSurcharge))</f>
        <v>288.776875</v>
      </c>
      <c r="Q140" s="300">
        <f>IF(MinBaseGround&gt;ROUND(((1-GroundCandaDiscount)*'UPS Ground Base'!Q135),2),ROUND(MinBaseGround*(1+GroundFuelSurcharge),2),ROUND(((1-GroundCandaDiscount)*'UPS Ground Base'!Q135)*(1+GroundFuelSurcharge),2))+(GroundResidentialFee*(1+GroundFuelSurcharge))</f>
        <v>291.576875</v>
      </c>
      <c r="R140" s="300">
        <f>IF(MinBaseGround&gt;ROUND(((1-GroundCandaDiscount)*'UPS Ground Base'!R135),2),ROUND(MinBaseGround*(1+GroundFuelSurcharge),2),ROUND(((1-GroundCandaDiscount)*'UPS Ground Base'!R135)*(1+GroundFuelSurcharge),2))+(GroundResidentialFee*(1+GroundFuelSurcharge))</f>
        <v>292.556875</v>
      </c>
      <c r="S140" s="300">
        <f>IF(MinBaseGround&gt;ROUND(((1-GroundCandaDiscount)*'UPS Ground Base'!S135),2),ROUND(MinBaseGround*(1+GroundFuelSurcharge),2),ROUND(((1-GroundCandaDiscount)*'UPS Ground Base'!S135)*(1+GroundFuelSurcharge),2))+(GroundResidentialFee*(1+GroundFuelSurcharge))</f>
        <v>297.706875</v>
      </c>
      <c r="T140" s="300">
        <f>IF(MinBaseGround&gt;ROUND(((1-GroundCandaDiscount)*'UPS Ground Base'!T135),2),ROUND(MinBaseGround*(1+GroundFuelSurcharge),2),ROUND(((1-GroundCandaDiscount)*'UPS Ground Base'!T135)*(1+GroundFuelSurcharge),2))+(GroundResidentialFee*(1+GroundFuelSurcharge))</f>
        <v>306.826875</v>
      </c>
      <c r="U140" s="300">
        <f>IF(MinBaseGround&gt;ROUND(((1-GroundCandaDiscount)*'UPS Ground Base'!U135),2),ROUND(MinBaseGround*(1+GroundFuelSurcharge),2),ROUND(((1-GroundCandaDiscount)*'UPS Ground Base'!U135)*(1+GroundFuelSurcharge),2))+(GroundResidentialFee*(1+GroundFuelSurcharge))</f>
        <v>312.106875</v>
      </c>
    </row>
    <row r="141" ht="12.75" customHeight="1">
      <c r="A141" s="299">
        <v>134.0</v>
      </c>
      <c r="B141" s="300">
        <f>IF(MinBaseGround&gt;ROUND(((1-GroundMT10)*'UPS Ground Base'!B136),2),ROUND(MinBaseGround*(1+GroundFuelSurcharge),2),ROUND(((1-GroundMT10)*'UPS Ground Base'!B136)*(1+GroundFuelSurcharge),2))+(GroundResidentialFee*(1+GroundFuelSurcharge))</f>
        <v>93.956875</v>
      </c>
      <c r="C141" s="300">
        <f>IF(MinBaseGround&gt;ROUND(((1-GroundMT10)*'UPS Ground Base'!C136),2),ROUND(MinBaseGround*(1+GroundFuelSurcharge),2),ROUND(((1-GroundMT10)*'UPS Ground Base'!C136)*(1+GroundFuelSurcharge),2))+(GroundResidentialFee*(1+GroundFuelSurcharge))</f>
        <v>94.156875</v>
      </c>
      <c r="D141" s="300">
        <f>IF(MinBaseGround&gt;ROUND(((1-GroundMT10)*'UPS Ground Base'!D136),2),ROUND(MinBaseGround*(1+GroundFuelSurcharge),2),ROUND(((1-GroundMT10)*'UPS Ground Base'!D136)*(1+GroundFuelSurcharge),2))+(GroundResidentialFee*(1+GroundFuelSurcharge))</f>
        <v>99.256875</v>
      </c>
      <c r="E141" s="300">
        <f>IF(MinBaseGround&gt;ROUND(((1-GroundMT10)*'UPS Ground Base'!E136),2),ROUND(MinBaseGround*(1+GroundFuelSurcharge),2),ROUND(((1-GroundMT10)*'UPS Ground Base'!E136)*(1+GroundFuelSurcharge),2))+(GroundResidentialFee*(1+GroundFuelSurcharge))</f>
        <v>101.686875</v>
      </c>
      <c r="F141" s="300">
        <f>IF(MinBaseGround&gt;ROUND(((1-GroundMT10)*'UPS Ground Base'!F136),2),ROUND(MinBaseGround*(1+GroundFuelSurcharge),2),ROUND(((1-GroundMT10)*'UPS Ground Base'!F136)*(1+GroundFuelSurcharge),2))+(GroundResidentialFee*(1+GroundFuelSurcharge))</f>
        <v>113.946875</v>
      </c>
      <c r="G141" s="300">
        <f>IF(MinBaseGround&gt;ROUND(((1-GroundMT10)*'UPS Ground Base'!G136),2),ROUND(MinBaseGround*(1+GroundFuelSurcharge),2),ROUND(((1-GroundMT10)*'UPS Ground Base'!G136)*(1+GroundFuelSurcharge),2))+(GroundResidentialFee*(1+GroundFuelSurcharge))</f>
        <v>123.676875</v>
      </c>
      <c r="H141" s="300">
        <f>IF(MinBaseGround&gt;ROUND(((1-GroundMT10)*'UPS Ground Base'!H136),2),ROUND(MinBaseGround*(1+GroundFuelSurcharge),2),ROUND(((1-GroundMT10)*'UPS Ground Base'!H136)*(1+GroundFuelSurcharge),2))+(GroundResidentialFee*(1+GroundFuelSurcharge))</f>
        <v>138.196875</v>
      </c>
      <c r="I141" s="300">
        <f>IF(MinBaseGround&gt;ROUND(((1-GroundCandaDiscount)*'UPS Ground Base'!I136),2),ROUND(MinBaseGround*(1+GroundFuelSurcharge),2),ROUND(((1-GroundCandaDiscount)*'UPS Ground Base'!I136)*(1+GroundFuelSurcharge),2))+(GroundResidentialFee*(1+GroundFuelSurcharge))</f>
        <v>462.436875</v>
      </c>
      <c r="J141" s="300">
        <f>IF(MinBaseGround&gt;ROUND(((1-GroundCandaDiscount)*'UPS Ground Base'!J136),2),ROUND(MinBaseGround*(1+GroundFuelSurcharge),2),ROUND(((1-GroundCandaDiscount)*'UPS Ground Base'!J136)*(1+GroundFuelSurcharge),2))+(GroundResidentialFee*(1+GroundFuelSurcharge))</f>
        <v>611.296875</v>
      </c>
      <c r="K141" s="300">
        <f>IF(MinBaseGround&gt;ROUND(((1-GroundCandaDiscount)*'UPS Ground Base'!K136),2),ROUND(MinBaseGround*(1+GroundFuelSurcharge),2),ROUND(((1-GroundCandaDiscount)*'UPS Ground Base'!K136)*(1+GroundFuelSurcharge),2))+(GroundResidentialFee*(1+GroundFuelSurcharge))</f>
        <v>479.846875</v>
      </c>
      <c r="L141" s="300">
        <f>IF(MinBaseGround&gt;ROUND(((1-GroundCandaDiscount)*'UPS Ground Base'!L136),2),ROUND(MinBaseGround*(1+GroundFuelSurcharge),2),ROUND(((1-GroundCandaDiscount)*'UPS Ground Base'!L136)*(1+GroundFuelSurcharge),2))+(GroundResidentialFee*(1+GroundFuelSurcharge))</f>
        <v>227.826875</v>
      </c>
      <c r="M141" s="300">
        <f>IF(MinBaseGround&gt;ROUND(((1-GroundCandaDiscount)*'UPS Ground Base'!M136),2),ROUND(MinBaseGround*(1+GroundFuelSurcharge),2),ROUND(((1-GroundCandaDiscount)*'UPS Ground Base'!M136)*(1+GroundFuelSurcharge),2))+(GroundResidentialFee*(1+GroundFuelSurcharge))</f>
        <v>235.656875</v>
      </c>
      <c r="N141" s="300">
        <f>IF(MinBaseGround&gt;ROUND(((1-GroundCandaDiscount)*'UPS Ground Base'!N136),2),ROUND(MinBaseGround*(1+GroundFuelSurcharge),2),ROUND(((1-GroundCandaDiscount)*'UPS Ground Base'!N136)*(1+GroundFuelSurcharge),2))+(GroundResidentialFee*(1+GroundFuelSurcharge))</f>
        <v>259.656875</v>
      </c>
      <c r="O141" s="300">
        <f>IF(MinBaseGround&gt;ROUND(((1-GroundCandaDiscount)*'UPS Ground Base'!O136),2),ROUND(MinBaseGround*(1+GroundFuelSurcharge),2),ROUND(((1-GroundCandaDiscount)*'UPS Ground Base'!O136)*(1+GroundFuelSurcharge),2))+(GroundResidentialFee*(1+GroundFuelSurcharge))</f>
        <v>286.606875</v>
      </c>
      <c r="P141" s="300">
        <f>IF(MinBaseGround&gt;ROUND(((1-GroundCandaDiscount)*'UPS Ground Base'!P136),2),ROUND(MinBaseGround*(1+GroundFuelSurcharge),2),ROUND(((1-GroundCandaDiscount)*'UPS Ground Base'!P136)*(1+GroundFuelSurcharge),2))+(GroundResidentialFee*(1+GroundFuelSurcharge))</f>
        <v>288.776875</v>
      </c>
      <c r="Q141" s="300">
        <f>IF(MinBaseGround&gt;ROUND(((1-GroundCandaDiscount)*'UPS Ground Base'!Q136),2),ROUND(MinBaseGround*(1+GroundFuelSurcharge),2),ROUND(((1-GroundCandaDiscount)*'UPS Ground Base'!Q136)*(1+GroundFuelSurcharge),2))+(GroundResidentialFee*(1+GroundFuelSurcharge))</f>
        <v>291.576875</v>
      </c>
      <c r="R141" s="300">
        <f>IF(MinBaseGround&gt;ROUND(((1-GroundCandaDiscount)*'UPS Ground Base'!R136),2),ROUND(MinBaseGround*(1+GroundFuelSurcharge),2),ROUND(((1-GroundCandaDiscount)*'UPS Ground Base'!R136)*(1+GroundFuelSurcharge),2))+(GroundResidentialFee*(1+GroundFuelSurcharge))</f>
        <v>292.556875</v>
      </c>
      <c r="S141" s="300">
        <f>IF(MinBaseGround&gt;ROUND(((1-GroundCandaDiscount)*'UPS Ground Base'!S136),2),ROUND(MinBaseGround*(1+GroundFuelSurcharge),2),ROUND(((1-GroundCandaDiscount)*'UPS Ground Base'!S136)*(1+GroundFuelSurcharge),2))+(GroundResidentialFee*(1+GroundFuelSurcharge))</f>
        <v>297.706875</v>
      </c>
      <c r="T141" s="300">
        <f>IF(MinBaseGround&gt;ROUND(((1-GroundCandaDiscount)*'UPS Ground Base'!T136),2),ROUND(MinBaseGround*(1+GroundFuelSurcharge),2),ROUND(((1-GroundCandaDiscount)*'UPS Ground Base'!T136)*(1+GroundFuelSurcharge),2))+(GroundResidentialFee*(1+GroundFuelSurcharge))</f>
        <v>306.826875</v>
      </c>
      <c r="U141" s="300">
        <f>IF(MinBaseGround&gt;ROUND(((1-GroundCandaDiscount)*'UPS Ground Base'!U136),2),ROUND(MinBaseGround*(1+GroundFuelSurcharge),2),ROUND(((1-GroundCandaDiscount)*'UPS Ground Base'!U136)*(1+GroundFuelSurcharge),2))+(GroundResidentialFee*(1+GroundFuelSurcharge))</f>
        <v>312.106875</v>
      </c>
    </row>
    <row r="142" ht="12.75" customHeight="1">
      <c r="A142" s="299">
        <v>135.0</v>
      </c>
      <c r="B142" s="300">
        <f>IF(MinBaseGround&gt;ROUND(((1-GroundMT10)*'UPS Ground Base'!B137),2),ROUND(MinBaseGround*(1+GroundFuelSurcharge),2),ROUND(((1-GroundMT10)*'UPS Ground Base'!B137)*(1+GroundFuelSurcharge),2))+(GroundResidentialFee*(1+GroundFuelSurcharge))</f>
        <v>94.786875</v>
      </c>
      <c r="C142" s="300">
        <f>IF(MinBaseGround&gt;ROUND(((1-GroundMT10)*'UPS Ground Base'!C137),2),ROUND(MinBaseGround*(1+GroundFuelSurcharge),2),ROUND(((1-GroundMT10)*'UPS Ground Base'!C137)*(1+GroundFuelSurcharge),2))+(GroundResidentialFee*(1+GroundFuelSurcharge))</f>
        <v>95.966875</v>
      </c>
      <c r="D142" s="300">
        <f>IF(MinBaseGround&gt;ROUND(((1-GroundMT10)*'UPS Ground Base'!D137),2),ROUND(MinBaseGround*(1+GroundFuelSurcharge),2),ROUND(((1-GroundMT10)*'UPS Ground Base'!D137)*(1+GroundFuelSurcharge),2))+(GroundResidentialFee*(1+GroundFuelSurcharge))</f>
        <v>101.036875</v>
      </c>
      <c r="E142" s="300">
        <f>IF(MinBaseGround&gt;ROUND(((1-GroundMT10)*'UPS Ground Base'!E137),2),ROUND(MinBaseGround*(1+GroundFuelSurcharge),2),ROUND(((1-GroundMT10)*'UPS Ground Base'!E137)*(1+GroundFuelSurcharge),2))+(GroundResidentialFee*(1+GroundFuelSurcharge))</f>
        <v>103.386875</v>
      </c>
      <c r="F142" s="300">
        <f>IF(MinBaseGround&gt;ROUND(((1-GroundMT10)*'UPS Ground Base'!F137),2),ROUND(MinBaseGround*(1+GroundFuelSurcharge),2),ROUND(((1-GroundMT10)*'UPS Ground Base'!F137)*(1+GroundFuelSurcharge),2))+(GroundResidentialFee*(1+GroundFuelSurcharge))</f>
        <v>115.496875</v>
      </c>
      <c r="G142" s="300">
        <f>IF(MinBaseGround&gt;ROUND(((1-GroundMT10)*'UPS Ground Base'!G137),2),ROUND(MinBaseGround*(1+GroundFuelSurcharge),2),ROUND(((1-GroundMT10)*'UPS Ground Base'!G137)*(1+GroundFuelSurcharge),2))+(GroundResidentialFee*(1+GroundFuelSurcharge))</f>
        <v>124.526875</v>
      </c>
      <c r="H142" s="300">
        <f>IF(MinBaseGround&gt;ROUND(((1-GroundMT10)*'UPS Ground Base'!H137),2),ROUND(MinBaseGround*(1+GroundFuelSurcharge),2),ROUND(((1-GroundMT10)*'UPS Ground Base'!H137)*(1+GroundFuelSurcharge),2))+(GroundResidentialFee*(1+GroundFuelSurcharge))</f>
        <v>139.096875</v>
      </c>
      <c r="I142" s="300">
        <f>IF(MinBaseGround&gt;ROUND(((1-GroundCandaDiscount)*'UPS Ground Base'!I137),2),ROUND(MinBaseGround*(1+GroundFuelSurcharge),2),ROUND(((1-GroundCandaDiscount)*'UPS Ground Base'!I137)*(1+GroundFuelSurcharge),2))+(GroundResidentialFee*(1+GroundFuelSurcharge))</f>
        <v>465.896875</v>
      </c>
      <c r="J142" s="300">
        <f>IF(MinBaseGround&gt;ROUND(((1-GroundCandaDiscount)*'UPS Ground Base'!J137),2),ROUND(MinBaseGround*(1+GroundFuelSurcharge),2),ROUND(((1-GroundCandaDiscount)*'UPS Ground Base'!J137)*(1+GroundFuelSurcharge),2))+(GroundResidentialFee*(1+GroundFuelSurcharge))</f>
        <v>615.816875</v>
      </c>
      <c r="K142" s="300">
        <f>IF(MinBaseGround&gt;ROUND(((1-GroundCandaDiscount)*'UPS Ground Base'!K137),2),ROUND(MinBaseGround*(1+GroundFuelSurcharge),2),ROUND(((1-GroundCandaDiscount)*'UPS Ground Base'!K137)*(1+GroundFuelSurcharge),2))+(GroundResidentialFee*(1+GroundFuelSurcharge))</f>
        <v>484.406875</v>
      </c>
      <c r="L142" s="300">
        <f>IF(MinBaseGround&gt;ROUND(((1-GroundCandaDiscount)*'UPS Ground Base'!L137),2),ROUND(MinBaseGround*(1+GroundFuelSurcharge),2),ROUND(((1-GroundCandaDiscount)*'UPS Ground Base'!L137)*(1+GroundFuelSurcharge),2))+(GroundResidentialFee*(1+GroundFuelSurcharge))</f>
        <v>227.826875</v>
      </c>
      <c r="M142" s="300">
        <f>IF(MinBaseGround&gt;ROUND(((1-GroundCandaDiscount)*'UPS Ground Base'!M137),2),ROUND(MinBaseGround*(1+GroundFuelSurcharge),2),ROUND(((1-GroundCandaDiscount)*'UPS Ground Base'!M137)*(1+GroundFuelSurcharge),2))+(GroundResidentialFee*(1+GroundFuelSurcharge))</f>
        <v>235.656875</v>
      </c>
      <c r="N142" s="300">
        <f>IF(MinBaseGround&gt;ROUND(((1-GroundCandaDiscount)*'UPS Ground Base'!N137),2),ROUND(MinBaseGround*(1+GroundFuelSurcharge),2),ROUND(((1-GroundCandaDiscount)*'UPS Ground Base'!N137)*(1+GroundFuelSurcharge),2))+(GroundResidentialFee*(1+GroundFuelSurcharge))</f>
        <v>259.656875</v>
      </c>
      <c r="O142" s="300">
        <f>IF(MinBaseGround&gt;ROUND(((1-GroundCandaDiscount)*'UPS Ground Base'!O137),2),ROUND(MinBaseGround*(1+GroundFuelSurcharge),2),ROUND(((1-GroundCandaDiscount)*'UPS Ground Base'!O137)*(1+GroundFuelSurcharge),2))+(GroundResidentialFee*(1+GroundFuelSurcharge))</f>
        <v>286.606875</v>
      </c>
      <c r="P142" s="300">
        <f>IF(MinBaseGround&gt;ROUND(((1-GroundCandaDiscount)*'UPS Ground Base'!P137),2),ROUND(MinBaseGround*(1+GroundFuelSurcharge),2),ROUND(((1-GroundCandaDiscount)*'UPS Ground Base'!P137)*(1+GroundFuelSurcharge),2))+(GroundResidentialFee*(1+GroundFuelSurcharge))</f>
        <v>288.776875</v>
      </c>
      <c r="Q142" s="300">
        <f>IF(MinBaseGround&gt;ROUND(((1-GroundCandaDiscount)*'UPS Ground Base'!Q137),2),ROUND(MinBaseGround*(1+GroundFuelSurcharge),2),ROUND(((1-GroundCandaDiscount)*'UPS Ground Base'!Q137)*(1+GroundFuelSurcharge),2))+(GroundResidentialFee*(1+GroundFuelSurcharge))</f>
        <v>291.576875</v>
      </c>
      <c r="R142" s="300">
        <f>IF(MinBaseGround&gt;ROUND(((1-GroundCandaDiscount)*'UPS Ground Base'!R137),2),ROUND(MinBaseGround*(1+GroundFuelSurcharge),2),ROUND(((1-GroundCandaDiscount)*'UPS Ground Base'!R137)*(1+GroundFuelSurcharge),2))+(GroundResidentialFee*(1+GroundFuelSurcharge))</f>
        <v>292.556875</v>
      </c>
      <c r="S142" s="300">
        <f>IF(MinBaseGround&gt;ROUND(((1-GroundCandaDiscount)*'UPS Ground Base'!S137),2),ROUND(MinBaseGround*(1+GroundFuelSurcharge),2),ROUND(((1-GroundCandaDiscount)*'UPS Ground Base'!S137)*(1+GroundFuelSurcharge),2))+(GroundResidentialFee*(1+GroundFuelSurcharge))</f>
        <v>297.706875</v>
      </c>
      <c r="T142" s="300">
        <f>IF(MinBaseGround&gt;ROUND(((1-GroundCandaDiscount)*'UPS Ground Base'!T137),2),ROUND(MinBaseGround*(1+GroundFuelSurcharge),2),ROUND(((1-GroundCandaDiscount)*'UPS Ground Base'!T137)*(1+GroundFuelSurcharge),2))+(GroundResidentialFee*(1+GroundFuelSurcharge))</f>
        <v>306.826875</v>
      </c>
      <c r="U142" s="300">
        <f>IF(MinBaseGround&gt;ROUND(((1-GroundCandaDiscount)*'UPS Ground Base'!U137),2),ROUND(MinBaseGround*(1+GroundFuelSurcharge),2),ROUND(((1-GroundCandaDiscount)*'UPS Ground Base'!U137)*(1+GroundFuelSurcharge),2))+(GroundResidentialFee*(1+GroundFuelSurcharge))</f>
        <v>312.106875</v>
      </c>
    </row>
    <row r="143" ht="12.75" customHeight="1">
      <c r="A143" s="299">
        <v>136.0</v>
      </c>
      <c r="B143" s="300">
        <f>IF(MinBaseGround&gt;ROUND(((1-GroundMT10)*'UPS Ground Base'!B138),2),ROUND(MinBaseGround*(1+GroundFuelSurcharge),2),ROUND(((1-GroundMT10)*'UPS Ground Base'!B138)*(1+GroundFuelSurcharge),2))+(GroundResidentialFee*(1+GroundFuelSurcharge))</f>
        <v>95.446875</v>
      </c>
      <c r="C143" s="300">
        <f>IF(MinBaseGround&gt;ROUND(((1-GroundMT10)*'UPS Ground Base'!C138),2),ROUND(MinBaseGround*(1+GroundFuelSurcharge),2),ROUND(((1-GroundMT10)*'UPS Ground Base'!C138)*(1+GroundFuelSurcharge),2))+(GroundResidentialFee*(1+GroundFuelSurcharge))</f>
        <v>96.186875</v>
      </c>
      <c r="D143" s="300">
        <f>IF(MinBaseGround&gt;ROUND(((1-GroundMT10)*'UPS Ground Base'!D138),2),ROUND(MinBaseGround*(1+GroundFuelSurcharge),2),ROUND(((1-GroundMT10)*'UPS Ground Base'!D138)*(1+GroundFuelSurcharge),2))+(GroundResidentialFee*(1+GroundFuelSurcharge))</f>
        <v>102.576875</v>
      </c>
      <c r="E143" s="300">
        <f>IF(MinBaseGround&gt;ROUND(((1-GroundMT10)*'UPS Ground Base'!E138),2),ROUND(MinBaseGround*(1+GroundFuelSurcharge),2),ROUND(((1-GroundMT10)*'UPS Ground Base'!E138)*(1+GroundFuelSurcharge),2))+(GroundResidentialFee*(1+GroundFuelSurcharge))</f>
        <v>104.236875</v>
      </c>
      <c r="F143" s="300">
        <f>IF(MinBaseGround&gt;ROUND(((1-GroundMT10)*'UPS Ground Base'!F138),2),ROUND(MinBaseGround*(1+GroundFuelSurcharge),2),ROUND(((1-GroundMT10)*'UPS Ground Base'!F138)*(1+GroundFuelSurcharge),2))+(GroundResidentialFee*(1+GroundFuelSurcharge))</f>
        <v>115.856875</v>
      </c>
      <c r="G143" s="300">
        <f>IF(MinBaseGround&gt;ROUND(((1-GroundMT10)*'UPS Ground Base'!G138),2),ROUND(MinBaseGround*(1+GroundFuelSurcharge),2),ROUND(((1-GroundMT10)*'UPS Ground Base'!G138)*(1+GroundFuelSurcharge),2))+(GroundResidentialFee*(1+GroundFuelSurcharge))</f>
        <v>126.176875</v>
      </c>
      <c r="H143" s="300">
        <f>IF(MinBaseGround&gt;ROUND(((1-GroundMT10)*'UPS Ground Base'!H138),2),ROUND(MinBaseGround*(1+GroundFuelSurcharge),2),ROUND(((1-GroundMT10)*'UPS Ground Base'!H138)*(1+GroundFuelSurcharge),2))+(GroundResidentialFee*(1+GroundFuelSurcharge))</f>
        <v>139.756875</v>
      </c>
      <c r="I143" s="300">
        <f>IF(MinBaseGround&gt;ROUND(((1-GroundCandaDiscount)*'UPS Ground Base'!I138),2),ROUND(MinBaseGround*(1+GroundFuelSurcharge),2),ROUND(((1-GroundCandaDiscount)*'UPS Ground Base'!I138)*(1+GroundFuelSurcharge),2))+(GroundResidentialFee*(1+GroundFuelSurcharge))</f>
        <v>469.396875</v>
      </c>
      <c r="J143" s="300">
        <f>IF(MinBaseGround&gt;ROUND(((1-GroundCandaDiscount)*'UPS Ground Base'!J138),2),ROUND(MinBaseGround*(1+GroundFuelSurcharge),2),ROUND(((1-GroundCandaDiscount)*'UPS Ground Base'!J138)*(1+GroundFuelSurcharge),2))+(GroundResidentialFee*(1+GroundFuelSurcharge))</f>
        <v>620.336875</v>
      </c>
      <c r="K143" s="300">
        <f>IF(MinBaseGround&gt;ROUND(((1-GroundCandaDiscount)*'UPS Ground Base'!K138),2),ROUND(MinBaseGround*(1+GroundFuelSurcharge),2),ROUND(((1-GroundCandaDiscount)*'UPS Ground Base'!K138)*(1+GroundFuelSurcharge),2))+(GroundResidentialFee*(1+GroundFuelSurcharge))</f>
        <v>487.976875</v>
      </c>
      <c r="L143" s="300">
        <f>IF(MinBaseGround&gt;ROUND(((1-GroundCandaDiscount)*'UPS Ground Base'!L138),2),ROUND(MinBaseGround*(1+GroundFuelSurcharge),2),ROUND(((1-GroundCandaDiscount)*'UPS Ground Base'!L138)*(1+GroundFuelSurcharge),2))+(GroundResidentialFee*(1+GroundFuelSurcharge))</f>
        <v>234.936875</v>
      </c>
      <c r="M143" s="300">
        <f>IF(MinBaseGround&gt;ROUND(((1-GroundCandaDiscount)*'UPS Ground Base'!M138),2),ROUND(MinBaseGround*(1+GroundFuelSurcharge),2),ROUND(((1-GroundCandaDiscount)*'UPS Ground Base'!M138)*(1+GroundFuelSurcharge),2))+(GroundResidentialFee*(1+GroundFuelSurcharge))</f>
        <v>242.686875</v>
      </c>
      <c r="N143" s="300">
        <f>IF(MinBaseGround&gt;ROUND(((1-GroundCandaDiscount)*'UPS Ground Base'!N138),2),ROUND(MinBaseGround*(1+GroundFuelSurcharge),2),ROUND(((1-GroundCandaDiscount)*'UPS Ground Base'!N138)*(1+GroundFuelSurcharge),2))+(GroundResidentialFee*(1+GroundFuelSurcharge))</f>
        <v>267.696875</v>
      </c>
      <c r="O143" s="300">
        <f>IF(MinBaseGround&gt;ROUND(((1-GroundCandaDiscount)*'UPS Ground Base'!O138),2),ROUND(MinBaseGround*(1+GroundFuelSurcharge),2),ROUND(((1-GroundCandaDiscount)*'UPS Ground Base'!O138)*(1+GroundFuelSurcharge),2))+(GroundResidentialFee*(1+GroundFuelSurcharge))</f>
        <v>294.046875</v>
      </c>
      <c r="P143" s="300">
        <f>IF(MinBaseGround&gt;ROUND(((1-GroundCandaDiscount)*'UPS Ground Base'!P138),2),ROUND(MinBaseGround*(1+GroundFuelSurcharge),2),ROUND(((1-GroundCandaDiscount)*'UPS Ground Base'!P138)*(1+GroundFuelSurcharge),2))+(GroundResidentialFee*(1+GroundFuelSurcharge))</f>
        <v>296.546875</v>
      </c>
      <c r="Q143" s="300">
        <f>IF(MinBaseGround&gt;ROUND(((1-GroundCandaDiscount)*'UPS Ground Base'!Q138),2),ROUND(MinBaseGround*(1+GroundFuelSurcharge),2),ROUND(((1-GroundCandaDiscount)*'UPS Ground Base'!Q138)*(1+GroundFuelSurcharge),2))+(GroundResidentialFee*(1+GroundFuelSurcharge))</f>
        <v>299.316875</v>
      </c>
      <c r="R143" s="300">
        <f>IF(MinBaseGround&gt;ROUND(((1-GroundCandaDiscount)*'UPS Ground Base'!R138),2),ROUND(MinBaseGround*(1+GroundFuelSurcharge),2),ROUND(((1-GroundCandaDiscount)*'UPS Ground Base'!R138)*(1+GroundFuelSurcharge),2))+(GroundResidentialFee*(1+GroundFuelSurcharge))</f>
        <v>300.106875</v>
      </c>
      <c r="S143" s="300">
        <f>IF(MinBaseGround&gt;ROUND(((1-GroundCandaDiscount)*'UPS Ground Base'!S138),2),ROUND(MinBaseGround*(1+GroundFuelSurcharge),2),ROUND(((1-GroundCandaDiscount)*'UPS Ground Base'!S138)*(1+GroundFuelSurcharge),2))+(GroundResidentialFee*(1+GroundFuelSurcharge))</f>
        <v>305.116875</v>
      </c>
      <c r="T143" s="300">
        <f>IF(MinBaseGround&gt;ROUND(((1-GroundCandaDiscount)*'UPS Ground Base'!T138),2),ROUND(MinBaseGround*(1+GroundFuelSurcharge),2),ROUND(((1-GroundCandaDiscount)*'UPS Ground Base'!T138)*(1+GroundFuelSurcharge),2))+(GroundResidentialFee*(1+GroundFuelSurcharge))</f>
        <v>313.926875</v>
      </c>
      <c r="U143" s="300">
        <f>IF(MinBaseGround&gt;ROUND(((1-GroundCandaDiscount)*'UPS Ground Base'!U138),2),ROUND(MinBaseGround*(1+GroundFuelSurcharge),2),ROUND(((1-GroundCandaDiscount)*'UPS Ground Base'!U138)*(1+GroundFuelSurcharge),2))+(GroundResidentialFee*(1+GroundFuelSurcharge))</f>
        <v>319.496875</v>
      </c>
    </row>
    <row r="144" ht="12.75" customHeight="1">
      <c r="A144" s="299">
        <v>137.0</v>
      </c>
      <c r="B144" s="300">
        <f>IF(MinBaseGround&gt;ROUND(((1-GroundMT10)*'UPS Ground Base'!B139),2),ROUND(MinBaseGround*(1+GroundFuelSurcharge),2),ROUND(((1-GroundMT10)*'UPS Ground Base'!B139)*(1+GroundFuelSurcharge),2))+(GroundResidentialFee*(1+GroundFuelSurcharge))</f>
        <v>95.456875</v>
      </c>
      <c r="C144" s="300">
        <f>IF(MinBaseGround&gt;ROUND(((1-GroundMT10)*'UPS Ground Base'!C139),2),ROUND(MinBaseGround*(1+GroundFuelSurcharge),2),ROUND(((1-GroundMT10)*'UPS Ground Base'!C139)*(1+GroundFuelSurcharge),2))+(GroundResidentialFee*(1+GroundFuelSurcharge))</f>
        <v>96.196875</v>
      </c>
      <c r="D144" s="300">
        <f>IF(MinBaseGround&gt;ROUND(((1-GroundMT10)*'UPS Ground Base'!D139),2),ROUND(MinBaseGround*(1+GroundFuelSurcharge),2),ROUND(((1-GroundMT10)*'UPS Ground Base'!D139)*(1+GroundFuelSurcharge),2))+(GroundResidentialFee*(1+GroundFuelSurcharge))</f>
        <v>104.206875</v>
      </c>
      <c r="E144" s="300">
        <f>IF(MinBaseGround&gt;ROUND(((1-GroundMT10)*'UPS Ground Base'!E139),2),ROUND(MinBaseGround*(1+GroundFuelSurcharge),2),ROUND(((1-GroundMT10)*'UPS Ground Base'!E139)*(1+GroundFuelSurcharge),2))+(GroundResidentialFee*(1+GroundFuelSurcharge))</f>
        <v>105.146875</v>
      </c>
      <c r="F144" s="300">
        <f>IF(MinBaseGround&gt;ROUND(((1-GroundMT10)*'UPS Ground Base'!F139),2),ROUND(MinBaseGround*(1+GroundFuelSurcharge),2),ROUND(((1-GroundMT10)*'UPS Ground Base'!F139)*(1+GroundFuelSurcharge),2))+(GroundResidentialFee*(1+GroundFuelSurcharge))</f>
        <v>116.476875</v>
      </c>
      <c r="G144" s="300">
        <f>IF(MinBaseGround&gt;ROUND(((1-GroundMT10)*'UPS Ground Base'!G139),2),ROUND(MinBaseGround*(1+GroundFuelSurcharge),2),ROUND(((1-GroundMT10)*'UPS Ground Base'!G139)*(1+GroundFuelSurcharge),2))+(GroundResidentialFee*(1+GroundFuelSurcharge))</f>
        <v>126.376875</v>
      </c>
      <c r="H144" s="300">
        <f>IF(MinBaseGround&gt;ROUND(((1-GroundMT10)*'UPS Ground Base'!H139),2),ROUND(MinBaseGround*(1+GroundFuelSurcharge),2),ROUND(((1-GroundMT10)*'UPS Ground Base'!H139)*(1+GroundFuelSurcharge),2))+(GroundResidentialFee*(1+GroundFuelSurcharge))</f>
        <v>140.016875</v>
      </c>
      <c r="I144" s="300">
        <f>IF(MinBaseGround&gt;ROUND(((1-GroundCandaDiscount)*'UPS Ground Base'!I139),2),ROUND(MinBaseGround*(1+GroundFuelSurcharge),2),ROUND(((1-GroundCandaDiscount)*'UPS Ground Base'!I139)*(1+GroundFuelSurcharge),2))+(GroundResidentialFee*(1+GroundFuelSurcharge))</f>
        <v>481.826875</v>
      </c>
      <c r="J144" s="300">
        <f>IF(MinBaseGround&gt;ROUND(((1-GroundCandaDiscount)*'UPS Ground Base'!J139),2),ROUND(MinBaseGround*(1+GroundFuelSurcharge),2),ROUND(((1-GroundCandaDiscount)*'UPS Ground Base'!J139)*(1+GroundFuelSurcharge),2))+(GroundResidentialFee*(1+GroundFuelSurcharge))</f>
        <v>624.836875</v>
      </c>
      <c r="K144" s="300">
        <f>IF(MinBaseGround&gt;ROUND(((1-GroundCandaDiscount)*'UPS Ground Base'!K139),2),ROUND(MinBaseGround*(1+GroundFuelSurcharge),2),ROUND(((1-GroundCandaDiscount)*'UPS Ground Base'!K139)*(1+GroundFuelSurcharge),2))+(GroundResidentialFee*(1+GroundFuelSurcharge))</f>
        <v>500.836875</v>
      </c>
      <c r="L144" s="300">
        <f>IF(MinBaseGround&gt;ROUND(((1-GroundCandaDiscount)*'UPS Ground Base'!L139),2),ROUND(MinBaseGround*(1+GroundFuelSurcharge),2),ROUND(((1-GroundCandaDiscount)*'UPS Ground Base'!L139)*(1+GroundFuelSurcharge),2))+(GroundResidentialFee*(1+GroundFuelSurcharge))</f>
        <v>234.936875</v>
      </c>
      <c r="M144" s="300">
        <f>IF(MinBaseGround&gt;ROUND(((1-GroundCandaDiscount)*'UPS Ground Base'!M139),2),ROUND(MinBaseGround*(1+GroundFuelSurcharge),2),ROUND(((1-GroundCandaDiscount)*'UPS Ground Base'!M139)*(1+GroundFuelSurcharge),2))+(GroundResidentialFee*(1+GroundFuelSurcharge))</f>
        <v>242.686875</v>
      </c>
      <c r="N144" s="300">
        <f>IF(MinBaseGround&gt;ROUND(((1-GroundCandaDiscount)*'UPS Ground Base'!N139),2),ROUND(MinBaseGround*(1+GroundFuelSurcharge),2),ROUND(((1-GroundCandaDiscount)*'UPS Ground Base'!N139)*(1+GroundFuelSurcharge),2))+(GroundResidentialFee*(1+GroundFuelSurcharge))</f>
        <v>267.696875</v>
      </c>
      <c r="O144" s="300">
        <f>IF(MinBaseGround&gt;ROUND(((1-GroundCandaDiscount)*'UPS Ground Base'!O139),2),ROUND(MinBaseGround*(1+GroundFuelSurcharge),2),ROUND(((1-GroundCandaDiscount)*'UPS Ground Base'!O139)*(1+GroundFuelSurcharge),2))+(GroundResidentialFee*(1+GroundFuelSurcharge))</f>
        <v>294.046875</v>
      </c>
      <c r="P144" s="300">
        <f>IF(MinBaseGround&gt;ROUND(((1-GroundCandaDiscount)*'UPS Ground Base'!P139),2),ROUND(MinBaseGround*(1+GroundFuelSurcharge),2),ROUND(((1-GroundCandaDiscount)*'UPS Ground Base'!P139)*(1+GroundFuelSurcharge),2))+(GroundResidentialFee*(1+GroundFuelSurcharge))</f>
        <v>296.546875</v>
      </c>
      <c r="Q144" s="300">
        <f>IF(MinBaseGround&gt;ROUND(((1-GroundCandaDiscount)*'UPS Ground Base'!Q139),2),ROUND(MinBaseGround*(1+GroundFuelSurcharge),2),ROUND(((1-GroundCandaDiscount)*'UPS Ground Base'!Q139)*(1+GroundFuelSurcharge),2))+(GroundResidentialFee*(1+GroundFuelSurcharge))</f>
        <v>299.316875</v>
      </c>
      <c r="R144" s="300">
        <f>IF(MinBaseGround&gt;ROUND(((1-GroundCandaDiscount)*'UPS Ground Base'!R139),2),ROUND(MinBaseGround*(1+GroundFuelSurcharge),2),ROUND(((1-GroundCandaDiscount)*'UPS Ground Base'!R139)*(1+GroundFuelSurcharge),2))+(GroundResidentialFee*(1+GroundFuelSurcharge))</f>
        <v>300.106875</v>
      </c>
      <c r="S144" s="300">
        <f>IF(MinBaseGround&gt;ROUND(((1-GroundCandaDiscount)*'UPS Ground Base'!S139),2),ROUND(MinBaseGround*(1+GroundFuelSurcharge),2),ROUND(((1-GroundCandaDiscount)*'UPS Ground Base'!S139)*(1+GroundFuelSurcharge),2))+(GroundResidentialFee*(1+GroundFuelSurcharge))</f>
        <v>305.116875</v>
      </c>
      <c r="T144" s="300">
        <f>IF(MinBaseGround&gt;ROUND(((1-GroundCandaDiscount)*'UPS Ground Base'!T139),2),ROUND(MinBaseGround*(1+GroundFuelSurcharge),2),ROUND(((1-GroundCandaDiscount)*'UPS Ground Base'!T139)*(1+GroundFuelSurcharge),2))+(GroundResidentialFee*(1+GroundFuelSurcharge))</f>
        <v>313.926875</v>
      </c>
      <c r="U144" s="300">
        <f>IF(MinBaseGround&gt;ROUND(((1-GroundCandaDiscount)*'UPS Ground Base'!U139),2),ROUND(MinBaseGround*(1+GroundFuelSurcharge),2),ROUND(((1-GroundCandaDiscount)*'UPS Ground Base'!U139)*(1+GroundFuelSurcharge),2))+(GroundResidentialFee*(1+GroundFuelSurcharge))</f>
        <v>319.496875</v>
      </c>
    </row>
    <row r="145" ht="12.75" customHeight="1">
      <c r="A145" s="299">
        <v>138.0</v>
      </c>
      <c r="B145" s="300">
        <f>IF(MinBaseGround&gt;ROUND(((1-GroundMT10)*'UPS Ground Base'!B140),2),ROUND(MinBaseGround*(1+GroundFuelSurcharge),2),ROUND(((1-GroundMT10)*'UPS Ground Base'!B140)*(1+GroundFuelSurcharge),2))+(GroundResidentialFee*(1+GroundFuelSurcharge))</f>
        <v>97.116875</v>
      </c>
      <c r="C145" s="300">
        <f>IF(MinBaseGround&gt;ROUND(((1-GroundMT10)*'UPS Ground Base'!C140),2),ROUND(MinBaseGround*(1+GroundFuelSurcharge),2),ROUND(((1-GroundMT10)*'UPS Ground Base'!C140)*(1+GroundFuelSurcharge),2))+(GroundResidentialFee*(1+GroundFuelSurcharge))</f>
        <v>98.476875</v>
      </c>
      <c r="D145" s="300">
        <f>IF(MinBaseGround&gt;ROUND(((1-GroundMT10)*'UPS Ground Base'!D140),2),ROUND(MinBaseGround*(1+GroundFuelSurcharge),2),ROUND(((1-GroundMT10)*'UPS Ground Base'!D140)*(1+GroundFuelSurcharge),2))+(GroundResidentialFee*(1+GroundFuelSurcharge))</f>
        <v>104.686875</v>
      </c>
      <c r="E145" s="300">
        <f>IF(MinBaseGround&gt;ROUND(((1-GroundMT10)*'UPS Ground Base'!E140),2),ROUND(MinBaseGround*(1+GroundFuelSurcharge),2),ROUND(((1-GroundMT10)*'UPS Ground Base'!E140)*(1+GroundFuelSurcharge),2))+(GroundResidentialFee*(1+GroundFuelSurcharge))</f>
        <v>105.966875</v>
      </c>
      <c r="F145" s="300">
        <f>IF(MinBaseGround&gt;ROUND(((1-GroundMT10)*'UPS Ground Base'!F140),2),ROUND(MinBaseGround*(1+GroundFuelSurcharge),2),ROUND(((1-GroundMT10)*'UPS Ground Base'!F140)*(1+GroundFuelSurcharge),2))+(GroundResidentialFee*(1+GroundFuelSurcharge))</f>
        <v>117.756875</v>
      </c>
      <c r="G145" s="300">
        <f>IF(MinBaseGround&gt;ROUND(((1-GroundMT10)*'UPS Ground Base'!G140),2),ROUND(MinBaseGround*(1+GroundFuelSurcharge),2),ROUND(((1-GroundMT10)*'UPS Ground Base'!G140)*(1+GroundFuelSurcharge),2))+(GroundResidentialFee*(1+GroundFuelSurcharge))</f>
        <v>127.396875</v>
      </c>
      <c r="H145" s="300">
        <f>IF(MinBaseGround&gt;ROUND(((1-GroundMT10)*'UPS Ground Base'!H140),2),ROUND(MinBaseGround*(1+GroundFuelSurcharge),2),ROUND(((1-GroundMT10)*'UPS Ground Base'!H140)*(1+GroundFuelSurcharge),2))+(GroundResidentialFee*(1+GroundFuelSurcharge))</f>
        <v>143.696875</v>
      </c>
      <c r="I145" s="300">
        <f>IF(MinBaseGround&gt;ROUND(((1-GroundCandaDiscount)*'UPS Ground Base'!I140),2),ROUND(MinBaseGround*(1+GroundFuelSurcharge),2),ROUND(((1-GroundCandaDiscount)*'UPS Ground Base'!I140)*(1+GroundFuelSurcharge),2))+(GroundResidentialFee*(1+GroundFuelSurcharge))</f>
        <v>484.366875</v>
      </c>
      <c r="J145" s="300">
        <f>IF(MinBaseGround&gt;ROUND(((1-GroundCandaDiscount)*'UPS Ground Base'!J140),2),ROUND(MinBaseGround*(1+GroundFuelSurcharge),2),ROUND(((1-GroundCandaDiscount)*'UPS Ground Base'!J140)*(1+GroundFuelSurcharge),2))+(GroundResidentialFee*(1+GroundFuelSurcharge))</f>
        <v>629.346875</v>
      </c>
      <c r="K145" s="300">
        <f>IF(MinBaseGround&gt;ROUND(((1-GroundCandaDiscount)*'UPS Ground Base'!K140),2),ROUND(MinBaseGround*(1+GroundFuelSurcharge),2),ROUND(((1-GroundCandaDiscount)*'UPS Ground Base'!K140)*(1+GroundFuelSurcharge),2))+(GroundResidentialFee*(1+GroundFuelSurcharge))</f>
        <v>503.436875</v>
      </c>
      <c r="L145" s="300">
        <f>IF(MinBaseGround&gt;ROUND(((1-GroundCandaDiscount)*'UPS Ground Base'!L140),2),ROUND(MinBaseGround*(1+GroundFuelSurcharge),2),ROUND(((1-GroundCandaDiscount)*'UPS Ground Base'!L140)*(1+GroundFuelSurcharge),2))+(GroundResidentialFee*(1+GroundFuelSurcharge))</f>
        <v>234.936875</v>
      </c>
      <c r="M145" s="300">
        <f>IF(MinBaseGround&gt;ROUND(((1-GroundCandaDiscount)*'UPS Ground Base'!M140),2),ROUND(MinBaseGround*(1+GroundFuelSurcharge),2),ROUND(((1-GroundCandaDiscount)*'UPS Ground Base'!M140)*(1+GroundFuelSurcharge),2))+(GroundResidentialFee*(1+GroundFuelSurcharge))</f>
        <v>242.686875</v>
      </c>
      <c r="N145" s="300">
        <f>IF(MinBaseGround&gt;ROUND(((1-GroundCandaDiscount)*'UPS Ground Base'!N140),2),ROUND(MinBaseGround*(1+GroundFuelSurcharge),2),ROUND(((1-GroundCandaDiscount)*'UPS Ground Base'!N140)*(1+GroundFuelSurcharge),2))+(GroundResidentialFee*(1+GroundFuelSurcharge))</f>
        <v>267.696875</v>
      </c>
      <c r="O145" s="300">
        <f>IF(MinBaseGround&gt;ROUND(((1-GroundCandaDiscount)*'UPS Ground Base'!O140),2),ROUND(MinBaseGround*(1+GroundFuelSurcharge),2),ROUND(((1-GroundCandaDiscount)*'UPS Ground Base'!O140)*(1+GroundFuelSurcharge),2))+(GroundResidentialFee*(1+GroundFuelSurcharge))</f>
        <v>294.046875</v>
      </c>
      <c r="P145" s="300">
        <f>IF(MinBaseGround&gt;ROUND(((1-GroundCandaDiscount)*'UPS Ground Base'!P140),2),ROUND(MinBaseGround*(1+GroundFuelSurcharge),2),ROUND(((1-GroundCandaDiscount)*'UPS Ground Base'!P140)*(1+GroundFuelSurcharge),2))+(GroundResidentialFee*(1+GroundFuelSurcharge))</f>
        <v>296.546875</v>
      </c>
      <c r="Q145" s="300">
        <f>IF(MinBaseGround&gt;ROUND(((1-GroundCandaDiscount)*'UPS Ground Base'!Q140),2),ROUND(MinBaseGround*(1+GroundFuelSurcharge),2),ROUND(((1-GroundCandaDiscount)*'UPS Ground Base'!Q140)*(1+GroundFuelSurcharge),2))+(GroundResidentialFee*(1+GroundFuelSurcharge))</f>
        <v>299.316875</v>
      </c>
      <c r="R145" s="300">
        <f>IF(MinBaseGround&gt;ROUND(((1-GroundCandaDiscount)*'UPS Ground Base'!R140),2),ROUND(MinBaseGround*(1+GroundFuelSurcharge),2),ROUND(((1-GroundCandaDiscount)*'UPS Ground Base'!R140)*(1+GroundFuelSurcharge),2))+(GroundResidentialFee*(1+GroundFuelSurcharge))</f>
        <v>300.106875</v>
      </c>
      <c r="S145" s="300">
        <f>IF(MinBaseGround&gt;ROUND(((1-GroundCandaDiscount)*'UPS Ground Base'!S140),2),ROUND(MinBaseGround*(1+GroundFuelSurcharge),2),ROUND(((1-GroundCandaDiscount)*'UPS Ground Base'!S140)*(1+GroundFuelSurcharge),2))+(GroundResidentialFee*(1+GroundFuelSurcharge))</f>
        <v>305.116875</v>
      </c>
      <c r="T145" s="300">
        <f>IF(MinBaseGround&gt;ROUND(((1-GroundCandaDiscount)*'UPS Ground Base'!T140),2),ROUND(MinBaseGround*(1+GroundFuelSurcharge),2),ROUND(((1-GroundCandaDiscount)*'UPS Ground Base'!T140)*(1+GroundFuelSurcharge),2))+(GroundResidentialFee*(1+GroundFuelSurcharge))</f>
        <v>313.926875</v>
      </c>
      <c r="U145" s="300">
        <f>IF(MinBaseGround&gt;ROUND(((1-GroundCandaDiscount)*'UPS Ground Base'!U140),2),ROUND(MinBaseGround*(1+GroundFuelSurcharge),2),ROUND(((1-GroundCandaDiscount)*'UPS Ground Base'!U140)*(1+GroundFuelSurcharge),2))+(GroundResidentialFee*(1+GroundFuelSurcharge))</f>
        <v>319.496875</v>
      </c>
    </row>
    <row r="146" ht="12.75" customHeight="1">
      <c r="A146" s="299">
        <v>139.0</v>
      </c>
      <c r="B146" s="300">
        <f>IF(MinBaseGround&gt;ROUND(((1-GroundMT10)*'UPS Ground Base'!B141),2),ROUND(MinBaseGround*(1+GroundFuelSurcharge),2),ROUND(((1-GroundMT10)*'UPS Ground Base'!B141)*(1+GroundFuelSurcharge),2))+(GroundResidentialFee*(1+GroundFuelSurcharge))</f>
        <v>98.736875</v>
      </c>
      <c r="C146" s="300">
        <f>IF(MinBaseGround&gt;ROUND(((1-GroundMT10)*'UPS Ground Base'!C141),2),ROUND(MinBaseGround*(1+GroundFuelSurcharge),2),ROUND(((1-GroundMT10)*'UPS Ground Base'!C141)*(1+GroundFuelSurcharge),2))+(GroundResidentialFee*(1+GroundFuelSurcharge))</f>
        <v>98.826875</v>
      </c>
      <c r="D146" s="300">
        <f>IF(MinBaseGround&gt;ROUND(((1-GroundMT10)*'UPS Ground Base'!D141),2),ROUND(MinBaseGround*(1+GroundFuelSurcharge),2),ROUND(((1-GroundMT10)*'UPS Ground Base'!D141)*(1+GroundFuelSurcharge),2))+(GroundResidentialFee*(1+GroundFuelSurcharge))</f>
        <v>104.706875</v>
      </c>
      <c r="E146" s="300">
        <f>IF(MinBaseGround&gt;ROUND(((1-GroundMT10)*'UPS Ground Base'!E141),2),ROUND(MinBaseGround*(1+GroundFuelSurcharge),2),ROUND(((1-GroundMT10)*'UPS Ground Base'!E141)*(1+GroundFuelSurcharge),2))+(GroundResidentialFee*(1+GroundFuelSurcharge))</f>
        <v>105.986875</v>
      </c>
      <c r="F146" s="300">
        <f>IF(MinBaseGround&gt;ROUND(((1-GroundMT10)*'UPS Ground Base'!F141),2),ROUND(MinBaseGround*(1+GroundFuelSurcharge),2),ROUND(((1-GroundMT10)*'UPS Ground Base'!F141)*(1+GroundFuelSurcharge),2))+(GroundResidentialFee*(1+GroundFuelSurcharge))</f>
        <v>117.766875</v>
      </c>
      <c r="G146" s="300">
        <f>IF(MinBaseGround&gt;ROUND(((1-GroundMT10)*'UPS Ground Base'!G141),2),ROUND(MinBaseGround*(1+GroundFuelSurcharge),2),ROUND(((1-GroundMT10)*'UPS Ground Base'!G141)*(1+GroundFuelSurcharge),2))+(GroundResidentialFee*(1+GroundFuelSurcharge))</f>
        <v>129.406875</v>
      </c>
      <c r="H146" s="300">
        <f>IF(MinBaseGround&gt;ROUND(((1-GroundMT10)*'UPS Ground Base'!H141),2),ROUND(MinBaseGround*(1+GroundFuelSurcharge),2),ROUND(((1-GroundMT10)*'UPS Ground Base'!H141)*(1+GroundFuelSurcharge),2))+(GroundResidentialFee*(1+GroundFuelSurcharge))</f>
        <v>144.736875</v>
      </c>
      <c r="I146" s="300">
        <f>IF(MinBaseGround&gt;ROUND(((1-GroundCandaDiscount)*'UPS Ground Base'!I141),2),ROUND(MinBaseGround*(1+GroundFuelSurcharge),2),ROUND(((1-GroundCandaDiscount)*'UPS Ground Base'!I141)*(1+GroundFuelSurcharge),2))+(GroundResidentialFee*(1+GroundFuelSurcharge))</f>
        <v>484.376875</v>
      </c>
      <c r="J146" s="300">
        <f>IF(MinBaseGround&gt;ROUND(((1-GroundCandaDiscount)*'UPS Ground Base'!J141),2),ROUND(MinBaseGround*(1+GroundFuelSurcharge),2),ROUND(((1-GroundCandaDiscount)*'UPS Ground Base'!J141)*(1+GroundFuelSurcharge),2))+(GroundResidentialFee*(1+GroundFuelSurcharge))</f>
        <v>633.866875</v>
      </c>
      <c r="K146" s="300">
        <f>IF(MinBaseGround&gt;ROUND(((1-GroundCandaDiscount)*'UPS Ground Base'!K141),2),ROUND(MinBaseGround*(1+GroundFuelSurcharge),2),ROUND(((1-GroundCandaDiscount)*'UPS Ground Base'!K141)*(1+GroundFuelSurcharge),2))+(GroundResidentialFee*(1+GroundFuelSurcharge))</f>
        <v>503.496875</v>
      </c>
      <c r="L146" s="300">
        <f>IF(MinBaseGround&gt;ROUND(((1-GroundCandaDiscount)*'UPS Ground Base'!L141),2),ROUND(MinBaseGround*(1+GroundFuelSurcharge),2),ROUND(((1-GroundCandaDiscount)*'UPS Ground Base'!L141)*(1+GroundFuelSurcharge),2))+(GroundResidentialFee*(1+GroundFuelSurcharge))</f>
        <v>234.936875</v>
      </c>
      <c r="M146" s="300">
        <f>IF(MinBaseGround&gt;ROUND(((1-GroundCandaDiscount)*'UPS Ground Base'!M141),2),ROUND(MinBaseGround*(1+GroundFuelSurcharge),2),ROUND(((1-GroundCandaDiscount)*'UPS Ground Base'!M141)*(1+GroundFuelSurcharge),2))+(GroundResidentialFee*(1+GroundFuelSurcharge))</f>
        <v>242.686875</v>
      </c>
      <c r="N146" s="300">
        <f>IF(MinBaseGround&gt;ROUND(((1-GroundCandaDiscount)*'UPS Ground Base'!N141),2),ROUND(MinBaseGround*(1+GroundFuelSurcharge),2),ROUND(((1-GroundCandaDiscount)*'UPS Ground Base'!N141)*(1+GroundFuelSurcharge),2))+(GroundResidentialFee*(1+GroundFuelSurcharge))</f>
        <v>267.696875</v>
      </c>
      <c r="O146" s="300">
        <f>IF(MinBaseGround&gt;ROUND(((1-GroundCandaDiscount)*'UPS Ground Base'!O141),2),ROUND(MinBaseGround*(1+GroundFuelSurcharge),2),ROUND(((1-GroundCandaDiscount)*'UPS Ground Base'!O141)*(1+GroundFuelSurcharge),2))+(GroundResidentialFee*(1+GroundFuelSurcharge))</f>
        <v>294.046875</v>
      </c>
      <c r="P146" s="300">
        <f>IF(MinBaseGround&gt;ROUND(((1-GroundCandaDiscount)*'UPS Ground Base'!P141),2),ROUND(MinBaseGround*(1+GroundFuelSurcharge),2),ROUND(((1-GroundCandaDiscount)*'UPS Ground Base'!P141)*(1+GroundFuelSurcharge),2))+(GroundResidentialFee*(1+GroundFuelSurcharge))</f>
        <v>296.546875</v>
      </c>
      <c r="Q146" s="300">
        <f>IF(MinBaseGround&gt;ROUND(((1-GroundCandaDiscount)*'UPS Ground Base'!Q141),2),ROUND(MinBaseGround*(1+GroundFuelSurcharge),2),ROUND(((1-GroundCandaDiscount)*'UPS Ground Base'!Q141)*(1+GroundFuelSurcharge),2))+(GroundResidentialFee*(1+GroundFuelSurcharge))</f>
        <v>299.316875</v>
      </c>
      <c r="R146" s="300">
        <f>IF(MinBaseGround&gt;ROUND(((1-GroundCandaDiscount)*'UPS Ground Base'!R141),2),ROUND(MinBaseGround*(1+GroundFuelSurcharge),2),ROUND(((1-GroundCandaDiscount)*'UPS Ground Base'!R141)*(1+GroundFuelSurcharge),2))+(GroundResidentialFee*(1+GroundFuelSurcharge))</f>
        <v>300.106875</v>
      </c>
      <c r="S146" s="300">
        <f>IF(MinBaseGround&gt;ROUND(((1-GroundCandaDiscount)*'UPS Ground Base'!S141),2),ROUND(MinBaseGround*(1+GroundFuelSurcharge),2),ROUND(((1-GroundCandaDiscount)*'UPS Ground Base'!S141)*(1+GroundFuelSurcharge),2))+(GroundResidentialFee*(1+GroundFuelSurcharge))</f>
        <v>305.116875</v>
      </c>
      <c r="T146" s="300">
        <f>IF(MinBaseGround&gt;ROUND(((1-GroundCandaDiscount)*'UPS Ground Base'!T141),2),ROUND(MinBaseGround*(1+GroundFuelSurcharge),2),ROUND(((1-GroundCandaDiscount)*'UPS Ground Base'!T141)*(1+GroundFuelSurcharge),2))+(GroundResidentialFee*(1+GroundFuelSurcharge))</f>
        <v>313.926875</v>
      </c>
      <c r="U146" s="300">
        <f>IF(MinBaseGround&gt;ROUND(((1-GroundCandaDiscount)*'UPS Ground Base'!U141),2),ROUND(MinBaseGround*(1+GroundFuelSurcharge),2),ROUND(((1-GroundCandaDiscount)*'UPS Ground Base'!U141)*(1+GroundFuelSurcharge),2))+(GroundResidentialFee*(1+GroundFuelSurcharge))</f>
        <v>319.496875</v>
      </c>
    </row>
    <row r="147" ht="12.75" customHeight="1">
      <c r="A147" s="299">
        <v>140.0</v>
      </c>
      <c r="B147" s="300">
        <f>IF(MinBaseGround&gt;ROUND(((1-GroundMT10)*'UPS Ground Base'!B142),2),ROUND(MinBaseGround*(1+GroundFuelSurcharge),2),ROUND(((1-GroundMT10)*'UPS Ground Base'!B142)*(1+GroundFuelSurcharge),2))+(GroundResidentialFee*(1+GroundFuelSurcharge))</f>
        <v>99.576875</v>
      </c>
      <c r="C147" s="300">
        <f>IF(MinBaseGround&gt;ROUND(((1-GroundMT10)*'UPS Ground Base'!C142),2),ROUND(MinBaseGround*(1+GroundFuelSurcharge),2),ROUND(((1-GroundMT10)*'UPS Ground Base'!C142)*(1+GroundFuelSurcharge),2))+(GroundResidentialFee*(1+GroundFuelSurcharge))</f>
        <v>100.296875</v>
      </c>
      <c r="D147" s="300">
        <f>IF(MinBaseGround&gt;ROUND(((1-GroundMT10)*'UPS Ground Base'!D142),2),ROUND(MinBaseGround*(1+GroundFuelSurcharge),2),ROUND(((1-GroundMT10)*'UPS Ground Base'!D142)*(1+GroundFuelSurcharge),2))+(GroundResidentialFee*(1+GroundFuelSurcharge))</f>
        <v>105.676875</v>
      </c>
      <c r="E147" s="300">
        <f>IF(MinBaseGround&gt;ROUND(((1-GroundMT10)*'UPS Ground Base'!E142),2),ROUND(MinBaseGround*(1+GroundFuelSurcharge),2),ROUND(((1-GroundMT10)*'UPS Ground Base'!E142)*(1+GroundFuelSurcharge),2))+(GroundResidentialFee*(1+GroundFuelSurcharge))</f>
        <v>107.346875</v>
      </c>
      <c r="F147" s="300">
        <f>IF(MinBaseGround&gt;ROUND(((1-GroundMT10)*'UPS Ground Base'!F142),2),ROUND(MinBaseGround*(1+GroundFuelSurcharge),2),ROUND(((1-GroundMT10)*'UPS Ground Base'!F142)*(1+GroundFuelSurcharge),2))+(GroundResidentialFee*(1+GroundFuelSurcharge))</f>
        <v>118.736875</v>
      </c>
      <c r="G147" s="300">
        <f>IF(MinBaseGround&gt;ROUND(((1-GroundMT10)*'UPS Ground Base'!G142),2),ROUND(MinBaseGround*(1+GroundFuelSurcharge),2),ROUND(((1-GroundMT10)*'UPS Ground Base'!G142)*(1+GroundFuelSurcharge),2))+(GroundResidentialFee*(1+GroundFuelSurcharge))</f>
        <v>129.416875</v>
      </c>
      <c r="H147" s="300">
        <f>IF(MinBaseGround&gt;ROUND(((1-GroundMT10)*'UPS Ground Base'!H142),2),ROUND(MinBaseGround*(1+GroundFuelSurcharge),2),ROUND(((1-GroundMT10)*'UPS Ground Base'!H142)*(1+GroundFuelSurcharge),2))+(GroundResidentialFee*(1+GroundFuelSurcharge))</f>
        <v>144.746875</v>
      </c>
      <c r="I147" s="300">
        <f>IF(MinBaseGround&gt;ROUND(((1-GroundCandaDiscount)*'UPS Ground Base'!I142),2),ROUND(MinBaseGround*(1+GroundFuelSurcharge),2),ROUND(((1-GroundCandaDiscount)*'UPS Ground Base'!I142)*(1+GroundFuelSurcharge),2))+(GroundResidentialFee*(1+GroundFuelSurcharge))</f>
        <v>484.386875</v>
      </c>
      <c r="J147" s="300">
        <f>IF(MinBaseGround&gt;ROUND(((1-GroundCandaDiscount)*'UPS Ground Base'!J142),2),ROUND(MinBaseGround*(1+GroundFuelSurcharge),2),ROUND(((1-GroundCandaDiscount)*'UPS Ground Base'!J142)*(1+GroundFuelSurcharge),2))+(GroundResidentialFee*(1+GroundFuelSurcharge))</f>
        <v>638.396875</v>
      </c>
      <c r="K147" s="300">
        <f>IF(MinBaseGround&gt;ROUND(((1-GroundCandaDiscount)*'UPS Ground Base'!K142),2),ROUND(MinBaseGround*(1+GroundFuelSurcharge),2),ROUND(((1-GroundCandaDiscount)*'UPS Ground Base'!K142)*(1+GroundFuelSurcharge),2))+(GroundResidentialFee*(1+GroundFuelSurcharge))</f>
        <v>503.776875</v>
      </c>
      <c r="L147" s="300">
        <f>IF(MinBaseGround&gt;ROUND(((1-GroundCandaDiscount)*'UPS Ground Base'!L142),2),ROUND(MinBaseGround*(1+GroundFuelSurcharge),2),ROUND(((1-GroundCandaDiscount)*'UPS Ground Base'!L142)*(1+GroundFuelSurcharge),2))+(GroundResidentialFee*(1+GroundFuelSurcharge))</f>
        <v>234.936875</v>
      </c>
      <c r="M147" s="300">
        <f>IF(MinBaseGround&gt;ROUND(((1-GroundCandaDiscount)*'UPS Ground Base'!M142),2),ROUND(MinBaseGround*(1+GroundFuelSurcharge),2),ROUND(((1-GroundCandaDiscount)*'UPS Ground Base'!M142)*(1+GroundFuelSurcharge),2))+(GroundResidentialFee*(1+GroundFuelSurcharge))</f>
        <v>242.686875</v>
      </c>
      <c r="N147" s="300">
        <f>IF(MinBaseGround&gt;ROUND(((1-GroundCandaDiscount)*'UPS Ground Base'!N142),2),ROUND(MinBaseGround*(1+GroundFuelSurcharge),2),ROUND(((1-GroundCandaDiscount)*'UPS Ground Base'!N142)*(1+GroundFuelSurcharge),2))+(GroundResidentialFee*(1+GroundFuelSurcharge))</f>
        <v>267.696875</v>
      </c>
      <c r="O147" s="300">
        <f>IF(MinBaseGround&gt;ROUND(((1-GroundCandaDiscount)*'UPS Ground Base'!O142),2),ROUND(MinBaseGround*(1+GroundFuelSurcharge),2),ROUND(((1-GroundCandaDiscount)*'UPS Ground Base'!O142)*(1+GroundFuelSurcharge),2))+(GroundResidentialFee*(1+GroundFuelSurcharge))</f>
        <v>294.046875</v>
      </c>
      <c r="P147" s="300">
        <f>IF(MinBaseGround&gt;ROUND(((1-GroundCandaDiscount)*'UPS Ground Base'!P142),2),ROUND(MinBaseGround*(1+GroundFuelSurcharge),2),ROUND(((1-GroundCandaDiscount)*'UPS Ground Base'!P142)*(1+GroundFuelSurcharge),2))+(GroundResidentialFee*(1+GroundFuelSurcharge))</f>
        <v>296.546875</v>
      </c>
      <c r="Q147" s="300">
        <f>IF(MinBaseGround&gt;ROUND(((1-GroundCandaDiscount)*'UPS Ground Base'!Q142),2),ROUND(MinBaseGround*(1+GroundFuelSurcharge),2),ROUND(((1-GroundCandaDiscount)*'UPS Ground Base'!Q142)*(1+GroundFuelSurcharge),2))+(GroundResidentialFee*(1+GroundFuelSurcharge))</f>
        <v>299.316875</v>
      </c>
      <c r="R147" s="300">
        <f>IF(MinBaseGround&gt;ROUND(((1-GroundCandaDiscount)*'UPS Ground Base'!R142),2),ROUND(MinBaseGround*(1+GroundFuelSurcharge),2),ROUND(((1-GroundCandaDiscount)*'UPS Ground Base'!R142)*(1+GroundFuelSurcharge),2))+(GroundResidentialFee*(1+GroundFuelSurcharge))</f>
        <v>300.106875</v>
      </c>
      <c r="S147" s="300">
        <f>IF(MinBaseGround&gt;ROUND(((1-GroundCandaDiscount)*'UPS Ground Base'!S142),2),ROUND(MinBaseGround*(1+GroundFuelSurcharge),2),ROUND(((1-GroundCandaDiscount)*'UPS Ground Base'!S142)*(1+GroundFuelSurcharge),2))+(GroundResidentialFee*(1+GroundFuelSurcharge))</f>
        <v>305.116875</v>
      </c>
      <c r="T147" s="300">
        <f>IF(MinBaseGround&gt;ROUND(((1-GroundCandaDiscount)*'UPS Ground Base'!T142),2),ROUND(MinBaseGround*(1+GroundFuelSurcharge),2),ROUND(((1-GroundCandaDiscount)*'UPS Ground Base'!T142)*(1+GroundFuelSurcharge),2))+(GroundResidentialFee*(1+GroundFuelSurcharge))</f>
        <v>313.926875</v>
      </c>
      <c r="U147" s="300">
        <f>IF(MinBaseGround&gt;ROUND(((1-GroundCandaDiscount)*'UPS Ground Base'!U142),2),ROUND(MinBaseGround*(1+GroundFuelSurcharge),2),ROUND(((1-GroundCandaDiscount)*'UPS Ground Base'!U142)*(1+GroundFuelSurcharge),2))+(GroundResidentialFee*(1+GroundFuelSurcharge))</f>
        <v>319.496875</v>
      </c>
    </row>
    <row r="148" ht="12.75" customHeight="1">
      <c r="A148" s="299">
        <v>141.0</v>
      </c>
      <c r="B148" s="300">
        <f>IF(MinBaseGround&gt;ROUND(((1-GroundMT10)*'UPS Ground Base'!B143),2),ROUND(MinBaseGround*(1+GroundFuelSurcharge),2),ROUND(((1-GroundMT10)*'UPS Ground Base'!B143)*(1+GroundFuelSurcharge),2))+(GroundResidentialFee*(1+GroundFuelSurcharge))</f>
        <v>99.586875</v>
      </c>
      <c r="C148" s="300">
        <f>IF(MinBaseGround&gt;ROUND(((1-GroundMT10)*'UPS Ground Base'!C143),2),ROUND(MinBaseGround*(1+GroundFuelSurcharge),2),ROUND(((1-GroundMT10)*'UPS Ground Base'!C143)*(1+GroundFuelSurcharge),2))+(GroundResidentialFee*(1+GroundFuelSurcharge))</f>
        <v>100.306875</v>
      </c>
      <c r="D148" s="300">
        <f>IF(MinBaseGround&gt;ROUND(((1-GroundMT10)*'UPS Ground Base'!D143),2),ROUND(MinBaseGround*(1+GroundFuelSurcharge),2),ROUND(((1-GroundMT10)*'UPS Ground Base'!D143)*(1+GroundFuelSurcharge),2))+(GroundResidentialFee*(1+GroundFuelSurcharge))</f>
        <v>106.546875</v>
      </c>
      <c r="E148" s="300">
        <f>IF(MinBaseGround&gt;ROUND(((1-GroundMT10)*'UPS Ground Base'!E143),2),ROUND(MinBaseGround*(1+GroundFuelSurcharge),2),ROUND(((1-GroundMT10)*'UPS Ground Base'!E143)*(1+GroundFuelSurcharge),2))+(GroundResidentialFee*(1+GroundFuelSurcharge))</f>
        <v>107.556875</v>
      </c>
      <c r="F148" s="300">
        <f>IF(MinBaseGround&gt;ROUND(((1-GroundMT10)*'UPS Ground Base'!F143),2),ROUND(MinBaseGround*(1+GroundFuelSurcharge),2),ROUND(((1-GroundMT10)*'UPS Ground Base'!F143)*(1+GroundFuelSurcharge),2))+(GroundResidentialFee*(1+GroundFuelSurcharge))</f>
        <v>118.966875</v>
      </c>
      <c r="G148" s="300">
        <f>IF(MinBaseGround&gt;ROUND(((1-GroundMT10)*'UPS Ground Base'!G143),2),ROUND(MinBaseGround*(1+GroundFuelSurcharge),2),ROUND(((1-GroundMT10)*'UPS Ground Base'!G143)*(1+GroundFuelSurcharge),2))+(GroundResidentialFee*(1+GroundFuelSurcharge))</f>
        <v>129.676875</v>
      </c>
      <c r="H148" s="300">
        <f>IF(MinBaseGround&gt;ROUND(((1-GroundMT10)*'UPS Ground Base'!H143),2),ROUND(MinBaseGround*(1+GroundFuelSurcharge),2),ROUND(((1-GroundMT10)*'UPS Ground Base'!H143)*(1+GroundFuelSurcharge),2))+(GroundResidentialFee*(1+GroundFuelSurcharge))</f>
        <v>144.756875</v>
      </c>
      <c r="I148" s="300">
        <f>IF(MinBaseGround&gt;ROUND(((1-GroundCandaDiscount)*'UPS Ground Base'!I143),2),ROUND(MinBaseGround*(1+GroundFuelSurcharge),2),ROUND(((1-GroundCandaDiscount)*'UPS Ground Base'!I143)*(1+GroundFuelSurcharge),2))+(GroundResidentialFee*(1+GroundFuelSurcharge))</f>
        <v>485.606875</v>
      </c>
      <c r="J148" s="300">
        <f>IF(MinBaseGround&gt;ROUND(((1-GroundCandaDiscount)*'UPS Ground Base'!J143),2),ROUND(MinBaseGround*(1+GroundFuelSurcharge),2),ROUND(((1-GroundCandaDiscount)*'UPS Ground Base'!J143)*(1+GroundFuelSurcharge),2))+(GroundResidentialFee*(1+GroundFuelSurcharge))</f>
        <v>642.906875</v>
      </c>
      <c r="K148" s="300">
        <f>IF(MinBaseGround&gt;ROUND(((1-GroundCandaDiscount)*'UPS Ground Base'!K143),2),ROUND(MinBaseGround*(1+GroundFuelSurcharge),2),ROUND(((1-GroundCandaDiscount)*'UPS Ground Base'!K143)*(1+GroundFuelSurcharge),2))+(GroundResidentialFee*(1+GroundFuelSurcharge))</f>
        <v>504.286875</v>
      </c>
      <c r="L148" s="300">
        <f>IF(MinBaseGround&gt;ROUND(((1-GroundCandaDiscount)*'UPS Ground Base'!L143),2),ROUND(MinBaseGround*(1+GroundFuelSurcharge),2),ROUND(((1-GroundCandaDiscount)*'UPS Ground Base'!L143)*(1+GroundFuelSurcharge),2))+(GroundResidentialFee*(1+GroundFuelSurcharge))</f>
        <v>244.956875</v>
      </c>
      <c r="M148" s="300">
        <f>IF(MinBaseGround&gt;ROUND(((1-GroundCandaDiscount)*'UPS Ground Base'!M143),2),ROUND(MinBaseGround*(1+GroundFuelSurcharge),2),ROUND(((1-GroundCandaDiscount)*'UPS Ground Base'!M143)*(1+GroundFuelSurcharge),2))+(GroundResidentialFee*(1+GroundFuelSurcharge))</f>
        <v>249.226875</v>
      </c>
      <c r="N148" s="300">
        <f>IF(MinBaseGround&gt;ROUND(((1-GroundCandaDiscount)*'UPS Ground Base'!N143),2),ROUND(MinBaseGround*(1+GroundFuelSurcharge),2),ROUND(((1-GroundCandaDiscount)*'UPS Ground Base'!N143)*(1+GroundFuelSurcharge),2))+(GroundResidentialFee*(1+GroundFuelSurcharge))</f>
        <v>273.376875</v>
      </c>
      <c r="O148" s="300">
        <f>IF(MinBaseGround&gt;ROUND(((1-GroundCandaDiscount)*'UPS Ground Base'!O143),2),ROUND(MinBaseGround*(1+GroundFuelSurcharge),2),ROUND(((1-GroundCandaDiscount)*'UPS Ground Base'!O143)*(1+GroundFuelSurcharge),2))+(GroundResidentialFee*(1+GroundFuelSurcharge))</f>
        <v>301.966875</v>
      </c>
      <c r="P148" s="300">
        <f>IF(MinBaseGround&gt;ROUND(((1-GroundCandaDiscount)*'UPS Ground Base'!P143),2),ROUND(MinBaseGround*(1+GroundFuelSurcharge),2),ROUND(((1-GroundCandaDiscount)*'UPS Ground Base'!P143)*(1+GroundFuelSurcharge),2))+(GroundResidentialFee*(1+GroundFuelSurcharge))</f>
        <v>304.696875</v>
      </c>
      <c r="Q148" s="300">
        <f>IF(MinBaseGround&gt;ROUND(((1-GroundCandaDiscount)*'UPS Ground Base'!Q143),2),ROUND(MinBaseGround*(1+GroundFuelSurcharge),2),ROUND(((1-GroundCandaDiscount)*'UPS Ground Base'!Q143)*(1+GroundFuelSurcharge),2))+(GroundResidentialFee*(1+GroundFuelSurcharge))</f>
        <v>307.706875</v>
      </c>
      <c r="R148" s="300">
        <f>IF(MinBaseGround&gt;ROUND(((1-GroundCandaDiscount)*'UPS Ground Base'!R143),2),ROUND(MinBaseGround*(1+GroundFuelSurcharge),2),ROUND(((1-GroundCandaDiscount)*'UPS Ground Base'!R143)*(1+GroundFuelSurcharge),2))+(GroundResidentialFee*(1+GroundFuelSurcharge))</f>
        <v>307.886875</v>
      </c>
      <c r="S148" s="300">
        <f>IF(MinBaseGround&gt;ROUND(((1-GroundCandaDiscount)*'UPS Ground Base'!S143),2),ROUND(MinBaseGround*(1+GroundFuelSurcharge),2),ROUND(((1-GroundCandaDiscount)*'UPS Ground Base'!S143)*(1+GroundFuelSurcharge),2))+(GroundResidentialFee*(1+GroundFuelSurcharge))</f>
        <v>312.826875</v>
      </c>
      <c r="T148" s="300">
        <f>IF(MinBaseGround&gt;ROUND(((1-GroundCandaDiscount)*'UPS Ground Base'!T143),2),ROUND(MinBaseGround*(1+GroundFuelSurcharge),2),ROUND(((1-GroundCandaDiscount)*'UPS Ground Base'!T143)*(1+GroundFuelSurcharge),2))+(GroundResidentialFee*(1+GroundFuelSurcharge))</f>
        <v>321.606875</v>
      </c>
      <c r="U148" s="300">
        <f>IF(MinBaseGround&gt;ROUND(((1-GroundCandaDiscount)*'UPS Ground Base'!U143),2),ROUND(MinBaseGround*(1+GroundFuelSurcharge),2),ROUND(((1-GroundCandaDiscount)*'UPS Ground Base'!U143)*(1+GroundFuelSurcharge),2))+(GroundResidentialFee*(1+GroundFuelSurcharge))</f>
        <v>327.326875</v>
      </c>
    </row>
    <row r="149" ht="12.75" customHeight="1">
      <c r="A149" s="299">
        <v>142.0</v>
      </c>
      <c r="B149" s="300">
        <f>IF(MinBaseGround&gt;ROUND(((1-GroundMT10)*'UPS Ground Base'!B144),2),ROUND(MinBaseGround*(1+GroundFuelSurcharge),2),ROUND(((1-GroundMT10)*'UPS Ground Base'!B144)*(1+GroundFuelSurcharge),2))+(GroundResidentialFee*(1+GroundFuelSurcharge))</f>
        <v>100.786875</v>
      </c>
      <c r="C149" s="300">
        <f>IF(MinBaseGround&gt;ROUND(((1-GroundMT10)*'UPS Ground Base'!C144),2),ROUND(MinBaseGround*(1+GroundFuelSurcharge),2),ROUND(((1-GroundMT10)*'UPS Ground Base'!C144)*(1+GroundFuelSurcharge),2))+(GroundResidentialFee*(1+GroundFuelSurcharge))</f>
        <v>101.136875</v>
      </c>
      <c r="D149" s="300">
        <f>IF(MinBaseGround&gt;ROUND(((1-GroundMT10)*'UPS Ground Base'!D144),2),ROUND(MinBaseGround*(1+GroundFuelSurcharge),2),ROUND(((1-GroundMT10)*'UPS Ground Base'!D144)*(1+GroundFuelSurcharge),2))+(GroundResidentialFee*(1+GroundFuelSurcharge))</f>
        <v>107.446875</v>
      </c>
      <c r="E149" s="300">
        <f>IF(MinBaseGround&gt;ROUND(((1-GroundMT10)*'UPS Ground Base'!E144),2),ROUND(MinBaseGround*(1+GroundFuelSurcharge),2),ROUND(((1-GroundMT10)*'UPS Ground Base'!E144)*(1+GroundFuelSurcharge),2))+(GroundResidentialFee*(1+GroundFuelSurcharge))</f>
        <v>109.136875</v>
      </c>
      <c r="F149" s="300">
        <f>IF(MinBaseGround&gt;ROUND(((1-GroundMT10)*'UPS Ground Base'!F144),2),ROUND(MinBaseGround*(1+GroundFuelSurcharge),2),ROUND(((1-GroundMT10)*'UPS Ground Base'!F144)*(1+GroundFuelSurcharge),2))+(GroundResidentialFee*(1+GroundFuelSurcharge))</f>
        <v>120.436875</v>
      </c>
      <c r="G149" s="300">
        <f>IF(MinBaseGround&gt;ROUND(((1-GroundMT10)*'UPS Ground Base'!G144),2),ROUND(MinBaseGround*(1+GroundFuelSurcharge),2),ROUND(((1-GroundMT10)*'UPS Ground Base'!G144)*(1+GroundFuelSurcharge),2))+(GroundResidentialFee*(1+GroundFuelSurcharge))</f>
        <v>131.396875</v>
      </c>
      <c r="H149" s="300">
        <f>IF(MinBaseGround&gt;ROUND(((1-GroundMT10)*'UPS Ground Base'!H144),2),ROUND(MinBaseGround*(1+GroundFuelSurcharge),2),ROUND(((1-GroundMT10)*'UPS Ground Base'!H144)*(1+GroundFuelSurcharge),2))+(GroundResidentialFee*(1+GroundFuelSurcharge))</f>
        <v>145.276875</v>
      </c>
      <c r="I149" s="300">
        <f>IF(MinBaseGround&gt;ROUND(((1-GroundCandaDiscount)*'UPS Ground Base'!I144),2),ROUND(MinBaseGround*(1+GroundFuelSurcharge),2),ROUND(((1-GroundCandaDiscount)*'UPS Ground Base'!I144)*(1+GroundFuelSurcharge),2))+(GroundResidentialFee*(1+GroundFuelSurcharge))</f>
        <v>493.606875</v>
      </c>
      <c r="J149" s="300">
        <f>IF(MinBaseGround&gt;ROUND(((1-GroundCandaDiscount)*'UPS Ground Base'!J144),2),ROUND(MinBaseGround*(1+GroundFuelSurcharge),2),ROUND(((1-GroundCandaDiscount)*'UPS Ground Base'!J144)*(1+GroundFuelSurcharge),2))+(GroundResidentialFee*(1+GroundFuelSurcharge))</f>
        <v>647.426875</v>
      </c>
      <c r="K149" s="300">
        <f>IF(MinBaseGround&gt;ROUND(((1-GroundCandaDiscount)*'UPS Ground Base'!K144),2),ROUND(MinBaseGround*(1+GroundFuelSurcharge),2),ROUND(((1-GroundCandaDiscount)*'UPS Ground Base'!K144)*(1+GroundFuelSurcharge),2))+(GroundResidentialFee*(1+GroundFuelSurcharge))</f>
        <v>513.726875</v>
      </c>
      <c r="L149" s="300">
        <f>IF(MinBaseGround&gt;ROUND(((1-GroundCandaDiscount)*'UPS Ground Base'!L144),2),ROUND(MinBaseGround*(1+GroundFuelSurcharge),2),ROUND(((1-GroundCandaDiscount)*'UPS Ground Base'!L144)*(1+GroundFuelSurcharge),2))+(GroundResidentialFee*(1+GroundFuelSurcharge))</f>
        <v>244.956875</v>
      </c>
      <c r="M149" s="300">
        <f>IF(MinBaseGround&gt;ROUND(((1-GroundCandaDiscount)*'UPS Ground Base'!M144),2),ROUND(MinBaseGround*(1+GroundFuelSurcharge),2),ROUND(((1-GroundCandaDiscount)*'UPS Ground Base'!M144)*(1+GroundFuelSurcharge),2))+(GroundResidentialFee*(1+GroundFuelSurcharge))</f>
        <v>249.226875</v>
      </c>
      <c r="N149" s="300">
        <f>IF(MinBaseGround&gt;ROUND(((1-GroundCandaDiscount)*'UPS Ground Base'!N144),2),ROUND(MinBaseGround*(1+GroundFuelSurcharge),2),ROUND(((1-GroundCandaDiscount)*'UPS Ground Base'!N144)*(1+GroundFuelSurcharge),2))+(GroundResidentialFee*(1+GroundFuelSurcharge))</f>
        <v>273.376875</v>
      </c>
      <c r="O149" s="300">
        <f>IF(MinBaseGround&gt;ROUND(((1-GroundCandaDiscount)*'UPS Ground Base'!O144),2),ROUND(MinBaseGround*(1+GroundFuelSurcharge),2),ROUND(((1-GroundCandaDiscount)*'UPS Ground Base'!O144)*(1+GroundFuelSurcharge),2))+(GroundResidentialFee*(1+GroundFuelSurcharge))</f>
        <v>301.966875</v>
      </c>
      <c r="P149" s="300">
        <f>IF(MinBaseGround&gt;ROUND(((1-GroundCandaDiscount)*'UPS Ground Base'!P144),2),ROUND(MinBaseGround*(1+GroundFuelSurcharge),2),ROUND(((1-GroundCandaDiscount)*'UPS Ground Base'!P144)*(1+GroundFuelSurcharge),2))+(GroundResidentialFee*(1+GroundFuelSurcharge))</f>
        <v>304.696875</v>
      </c>
      <c r="Q149" s="300">
        <f>IF(MinBaseGround&gt;ROUND(((1-GroundCandaDiscount)*'UPS Ground Base'!Q144),2),ROUND(MinBaseGround*(1+GroundFuelSurcharge),2),ROUND(((1-GroundCandaDiscount)*'UPS Ground Base'!Q144)*(1+GroundFuelSurcharge),2))+(GroundResidentialFee*(1+GroundFuelSurcharge))</f>
        <v>307.706875</v>
      </c>
      <c r="R149" s="300">
        <f>IF(MinBaseGround&gt;ROUND(((1-GroundCandaDiscount)*'UPS Ground Base'!R144),2),ROUND(MinBaseGround*(1+GroundFuelSurcharge),2),ROUND(((1-GroundCandaDiscount)*'UPS Ground Base'!R144)*(1+GroundFuelSurcharge),2))+(GroundResidentialFee*(1+GroundFuelSurcharge))</f>
        <v>307.886875</v>
      </c>
      <c r="S149" s="300">
        <f>IF(MinBaseGround&gt;ROUND(((1-GroundCandaDiscount)*'UPS Ground Base'!S144),2),ROUND(MinBaseGround*(1+GroundFuelSurcharge),2),ROUND(((1-GroundCandaDiscount)*'UPS Ground Base'!S144)*(1+GroundFuelSurcharge),2))+(GroundResidentialFee*(1+GroundFuelSurcharge))</f>
        <v>312.826875</v>
      </c>
      <c r="T149" s="300">
        <f>IF(MinBaseGround&gt;ROUND(((1-GroundCandaDiscount)*'UPS Ground Base'!T144),2),ROUND(MinBaseGround*(1+GroundFuelSurcharge),2),ROUND(((1-GroundCandaDiscount)*'UPS Ground Base'!T144)*(1+GroundFuelSurcharge),2))+(GroundResidentialFee*(1+GroundFuelSurcharge))</f>
        <v>321.606875</v>
      </c>
      <c r="U149" s="300">
        <f>IF(MinBaseGround&gt;ROUND(((1-GroundCandaDiscount)*'UPS Ground Base'!U144),2),ROUND(MinBaseGround*(1+GroundFuelSurcharge),2),ROUND(((1-GroundCandaDiscount)*'UPS Ground Base'!U144)*(1+GroundFuelSurcharge),2))+(GroundResidentialFee*(1+GroundFuelSurcharge))</f>
        <v>327.326875</v>
      </c>
    </row>
    <row r="150" ht="12.75" customHeight="1">
      <c r="A150" s="299">
        <v>143.0</v>
      </c>
      <c r="B150" s="300">
        <f>IF(MinBaseGround&gt;ROUND(((1-GroundMT10)*'UPS Ground Base'!B145),2),ROUND(MinBaseGround*(1+GroundFuelSurcharge),2),ROUND(((1-GroundMT10)*'UPS Ground Base'!B145)*(1+GroundFuelSurcharge),2))+(GroundResidentialFee*(1+GroundFuelSurcharge))</f>
        <v>100.796875</v>
      </c>
      <c r="C150" s="300">
        <f>IF(MinBaseGround&gt;ROUND(((1-GroundMT10)*'UPS Ground Base'!C145),2),ROUND(MinBaseGround*(1+GroundFuelSurcharge),2),ROUND(((1-GroundMT10)*'UPS Ground Base'!C145)*(1+GroundFuelSurcharge),2))+(GroundResidentialFee*(1+GroundFuelSurcharge))</f>
        <v>101.146875</v>
      </c>
      <c r="D150" s="300">
        <f>IF(MinBaseGround&gt;ROUND(((1-GroundMT10)*'UPS Ground Base'!D145),2),ROUND(MinBaseGround*(1+GroundFuelSurcharge),2),ROUND(((1-GroundMT10)*'UPS Ground Base'!D145)*(1+GroundFuelSurcharge),2))+(GroundResidentialFee*(1+GroundFuelSurcharge))</f>
        <v>107.456875</v>
      </c>
      <c r="E150" s="300">
        <f>IF(MinBaseGround&gt;ROUND(((1-GroundMT10)*'UPS Ground Base'!E145),2),ROUND(MinBaseGround*(1+GroundFuelSurcharge),2),ROUND(((1-GroundMT10)*'UPS Ground Base'!E145)*(1+GroundFuelSurcharge),2))+(GroundResidentialFee*(1+GroundFuelSurcharge))</f>
        <v>109.186875</v>
      </c>
      <c r="F150" s="300">
        <f>IF(MinBaseGround&gt;ROUND(((1-GroundMT10)*'UPS Ground Base'!F145),2),ROUND(MinBaseGround*(1+GroundFuelSurcharge),2),ROUND(((1-GroundMT10)*'UPS Ground Base'!F145)*(1+GroundFuelSurcharge),2))+(GroundResidentialFee*(1+GroundFuelSurcharge))</f>
        <v>120.676875</v>
      </c>
      <c r="G150" s="300">
        <f>IF(MinBaseGround&gt;ROUND(((1-GroundMT10)*'UPS Ground Base'!G145),2),ROUND(MinBaseGround*(1+GroundFuelSurcharge),2),ROUND(((1-GroundMT10)*'UPS Ground Base'!G145)*(1+GroundFuelSurcharge),2))+(GroundResidentialFee*(1+GroundFuelSurcharge))</f>
        <v>131.406875</v>
      </c>
      <c r="H150" s="300">
        <f>IF(MinBaseGround&gt;ROUND(((1-GroundMT10)*'UPS Ground Base'!H145),2),ROUND(MinBaseGround*(1+GroundFuelSurcharge),2),ROUND(((1-GroundMT10)*'UPS Ground Base'!H145)*(1+GroundFuelSurcharge),2))+(GroundResidentialFee*(1+GroundFuelSurcharge))</f>
        <v>145.376875</v>
      </c>
      <c r="I150" s="300">
        <f>IF(MinBaseGround&gt;ROUND(((1-GroundCandaDiscount)*'UPS Ground Base'!I145),2),ROUND(MinBaseGround*(1+GroundFuelSurcharge),2),ROUND(((1-GroundCandaDiscount)*'UPS Ground Base'!I145)*(1+GroundFuelSurcharge),2))+(GroundResidentialFee*(1+GroundFuelSurcharge))</f>
        <v>496.906875</v>
      </c>
      <c r="J150" s="300">
        <f>IF(MinBaseGround&gt;ROUND(((1-GroundCandaDiscount)*'UPS Ground Base'!J145),2),ROUND(MinBaseGround*(1+GroundFuelSurcharge),2),ROUND(((1-GroundCandaDiscount)*'UPS Ground Base'!J145)*(1+GroundFuelSurcharge),2))+(GroundResidentialFee*(1+GroundFuelSurcharge))</f>
        <v>651.946875</v>
      </c>
      <c r="K150" s="300">
        <f>IF(MinBaseGround&gt;ROUND(((1-GroundCandaDiscount)*'UPS Ground Base'!K145),2),ROUND(MinBaseGround*(1+GroundFuelSurcharge),2),ROUND(((1-GroundCandaDiscount)*'UPS Ground Base'!K145)*(1+GroundFuelSurcharge),2))+(GroundResidentialFee*(1+GroundFuelSurcharge))</f>
        <v>517.116875</v>
      </c>
      <c r="L150" s="300">
        <f>IF(MinBaseGround&gt;ROUND(((1-GroundCandaDiscount)*'UPS Ground Base'!L145),2),ROUND(MinBaseGround*(1+GroundFuelSurcharge),2),ROUND(((1-GroundCandaDiscount)*'UPS Ground Base'!L145)*(1+GroundFuelSurcharge),2))+(GroundResidentialFee*(1+GroundFuelSurcharge))</f>
        <v>244.956875</v>
      </c>
      <c r="M150" s="300">
        <f>IF(MinBaseGround&gt;ROUND(((1-GroundCandaDiscount)*'UPS Ground Base'!M145),2),ROUND(MinBaseGround*(1+GroundFuelSurcharge),2),ROUND(((1-GroundCandaDiscount)*'UPS Ground Base'!M145)*(1+GroundFuelSurcharge),2))+(GroundResidentialFee*(1+GroundFuelSurcharge))</f>
        <v>249.226875</v>
      </c>
      <c r="N150" s="300">
        <f>IF(MinBaseGround&gt;ROUND(((1-GroundCandaDiscount)*'UPS Ground Base'!N145),2),ROUND(MinBaseGround*(1+GroundFuelSurcharge),2),ROUND(((1-GroundCandaDiscount)*'UPS Ground Base'!N145)*(1+GroundFuelSurcharge),2))+(GroundResidentialFee*(1+GroundFuelSurcharge))</f>
        <v>273.376875</v>
      </c>
      <c r="O150" s="300">
        <f>IF(MinBaseGround&gt;ROUND(((1-GroundCandaDiscount)*'UPS Ground Base'!O145),2),ROUND(MinBaseGround*(1+GroundFuelSurcharge),2),ROUND(((1-GroundCandaDiscount)*'UPS Ground Base'!O145)*(1+GroundFuelSurcharge),2))+(GroundResidentialFee*(1+GroundFuelSurcharge))</f>
        <v>301.966875</v>
      </c>
      <c r="P150" s="300">
        <f>IF(MinBaseGround&gt;ROUND(((1-GroundCandaDiscount)*'UPS Ground Base'!P145),2),ROUND(MinBaseGround*(1+GroundFuelSurcharge),2),ROUND(((1-GroundCandaDiscount)*'UPS Ground Base'!P145)*(1+GroundFuelSurcharge),2))+(GroundResidentialFee*(1+GroundFuelSurcharge))</f>
        <v>304.696875</v>
      </c>
      <c r="Q150" s="300">
        <f>IF(MinBaseGround&gt;ROUND(((1-GroundCandaDiscount)*'UPS Ground Base'!Q145),2),ROUND(MinBaseGround*(1+GroundFuelSurcharge),2),ROUND(((1-GroundCandaDiscount)*'UPS Ground Base'!Q145)*(1+GroundFuelSurcharge),2))+(GroundResidentialFee*(1+GroundFuelSurcharge))</f>
        <v>307.706875</v>
      </c>
      <c r="R150" s="300">
        <f>IF(MinBaseGround&gt;ROUND(((1-GroundCandaDiscount)*'UPS Ground Base'!R145),2),ROUND(MinBaseGround*(1+GroundFuelSurcharge),2),ROUND(((1-GroundCandaDiscount)*'UPS Ground Base'!R145)*(1+GroundFuelSurcharge),2))+(GroundResidentialFee*(1+GroundFuelSurcharge))</f>
        <v>307.886875</v>
      </c>
      <c r="S150" s="300">
        <f>IF(MinBaseGround&gt;ROUND(((1-GroundCandaDiscount)*'UPS Ground Base'!S145),2),ROUND(MinBaseGround*(1+GroundFuelSurcharge),2),ROUND(((1-GroundCandaDiscount)*'UPS Ground Base'!S145)*(1+GroundFuelSurcharge),2))+(GroundResidentialFee*(1+GroundFuelSurcharge))</f>
        <v>312.826875</v>
      </c>
      <c r="T150" s="300">
        <f>IF(MinBaseGround&gt;ROUND(((1-GroundCandaDiscount)*'UPS Ground Base'!T145),2),ROUND(MinBaseGround*(1+GroundFuelSurcharge),2),ROUND(((1-GroundCandaDiscount)*'UPS Ground Base'!T145)*(1+GroundFuelSurcharge),2))+(GroundResidentialFee*(1+GroundFuelSurcharge))</f>
        <v>321.606875</v>
      </c>
      <c r="U150" s="300">
        <f>IF(MinBaseGround&gt;ROUND(((1-GroundCandaDiscount)*'UPS Ground Base'!U145),2),ROUND(MinBaseGround*(1+GroundFuelSurcharge),2),ROUND(((1-GroundCandaDiscount)*'UPS Ground Base'!U145)*(1+GroundFuelSurcharge),2))+(GroundResidentialFee*(1+GroundFuelSurcharge))</f>
        <v>327.326875</v>
      </c>
    </row>
    <row r="151" ht="12.75" customHeight="1">
      <c r="A151" s="299">
        <v>144.0</v>
      </c>
      <c r="B151" s="300">
        <f>IF(MinBaseGround&gt;ROUND(((1-GroundMT10)*'UPS Ground Base'!B146),2),ROUND(MinBaseGround*(1+GroundFuelSurcharge),2),ROUND(((1-GroundMT10)*'UPS Ground Base'!B146)*(1+GroundFuelSurcharge),2))+(GroundResidentialFee*(1+GroundFuelSurcharge))</f>
        <v>103.376875</v>
      </c>
      <c r="C151" s="300">
        <f>IF(MinBaseGround&gt;ROUND(((1-GroundMT10)*'UPS Ground Base'!C146),2),ROUND(MinBaseGround*(1+GroundFuelSurcharge),2),ROUND(((1-GroundMT10)*'UPS Ground Base'!C146)*(1+GroundFuelSurcharge),2))+(GroundResidentialFee*(1+GroundFuelSurcharge))</f>
        <v>104.776875</v>
      </c>
      <c r="D151" s="300">
        <f>IF(MinBaseGround&gt;ROUND(((1-GroundMT10)*'UPS Ground Base'!D146),2),ROUND(MinBaseGround*(1+GroundFuelSurcharge),2),ROUND(((1-GroundMT10)*'UPS Ground Base'!D146)*(1+GroundFuelSurcharge),2))+(GroundResidentialFee*(1+GroundFuelSurcharge))</f>
        <v>111.186875</v>
      </c>
      <c r="E151" s="300">
        <f>IF(MinBaseGround&gt;ROUND(((1-GroundMT10)*'UPS Ground Base'!E146),2),ROUND(MinBaseGround*(1+GroundFuelSurcharge),2),ROUND(((1-GroundMT10)*'UPS Ground Base'!E146)*(1+GroundFuelSurcharge),2))+(GroundResidentialFee*(1+GroundFuelSurcharge))</f>
        <v>112.206875</v>
      </c>
      <c r="F151" s="300">
        <f>IF(MinBaseGround&gt;ROUND(((1-GroundMT10)*'UPS Ground Base'!F146),2),ROUND(MinBaseGround*(1+GroundFuelSurcharge),2),ROUND(((1-GroundMT10)*'UPS Ground Base'!F146)*(1+GroundFuelSurcharge),2))+(GroundResidentialFee*(1+GroundFuelSurcharge))</f>
        <v>123.486875</v>
      </c>
      <c r="G151" s="300">
        <f>IF(MinBaseGround&gt;ROUND(((1-GroundMT10)*'UPS Ground Base'!G146),2),ROUND(MinBaseGround*(1+GroundFuelSurcharge),2),ROUND(((1-GroundMT10)*'UPS Ground Base'!G146)*(1+GroundFuelSurcharge),2))+(GroundResidentialFee*(1+GroundFuelSurcharge))</f>
        <v>134.386875</v>
      </c>
      <c r="H151" s="300">
        <f>IF(MinBaseGround&gt;ROUND(((1-GroundMT10)*'UPS Ground Base'!H146),2),ROUND(MinBaseGround*(1+GroundFuelSurcharge),2),ROUND(((1-GroundMT10)*'UPS Ground Base'!H146)*(1+GroundFuelSurcharge),2))+(GroundResidentialFee*(1+GroundFuelSurcharge))</f>
        <v>149.616875</v>
      </c>
      <c r="I151" s="300">
        <f>IF(MinBaseGround&gt;ROUND(((1-GroundCandaDiscount)*'UPS Ground Base'!I146),2),ROUND(MinBaseGround*(1+GroundFuelSurcharge),2),ROUND(((1-GroundCandaDiscount)*'UPS Ground Base'!I146)*(1+GroundFuelSurcharge),2))+(GroundResidentialFee*(1+GroundFuelSurcharge))</f>
        <v>500.276875</v>
      </c>
      <c r="J151" s="300">
        <f>IF(MinBaseGround&gt;ROUND(((1-GroundCandaDiscount)*'UPS Ground Base'!J146),2),ROUND(MinBaseGround*(1+GroundFuelSurcharge),2),ROUND(((1-GroundCandaDiscount)*'UPS Ground Base'!J146)*(1+GroundFuelSurcharge),2))+(GroundResidentialFee*(1+GroundFuelSurcharge))</f>
        <v>656.466875</v>
      </c>
      <c r="K151" s="300">
        <f>IF(MinBaseGround&gt;ROUND(((1-GroundCandaDiscount)*'UPS Ground Base'!K146),2),ROUND(MinBaseGround*(1+GroundFuelSurcharge),2),ROUND(((1-GroundCandaDiscount)*'UPS Ground Base'!K146)*(1+GroundFuelSurcharge),2))+(GroundResidentialFee*(1+GroundFuelSurcharge))</f>
        <v>520.546875</v>
      </c>
      <c r="L151" s="300">
        <f>IF(MinBaseGround&gt;ROUND(((1-GroundCandaDiscount)*'UPS Ground Base'!L146),2),ROUND(MinBaseGround*(1+GroundFuelSurcharge),2),ROUND(((1-GroundCandaDiscount)*'UPS Ground Base'!L146)*(1+GroundFuelSurcharge),2))+(GroundResidentialFee*(1+GroundFuelSurcharge))</f>
        <v>244.956875</v>
      </c>
      <c r="M151" s="300">
        <f>IF(MinBaseGround&gt;ROUND(((1-GroundCandaDiscount)*'UPS Ground Base'!M146),2),ROUND(MinBaseGround*(1+GroundFuelSurcharge),2),ROUND(((1-GroundCandaDiscount)*'UPS Ground Base'!M146)*(1+GroundFuelSurcharge),2))+(GroundResidentialFee*(1+GroundFuelSurcharge))</f>
        <v>249.226875</v>
      </c>
      <c r="N151" s="300">
        <f>IF(MinBaseGround&gt;ROUND(((1-GroundCandaDiscount)*'UPS Ground Base'!N146),2),ROUND(MinBaseGround*(1+GroundFuelSurcharge),2),ROUND(((1-GroundCandaDiscount)*'UPS Ground Base'!N146)*(1+GroundFuelSurcharge),2))+(GroundResidentialFee*(1+GroundFuelSurcharge))</f>
        <v>273.376875</v>
      </c>
      <c r="O151" s="300">
        <f>IF(MinBaseGround&gt;ROUND(((1-GroundCandaDiscount)*'UPS Ground Base'!O146),2),ROUND(MinBaseGround*(1+GroundFuelSurcharge),2),ROUND(((1-GroundCandaDiscount)*'UPS Ground Base'!O146)*(1+GroundFuelSurcharge),2))+(GroundResidentialFee*(1+GroundFuelSurcharge))</f>
        <v>301.966875</v>
      </c>
      <c r="P151" s="300">
        <f>IF(MinBaseGround&gt;ROUND(((1-GroundCandaDiscount)*'UPS Ground Base'!P146),2),ROUND(MinBaseGround*(1+GroundFuelSurcharge),2),ROUND(((1-GroundCandaDiscount)*'UPS Ground Base'!P146)*(1+GroundFuelSurcharge),2))+(GroundResidentialFee*(1+GroundFuelSurcharge))</f>
        <v>304.696875</v>
      </c>
      <c r="Q151" s="300">
        <f>IF(MinBaseGround&gt;ROUND(((1-GroundCandaDiscount)*'UPS Ground Base'!Q146),2),ROUND(MinBaseGround*(1+GroundFuelSurcharge),2),ROUND(((1-GroundCandaDiscount)*'UPS Ground Base'!Q146)*(1+GroundFuelSurcharge),2))+(GroundResidentialFee*(1+GroundFuelSurcharge))</f>
        <v>307.706875</v>
      </c>
      <c r="R151" s="300">
        <f>IF(MinBaseGround&gt;ROUND(((1-GroundCandaDiscount)*'UPS Ground Base'!R146),2),ROUND(MinBaseGround*(1+GroundFuelSurcharge),2),ROUND(((1-GroundCandaDiscount)*'UPS Ground Base'!R146)*(1+GroundFuelSurcharge),2))+(GroundResidentialFee*(1+GroundFuelSurcharge))</f>
        <v>307.886875</v>
      </c>
      <c r="S151" s="300">
        <f>IF(MinBaseGround&gt;ROUND(((1-GroundCandaDiscount)*'UPS Ground Base'!S146),2),ROUND(MinBaseGround*(1+GroundFuelSurcharge),2),ROUND(((1-GroundCandaDiscount)*'UPS Ground Base'!S146)*(1+GroundFuelSurcharge),2))+(GroundResidentialFee*(1+GroundFuelSurcharge))</f>
        <v>312.826875</v>
      </c>
      <c r="T151" s="300">
        <f>IF(MinBaseGround&gt;ROUND(((1-GroundCandaDiscount)*'UPS Ground Base'!T146),2),ROUND(MinBaseGround*(1+GroundFuelSurcharge),2),ROUND(((1-GroundCandaDiscount)*'UPS Ground Base'!T146)*(1+GroundFuelSurcharge),2))+(GroundResidentialFee*(1+GroundFuelSurcharge))</f>
        <v>321.606875</v>
      </c>
      <c r="U151" s="300">
        <f>IF(MinBaseGround&gt;ROUND(((1-GroundCandaDiscount)*'UPS Ground Base'!U146),2),ROUND(MinBaseGround*(1+GroundFuelSurcharge),2),ROUND(((1-GroundCandaDiscount)*'UPS Ground Base'!U146)*(1+GroundFuelSurcharge),2))+(GroundResidentialFee*(1+GroundFuelSurcharge))</f>
        <v>327.326875</v>
      </c>
    </row>
    <row r="152" ht="12.75" customHeight="1">
      <c r="A152" s="299">
        <v>145.0</v>
      </c>
      <c r="B152" s="300">
        <f>IF(MinBaseGround&gt;ROUND(((1-GroundMT10)*'UPS Ground Base'!B147),2),ROUND(MinBaseGround*(1+GroundFuelSurcharge),2),ROUND(((1-GroundMT10)*'UPS Ground Base'!B147)*(1+GroundFuelSurcharge),2))+(GroundResidentialFee*(1+GroundFuelSurcharge))</f>
        <v>103.386875</v>
      </c>
      <c r="C152" s="300">
        <f>IF(MinBaseGround&gt;ROUND(((1-GroundMT10)*'UPS Ground Base'!C147),2),ROUND(MinBaseGround*(1+GroundFuelSurcharge),2),ROUND(((1-GroundMT10)*'UPS Ground Base'!C147)*(1+GroundFuelSurcharge),2))+(GroundResidentialFee*(1+GroundFuelSurcharge))</f>
        <v>106.626875</v>
      </c>
      <c r="D152" s="300">
        <f>IF(MinBaseGround&gt;ROUND(((1-GroundMT10)*'UPS Ground Base'!D147),2),ROUND(MinBaseGround*(1+GroundFuelSurcharge),2),ROUND(((1-GroundMT10)*'UPS Ground Base'!D147)*(1+GroundFuelSurcharge),2))+(GroundResidentialFee*(1+GroundFuelSurcharge))</f>
        <v>111.196875</v>
      </c>
      <c r="E152" s="300">
        <f>IF(MinBaseGround&gt;ROUND(((1-GroundMT10)*'UPS Ground Base'!E147),2),ROUND(MinBaseGround*(1+GroundFuelSurcharge),2),ROUND(((1-GroundMT10)*'UPS Ground Base'!E147)*(1+GroundFuelSurcharge),2))+(GroundResidentialFee*(1+GroundFuelSurcharge))</f>
        <v>112.426875</v>
      </c>
      <c r="F152" s="300">
        <f>IF(MinBaseGround&gt;ROUND(((1-GroundMT10)*'UPS Ground Base'!F147),2),ROUND(MinBaseGround*(1+GroundFuelSurcharge),2),ROUND(((1-GroundMT10)*'UPS Ground Base'!F147)*(1+GroundFuelSurcharge),2))+(GroundResidentialFee*(1+GroundFuelSurcharge))</f>
        <v>125.246875</v>
      </c>
      <c r="G152" s="300">
        <f>IF(MinBaseGround&gt;ROUND(((1-GroundMT10)*'UPS Ground Base'!G147),2),ROUND(MinBaseGround*(1+GroundFuelSurcharge),2),ROUND(((1-GroundMT10)*'UPS Ground Base'!G147)*(1+GroundFuelSurcharge),2))+(GroundResidentialFee*(1+GroundFuelSurcharge))</f>
        <v>135.736875</v>
      </c>
      <c r="H152" s="300">
        <f>IF(MinBaseGround&gt;ROUND(((1-GroundMT10)*'UPS Ground Base'!H147),2),ROUND(MinBaseGround*(1+GroundFuelSurcharge),2),ROUND(((1-GroundMT10)*'UPS Ground Base'!H147)*(1+GroundFuelSurcharge),2))+(GroundResidentialFee*(1+GroundFuelSurcharge))</f>
        <v>149.626875</v>
      </c>
      <c r="I152" s="300">
        <f>IF(MinBaseGround&gt;ROUND(((1-GroundCandaDiscount)*'UPS Ground Base'!I147),2),ROUND(MinBaseGround*(1+GroundFuelSurcharge),2),ROUND(((1-GroundCandaDiscount)*'UPS Ground Base'!I147)*(1+GroundFuelSurcharge),2))+(GroundResidentialFee*(1+GroundFuelSurcharge))</f>
        <v>500.286875</v>
      </c>
      <c r="J152" s="300">
        <f>IF(MinBaseGround&gt;ROUND(((1-GroundCandaDiscount)*'UPS Ground Base'!J147),2),ROUND(MinBaseGround*(1+GroundFuelSurcharge),2),ROUND(((1-GroundCandaDiscount)*'UPS Ground Base'!J147)*(1+GroundFuelSurcharge),2))+(GroundResidentialFee*(1+GroundFuelSurcharge))</f>
        <v>660.976875</v>
      </c>
      <c r="K152" s="300">
        <f>IF(MinBaseGround&gt;ROUND(((1-GroundCandaDiscount)*'UPS Ground Base'!K147),2),ROUND(MinBaseGround*(1+GroundFuelSurcharge),2),ROUND(((1-GroundCandaDiscount)*'UPS Ground Base'!K147)*(1+GroundFuelSurcharge),2))+(GroundResidentialFee*(1+GroundFuelSurcharge))</f>
        <v>520.596875</v>
      </c>
      <c r="L152" s="300">
        <f>IF(MinBaseGround&gt;ROUND(((1-GroundCandaDiscount)*'UPS Ground Base'!L147),2),ROUND(MinBaseGround*(1+GroundFuelSurcharge),2),ROUND(((1-GroundCandaDiscount)*'UPS Ground Base'!L147)*(1+GroundFuelSurcharge),2))+(GroundResidentialFee*(1+GroundFuelSurcharge))</f>
        <v>244.956875</v>
      </c>
      <c r="M152" s="300">
        <f>IF(MinBaseGround&gt;ROUND(((1-GroundCandaDiscount)*'UPS Ground Base'!M147),2),ROUND(MinBaseGround*(1+GroundFuelSurcharge),2),ROUND(((1-GroundCandaDiscount)*'UPS Ground Base'!M147)*(1+GroundFuelSurcharge),2))+(GroundResidentialFee*(1+GroundFuelSurcharge))</f>
        <v>249.226875</v>
      </c>
      <c r="N152" s="300">
        <f>IF(MinBaseGround&gt;ROUND(((1-GroundCandaDiscount)*'UPS Ground Base'!N147),2),ROUND(MinBaseGround*(1+GroundFuelSurcharge),2),ROUND(((1-GroundCandaDiscount)*'UPS Ground Base'!N147)*(1+GroundFuelSurcharge),2))+(GroundResidentialFee*(1+GroundFuelSurcharge))</f>
        <v>273.376875</v>
      </c>
      <c r="O152" s="300">
        <f>IF(MinBaseGround&gt;ROUND(((1-GroundCandaDiscount)*'UPS Ground Base'!O147),2),ROUND(MinBaseGround*(1+GroundFuelSurcharge),2),ROUND(((1-GroundCandaDiscount)*'UPS Ground Base'!O147)*(1+GroundFuelSurcharge),2))+(GroundResidentialFee*(1+GroundFuelSurcharge))</f>
        <v>301.966875</v>
      </c>
      <c r="P152" s="300">
        <f>IF(MinBaseGround&gt;ROUND(((1-GroundCandaDiscount)*'UPS Ground Base'!P147),2),ROUND(MinBaseGround*(1+GroundFuelSurcharge),2),ROUND(((1-GroundCandaDiscount)*'UPS Ground Base'!P147)*(1+GroundFuelSurcharge),2))+(GroundResidentialFee*(1+GroundFuelSurcharge))</f>
        <v>304.696875</v>
      </c>
      <c r="Q152" s="300">
        <f>IF(MinBaseGround&gt;ROUND(((1-GroundCandaDiscount)*'UPS Ground Base'!Q147),2),ROUND(MinBaseGround*(1+GroundFuelSurcharge),2),ROUND(((1-GroundCandaDiscount)*'UPS Ground Base'!Q147)*(1+GroundFuelSurcharge),2))+(GroundResidentialFee*(1+GroundFuelSurcharge))</f>
        <v>307.706875</v>
      </c>
      <c r="R152" s="300">
        <f>IF(MinBaseGround&gt;ROUND(((1-GroundCandaDiscount)*'UPS Ground Base'!R147),2),ROUND(MinBaseGround*(1+GroundFuelSurcharge),2),ROUND(((1-GroundCandaDiscount)*'UPS Ground Base'!R147)*(1+GroundFuelSurcharge),2))+(GroundResidentialFee*(1+GroundFuelSurcharge))</f>
        <v>307.886875</v>
      </c>
      <c r="S152" s="300">
        <f>IF(MinBaseGround&gt;ROUND(((1-GroundCandaDiscount)*'UPS Ground Base'!S147),2),ROUND(MinBaseGround*(1+GroundFuelSurcharge),2),ROUND(((1-GroundCandaDiscount)*'UPS Ground Base'!S147)*(1+GroundFuelSurcharge),2))+(GroundResidentialFee*(1+GroundFuelSurcharge))</f>
        <v>312.826875</v>
      </c>
      <c r="T152" s="300">
        <f>IF(MinBaseGround&gt;ROUND(((1-GroundCandaDiscount)*'UPS Ground Base'!T147),2),ROUND(MinBaseGround*(1+GroundFuelSurcharge),2),ROUND(((1-GroundCandaDiscount)*'UPS Ground Base'!T147)*(1+GroundFuelSurcharge),2))+(GroundResidentialFee*(1+GroundFuelSurcharge))</f>
        <v>321.606875</v>
      </c>
      <c r="U152" s="300">
        <f>IF(MinBaseGround&gt;ROUND(((1-GroundCandaDiscount)*'UPS Ground Base'!U147),2),ROUND(MinBaseGround*(1+GroundFuelSurcharge),2),ROUND(((1-GroundCandaDiscount)*'UPS Ground Base'!U147)*(1+GroundFuelSurcharge),2))+(GroundResidentialFee*(1+GroundFuelSurcharge))</f>
        <v>327.326875</v>
      </c>
    </row>
    <row r="153" ht="12.75" customHeight="1">
      <c r="A153" s="299">
        <v>146.0</v>
      </c>
      <c r="B153" s="300">
        <f>IF(MinBaseGround&gt;ROUND(((1-GroundMT10)*'UPS Ground Base'!B148),2),ROUND(MinBaseGround*(1+GroundFuelSurcharge),2),ROUND(((1-GroundMT10)*'UPS Ground Base'!B148)*(1+GroundFuelSurcharge),2))+(GroundResidentialFee*(1+GroundFuelSurcharge))</f>
        <v>103.396875</v>
      </c>
      <c r="C153" s="300">
        <f>IF(MinBaseGround&gt;ROUND(((1-GroundMT10)*'UPS Ground Base'!C148),2),ROUND(MinBaseGround*(1+GroundFuelSurcharge),2),ROUND(((1-GroundMT10)*'UPS Ground Base'!C148)*(1+GroundFuelSurcharge),2))+(GroundResidentialFee*(1+GroundFuelSurcharge))</f>
        <v>106.676875</v>
      </c>
      <c r="D153" s="300">
        <f>IF(MinBaseGround&gt;ROUND(((1-GroundMT10)*'UPS Ground Base'!D148),2),ROUND(MinBaseGround*(1+GroundFuelSurcharge),2),ROUND(((1-GroundMT10)*'UPS Ground Base'!D148)*(1+GroundFuelSurcharge),2))+(GroundResidentialFee*(1+GroundFuelSurcharge))</f>
        <v>111.336875</v>
      </c>
      <c r="E153" s="300">
        <f>IF(MinBaseGround&gt;ROUND(((1-GroundMT10)*'UPS Ground Base'!E148),2),ROUND(MinBaseGround*(1+GroundFuelSurcharge),2),ROUND(((1-GroundMT10)*'UPS Ground Base'!E148)*(1+GroundFuelSurcharge),2))+(GroundResidentialFee*(1+GroundFuelSurcharge))</f>
        <v>112.436875</v>
      </c>
      <c r="F153" s="300">
        <f>IF(MinBaseGround&gt;ROUND(((1-GroundMT10)*'UPS Ground Base'!F148),2),ROUND(MinBaseGround*(1+GroundFuelSurcharge),2),ROUND(((1-GroundMT10)*'UPS Ground Base'!F148)*(1+GroundFuelSurcharge),2))+(GroundResidentialFee*(1+GroundFuelSurcharge))</f>
        <v>125.256875</v>
      </c>
      <c r="G153" s="300">
        <f>IF(MinBaseGround&gt;ROUND(((1-GroundMT10)*'UPS Ground Base'!G148),2),ROUND(MinBaseGround*(1+GroundFuelSurcharge),2),ROUND(((1-GroundMT10)*'UPS Ground Base'!G148)*(1+GroundFuelSurcharge),2))+(GroundResidentialFee*(1+GroundFuelSurcharge))</f>
        <v>135.746875</v>
      </c>
      <c r="H153" s="300">
        <f>IF(MinBaseGround&gt;ROUND(((1-GroundMT10)*'UPS Ground Base'!H148),2),ROUND(MinBaseGround*(1+GroundFuelSurcharge),2),ROUND(((1-GroundMT10)*'UPS Ground Base'!H148)*(1+GroundFuelSurcharge),2))+(GroundResidentialFee*(1+GroundFuelSurcharge))</f>
        <v>150.536875</v>
      </c>
      <c r="I153" s="300">
        <f>IF(MinBaseGround&gt;ROUND(((1-GroundCandaDiscount)*'UPS Ground Base'!I148),2),ROUND(MinBaseGround*(1+GroundFuelSurcharge),2),ROUND(((1-GroundCandaDiscount)*'UPS Ground Base'!I148)*(1+GroundFuelSurcharge),2))+(GroundResidentialFee*(1+GroundFuelSurcharge))</f>
        <v>502.576875</v>
      </c>
      <c r="J153" s="300">
        <f>IF(MinBaseGround&gt;ROUND(((1-GroundCandaDiscount)*'UPS Ground Base'!J148),2),ROUND(MinBaseGround*(1+GroundFuelSurcharge),2),ROUND(((1-GroundCandaDiscount)*'UPS Ground Base'!J148)*(1+GroundFuelSurcharge),2))+(GroundResidentialFee*(1+GroundFuelSurcharge))</f>
        <v>665.486875</v>
      </c>
      <c r="K153" s="300">
        <f>IF(MinBaseGround&gt;ROUND(((1-GroundCandaDiscount)*'UPS Ground Base'!K148),2),ROUND(MinBaseGround*(1+GroundFuelSurcharge),2),ROUND(((1-GroundCandaDiscount)*'UPS Ground Base'!K148)*(1+GroundFuelSurcharge),2))+(GroundResidentialFee*(1+GroundFuelSurcharge))</f>
        <v>522.846875</v>
      </c>
      <c r="L153" s="300">
        <f>IF(MinBaseGround&gt;ROUND(((1-GroundCandaDiscount)*'UPS Ground Base'!L148),2),ROUND(MinBaseGround*(1+GroundFuelSurcharge),2),ROUND(((1-GroundCandaDiscount)*'UPS Ground Base'!L148)*(1+GroundFuelSurcharge),2))+(GroundResidentialFee*(1+GroundFuelSurcharge))</f>
        <v>249.866875</v>
      </c>
      <c r="M153" s="300">
        <f>IF(MinBaseGround&gt;ROUND(((1-GroundCandaDiscount)*'UPS Ground Base'!M148),2),ROUND(MinBaseGround*(1+GroundFuelSurcharge),2),ROUND(((1-GroundCandaDiscount)*'UPS Ground Base'!M148)*(1+GroundFuelSurcharge),2))+(GroundResidentialFee*(1+GroundFuelSurcharge))</f>
        <v>254.246875</v>
      </c>
      <c r="N153" s="300">
        <f>IF(MinBaseGround&gt;ROUND(((1-GroundCandaDiscount)*'UPS Ground Base'!N148),2),ROUND(MinBaseGround*(1+GroundFuelSurcharge),2),ROUND(((1-GroundCandaDiscount)*'UPS Ground Base'!N148)*(1+GroundFuelSurcharge),2))+(GroundResidentialFee*(1+GroundFuelSurcharge))</f>
        <v>276.816875</v>
      </c>
      <c r="O153" s="300">
        <f>IF(MinBaseGround&gt;ROUND(((1-GroundCandaDiscount)*'UPS Ground Base'!O148),2),ROUND(MinBaseGround*(1+GroundFuelSurcharge),2),ROUND(((1-GroundCandaDiscount)*'UPS Ground Base'!O148)*(1+GroundFuelSurcharge),2))+(GroundResidentialFee*(1+GroundFuelSurcharge))</f>
        <v>309.656875</v>
      </c>
      <c r="P153" s="300">
        <f>IF(MinBaseGround&gt;ROUND(((1-GroundCandaDiscount)*'UPS Ground Base'!P148),2),ROUND(MinBaseGround*(1+GroundFuelSurcharge),2),ROUND(((1-GroundCandaDiscount)*'UPS Ground Base'!P148)*(1+GroundFuelSurcharge),2))+(GroundResidentialFee*(1+GroundFuelSurcharge))</f>
        <v>312.956875</v>
      </c>
      <c r="Q153" s="300">
        <f>IF(MinBaseGround&gt;ROUND(((1-GroundCandaDiscount)*'UPS Ground Base'!Q148),2),ROUND(MinBaseGround*(1+GroundFuelSurcharge),2),ROUND(((1-GroundCandaDiscount)*'UPS Ground Base'!Q148)*(1+GroundFuelSurcharge),2))+(GroundResidentialFee*(1+GroundFuelSurcharge))</f>
        <v>316.006875</v>
      </c>
      <c r="R153" s="300">
        <f>IF(MinBaseGround&gt;ROUND(((1-GroundCandaDiscount)*'UPS Ground Base'!R148),2),ROUND(MinBaseGround*(1+GroundFuelSurcharge),2),ROUND(((1-GroundCandaDiscount)*'UPS Ground Base'!R148)*(1+GroundFuelSurcharge),2))+(GroundResidentialFee*(1+GroundFuelSurcharge))</f>
        <v>317.086875</v>
      </c>
      <c r="S153" s="300">
        <f>IF(MinBaseGround&gt;ROUND(((1-GroundCandaDiscount)*'UPS Ground Base'!S148),2),ROUND(MinBaseGround*(1+GroundFuelSurcharge),2),ROUND(((1-GroundCandaDiscount)*'UPS Ground Base'!S148)*(1+GroundFuelSurcharge),2))+(GroundResidentialFee*(1+GroundFuelSurcharge))</f>
        <v>320.696875</v>
      </c>
      <c r="T153" s="300">
        <f>IF(MinBaseGround&gt;ROUND(((1-GroundCandaDiscount)*'UPS Ground Base'!T148),2),ROUND(MinBaseGround*(1+GroundFuelSurcharge),2),ROUND(((1-GroundCandaDiscount)*'UPS Ground Base'!T148)*(1+GroundFuelSurcharge),2))+(GroundResidentialFee*(1+GroundFuelSurcharge))</f>
        <v>329.306875</v>
      </c>
      <c r="U153" s="300">
        <f>IF(MinBaseGround&gt;ROUND(((1-GroundCandaDiscount)*'UPS Ground Base'!U148),2),ROUND(MinBaseGround*(1+GroundFuelSurcharge),2),ROUND(((1-GroundCandaDiscount)*'UPS Ground Base'!U148)*(1+GroundFuelSurcharge),2))+(GroundResidentialFee*(1+GroundFuelSurcharge))</f>
        <v>335.066875</v>
      </c>
    </row>
    <row r="154" ht="12.75" customHeight="1">
      <c r="A154" s="299">
        <v>147.0</v>
      </c>
      <c r="B154" s="300">
        <f>IF(MinBaseGround&gt;ROUND(((1-GroundMT10)*'UPS Ground Base'!B149),2),ROUND(MinBaseGround*(1+GroundFuelSurcharge),2),ROUND(((1-GroundMT10)*'UPS Ground Base'!B149)*(1+GroundFuelSurcharge),2))+(GroundResidentialFee*(1+GroundFuelSurcharge))</f>
        <v>104.566875</v>
      </c>
      <c r="C154" s="300">
        <f>IF(MinBaseGround&gt;ROUND(((1-GroundMT10)*'UPS Ground Base'!C149),2),ROUND(MinBaseGround*(1+GroundFuelSurcharge),2),ROUND(((1-GroundMT10)*'UPS Ground Base'!C149)*(1+GroundFuelSurcharge),2))+(GroundResidentialFee*(1+GroundFuelSurcharge))</f>
        <v>106.736875</v>
      </c>
      <c r="D154" s="300">
        <f>IF(MinBaseGround&gt;ROUND(((1-GroundMT10)*'UPS Ground Base'!D149),2),ROUND(MinBaseGround*(1+GroundFuelSurcharge),2),ROUND(((1-GroundMT10)*'UPS Ground Base'!D149)*(1+GroundFuelSurcharge),2))+(GroundResidentialFee*(1+GroundFuelSurcharge))</f>
        <v>112.176875</v>
      </c>
      <c r="E154" s="300">
        <f>IF(MinBaseGround&gt;ROUND(((1-GroundMT10)*'UPS Ground Base'!E149),2),ROUND(MinBaseGround*(1+GroundFuelSurcharge),2),ROUND(((1-GroundMT10)*'UPS Ground Base'!E149)*(1+GroundFuelSurcharge),2))+(GroundResidentialFee*(1+GroundFuelSurcharge))</f>
        <v>113.306875</v>
      </c>
      <c r="F154" s="300">
        <f>IF(MinBaseGround&gt;ROUND(((1-GroundMT10)*'UPS Ground Base'!F149),2),ROUND(MinBaseGround*(1+GroundFuelSurcharge),2),ROUND(((1-GroundMT10)*'UPS Ground Base'!F149)*(1+GroundFuelSurcharge),2))+(GroundResidentialFee*(1+GroundFuelSurcharge))</f>
        <v>126.106875</v>
      </c>
      <c r="G154" s="300">
        <f>IF(MinBaseGround&gt;ROUND(((1-GroundMT10)*'UPS Ground Base'!G149),2),ROUND(MinBaseGround*(1+GroundFuelSurcharge),2),ROUND(((1-GroundMT10)*'UPS Ground Base'!G149)*(1+GroundFuelSurcharge),2))+(GroundResidentialFee*(1+GroundFuelSurcharge))</f>
        <v>135.776875</v>
      </c>
      <c r="H154" s="300">
        <f>IF(MinBaseGround&gt;ROUND(((1-GroundMT10)*'UPS Ground Base'!H149),2),ROUND(MinBaseGround*(1+GroundFuelSurcharge),2),ROUND(((1-GroundMT10)*'UPS Ground Base'!H149)*(1+GroundFuelSurcharge),2))+(GroundResidentialFee*(1+GroundFuelSurcharge))</f>
        <v>151.526875</v>
      </c>
      <c r="I154" s="300">
        <f>IF(MinBaseGround&gt;ROUND(((1-GroundCandaDiscount)*'UPS Ground Base'!I149),2),ROUND(MinBaseGround*(1+GroundFuelSurcharge),2),ROUND(((1-GroundCandaDiscount)*'UPS Ground Base'!I149)*(1+GroundFuelSurcharge),2))+(GroundResidentialFee*(1+GroundFuelSurcharge))</f>
        <v>514.406875</v>
      </c>
      <c r="J154" s="300">
        <f>IF(MinBaseGround&gt;ROUND(((1-GroundCandaDiscount)*'UPS Ground Base'!J149),2),ROUND(MinBaseGround*(1+GroundFuelSurcharge),2),ROUND(((1-GroundCandaDiscount)*'UPS Ground Base'!J149)*(1+GroundFuelSurcharge),2))+(GroundResidentialFee*(1+GroundFuelSurcharge))</f>
        <v>670.006875</v>
      </c>
      <c r="K154" s="300">
        <f>IF(MinBaseGround&gt;ROUND(((1-GroundCandaDiscount)*'UPS Ground Base'!K149),2),ROUND(MinBaseGround*(1+GroundFuelSurcharge),2),ROUND(((1-GroundCandaDiscount)*'UPS Ground Base'!K149)*(1+GroundFuelSurcharge),2))+(GroundResidentialFee*(1+GroundFuelSurcharge))</f>
        <v>535.086875</v>
      </c>
      <c r="L154" s="300">
        <f>IF(MinBaseGround&gt;ROUND(((1-GroundCandaDiscount)*'UPS Ground Base'!L149),2),ROUND(MinBaseGround*(1+GroundFuelSurcharge),2),ROUND(((1-GroundCandaDiscount)*'UPS Ground Base'!L149)*(1+GroundFuelSurcharge),2))+(GroundResidentialFee*(1+GroundFuelSurcharge))</f>
        <v>249.866875</v>
      </c>
      <c r="M154" s="300">
        <f>IF(MinBaseGround&gt;ROUND(((1-GroundCandaDiscount)*'UPS Ground Base'!M149),2),ROUND(MinBaseGround*(1+GroundFuelSurcharge),2),ROUND(((1-GroundCandaDiscount)*'UPS Ground Base'!M149)*(1+GroundFuelSurcharge),2))+(GroundResidentialFee*(1+GroundFuelSurcharge))</f>
        <v>254.246875</v>
      </c>
      <c r="N154" s="300">
        <f>IF(MinBaseGround&gt;ROUND(((1-GroundCandaDiscount)*'UPS Ground Base'!N149),2),ROUND(MinBaseGround*(1+GroundFuelSurcharge),2),ROUND(((1-GroundCandaDiscount)*'UPS Ground Base'!N149)*(1+GroundFuelSurcharge),2))+(GroundResidentialFee*(1+GroundFuelSurcharge))</f>
        <v>276.816875</v>
      </c>
      <c r="O154" s="300">
        <f>IF(MinBaseGround&gt;ROUND(((1-GroundCandaDiscount)*'UPS Ground Base'!O149),2),ROUND(MinBaseGround*(1+GroundFuelSurcharge),2),ROUND(((1-GroundCandaDiscount)*'UPS Ground Base'!O149)*(1+GroundFuelSurcharge),2))+(GroundResidentialFee*(1+GroundFuelSurcharge))</f>
        <v>309.656875</v>
      </c>
      <c r="P154" s="300">
        <f>IF(MinBaseGround&gt;ROUND(((1-GroundCandaDiscount)*'UPS Ground Base'!P149),2),ROUND(MinBaseGround*(1+GroundFuelSurcharge),2),ROUND(((1-GroundCandaDiscount)*'UPS Ground Base'!P149)*(1+GroundFuelSurcharge),2))+(GroundResidentialFee*(1+GroundFuelSurcharge))</f>
        <v>312.956875</v>
      </c>
      <c r="Q154" s="300">
        <f>IF(MinBaseGround&gt;ROUND(((1-GroundCandaDiscount)*'UPS Ground Base'!Q149),2),ROUND(MinBaseGround*(1+GroundFuelSurcharge),2),ROUND(((1-GroundCandaDiscount)*'UPS Ground Base'!Q149)*(1+GroundFuelSurcharge),2))+(GroundResidentialFee*(1+GroundFuelSurcharge))</f>
        <v>316.006875</v>
      </c>
      <c r="R154" s="300">
        <f>IF(MinBaseGround&gt;ROUND(((1-GroundCandaDiscount)*'UPS Ground Base'!R149),2),ROUND(MinBaseGround*(1+GroundFuelSurcharge),2),ROUND(((1-GroundCandaDiscount)*'UPS Ground Base'!R149)*(1+GroundFuelSurcharge),2))+(GroundResidentialFee*(1+GroundFuelSurcharge))</f>
        <v>317.086875</v>
      </c>
      <c r="S154" s="300">
        <f>IF(MinBaseGround&gt;ROUND(((1-GroundCandaDiscount)*'UPS Ground Base'!S149),2),ROUND(MinBaseGround*(1+GroundFuelSurcharge),2),ROUND(((1-GroundCandaDiscount)*'UPS Ground Base'!S149)*(1+GroundFuelSurcharge),2))+(GroundResidentialFee*(1+GroundFuelSurcharge))</f>
        <v>320.696875</v>
      </c>
      <c r="T154" s="300">
        <f>IF(MinBaseGround&gt;ROUND(((1-GroundCandaDiscount)*'UPS Ground Base'!T149),2),ROUND(MinBaseGround*(1+GroundFuelSurcharge),2),ROUND(((1-GroundCandaDiscount)*'UPS Ground Base'!T149)*(1+GroundFuelSurcharge),2))+(GroundResidentialFee*(1+GroundFuelSurcharge))</f>
        <v>329.306875</v>
      </c>
      <c r="U154" s="300">
        <f>IF(MinBaseGround&gt;ROUND(((1-GroundCandaDiscount)*'UPS Ground Base'!U149),2),ROUND(MinBaseGround*(1+GroundFuelSurcharge),2),ROUND(((1-GroundCandaDiscount)*'UPS Ground Base'!U149)*(1+GroundFuelSurcharge),2))+(GroundResidentialFee*(1+GroundFuelSurcharge))</f>
        <v>335.066875</v>
      </c>
    </row>
    <row r="155" ht="12.75" customHeight="1">
      <c r="A155" s="299">
        <v>148.0</v>
      </c>
      <c r="B155" s="300">
        <f>IF(MinBaseGround&gt;ROUND(((1-GroundMT10)*'UPS Ground Base'!B150),2),ROUND(MinBaseGround*(1+GroundFuelSurcharge),2),ROUND(((1-GroundMT10)*'UPS Ground Base'!B150)*(1+GroundFuelSurcharge),2))+(GroundResidentialFee*(1+GroundFuelSurcharge))</f>
        <v>104.666875</v>
      </c>
      <c r="C155" s="300">
        <f>IF(MinBaseGround&gt;ROUND(((1-GroundMT10)*'UPS Ground Base'!C150),2),ROUND(MinBaseGround*(1+GroundFuelSurcharge),2),ROUND(((1-GroundMT10)*'UPS Ground Base'!C150)*(1+GroundFuelSurcharge),2))+(GroundResidentialFee*(1+GroundFuelSurcharge))</f>
        <v>107.266875</v>
      </c>
      <c r="D155" s="300">
        <f>IF(MinBaseGround&gt;ROUND(((1-GroundMT10)*'UPS Ground Base'!D150),2),ROUND(MinBaseGround*(1+GroundFuelSurcharge),2),ROUND(((1-GroundMT10)*'UPS Ground Base'!D150)*(1+GroundFuelSurcharge),2))+(GroundResidentialFee*(1+GroundFuelSurcharge))</f>
        <v>113.186875</v>
      </c>
      <c r="E155" s="300">
        <f>IF(MinBaseGround&gt;ROUND(((1-GroundMT10)*'UPS Ground Base'!E150),2),ROUND(MinBaseGround*(1+GroundFuelSurcharge),2),ROUND(((1-GroundMT10)*'UPS Ground Base'!E150)*(1+GroundFuelSurcharge),2))+(GroundResidentialFee*(1+GroundFuelSurcharge))</f>
        <v>114.206875</v>
      </c>
      <c r="F155" s="300">
        <f>IF(MinBaseGround&gt;ROUND(((1-GroundMT10)*'UPS Ground Base'!F150),2),ROUND(MinBaseGround*(1+GroundFuelSurcharge),2),ROUND(((1-GroundMT10)*'UPS Ground Base'!F150)*(1+GroundFuelSurcharge),2))+(GroundResidentialFee*(1+GroundFuelSurcharge))</f>
        <v>126.506875</v>
      </c>
      <c r="G155" s="300">
        <f>IF(MinBaseGround&gt;ROUND(((1-GroundMT10)*'UPS Ground Base'!G150),2),ROUND(MinBaseGround*(1+GroundFuelSurcharge),2),ROUND(((1-GroundMT10)*'UPS Ground Base'!G150)*(1+GroundFuelSurcharge),2))+(GroundResidentialFee*(1+GroundFuelSurcharge))</f>
        <v>135.916875</v>
      </c>
      <c r="H155" s="300">
        <f>IF(MinBaseGround&gt;ROUND(((1-GroundMT10)*'UPS Ground Base'!H150),2),ROUND(MinBaseGround*(1+GroundFuelSurcharge),2),ROUND(((1-GroundMT10)*'UPS Ground Base'!H150)*(1+GroundFuelSurcharge),2))+(GroundResidentialFee*(1+GroundFuelSurcharge))</f>
        <v>152.336875</v>
      </c>
      <c r="I155" s="300">
        <f>IF(MinBaseGround&gt;ROUND(((1-GroundCandaDiscount)*'UPS Ground Base'!I150),2),ROUND(MinBaseGround*(1+GroundFuelSurcharge),2),ROUND(((1-GroundCandaDiscount)*'UPS Ground Base'!I150)*(1+GroundFuelSurcharge),2))+(GroundResidentialFee*(1+GroundFuelSurcharge))</f>
        <v>514.416875</v>
      </c>
      <c r="J155" s="300">
        <f>IF(MinBaseGround&gt;ROUND(((1-GroundCandaDiscount)*'UPS Ground Base'!J150),2),ROUND(MinBaseGround*(1+GroundFuelSurcharge),2),ROUND(((1-GroundCandaDiscount)*'UPS Ground Base'!J150)*(1+GroundFuelSurcharge),2))+(GroundResidentialFee*(1+GroundFuelSurcharge))</f>
        <v>674.526875</v>
      </c>
      <c r="K155" s="300">
        <f>IF(MinBaseGround&gt;ROUND(((1-GroundCandaDiscount)*'UPS Ground Base'!K150),2),ROUND(MinBaseGround*(1+GroundFuelSurcharge),2),ROUND(((1-GroundCandaDiscount)*'UPS Ground Base'!K150)*(1+GroundFuelSurcharge),2))+(GroundResidentialFee*(1+GroundFuelSurcharge))</f>
        <v>535.706875</v>
      </c>
      <c r="L155" s="300">
        <f>IF(MinBaseGround&gt;ROUND(((1-GroundCandaDiscount)*'UPS Ground Base'!L150),2),ROUND(MinBaseGround*(1+GroundFuelSurcharge),2),ROUND(((1-GroundCandaDiscount)*'UPS Ground Base'!L150)*(1+GroundFuelSurcharge),2))+(GroundResidentialFee*(1+GroundFuelSurcharge))</f>
        <v>249.866875</v>
      </c>
      <c r="M155" s="300">
        <f>IF(MinBaseGround&gt;ROUND(((1-GroundCandaDiscount)*'UPS Ground Base'!M150),2),ROUND(MinBaseGround*(1+GroundFuelSurcharge),2),ROUND(((1-GroundCandaDiscount)*'UPS Ground Base'!M150)*(1+GroundFuelSurcharge),2))+(GroundResidentialFee*(1+GroundFuelSurcharge))</f>
        <v>254.246875</v>
      </c>
      <c r="N155" s="300">
        <f>IF(MinBaseGround&gt;ROUND(((1-GroundCandaDiscount)*'UPS Ground Base'!N150),2),ROUND(MinBaseGround*(1+GroundFuelSurcharge),2),ROUND(((1-GroundCandaDiscount)*'UPS Ground Base'!N150)*(1+GroundFuelSurcharge),2))+(GroundResidentialFee*(1+GroundFuelSurcharge))</f>
        <v>276.816875</v>
      </c>
      <c r="O155" s="300">
        <f>IF(MinBaseGround&gt;ROUND(((1-GroundCandaDiscount)*'UPS Ground Base'!O150),2),ROUND(MinBaseGround*(1+GroundFuelSurcharge),2),ROUND(((1-GroundCandaDiscount)*'UPS Ground Base'!O150)*(1+GroundFuelSurcharge),2))+(GroundResidentialFee*(1+GroundFuelSurcharge))</f>
        <v>309.656875</v>
      </c>
      <c r="P155" s="300">
        <f>IF(MinBaseGround&gt;ROUND(((1-GroundCandaDiscount)*'UPS Ground Base'!P150),2),ROUND(MinBaseGround*(1+GroundFuelSurcharge),2),ROUND(((1-GroundCandaDiscount)*'UPS Ground Base'!P150)*(1+GroundFuelSurcharge),2))+(GroundResidentialFee*(1+GroundFuelSurcharge))</f>
        <v>312.956875</v>
      </c>
      <c r="Q155" s="300">
        <f>IF(MinBaseGround&gt;ROUND(((1-GroundCandaDiscount)*'UPS Ground Base'!Q150),2),ROUND(MinBaseGround*(1+GroundFuelSurcharge),2),ROUND(((1-GroundCandaDiscount)*'UPS Ground Base'!Q150)*(1+GroundFuelSurcharge),2))+(GroundResidentialFee*(1+GroundFuelSurcharge))</f>
        <v>316.006875</v>
      </c>
      <c r="R155" s="300">
        <f>IF(MinBaseGround&gt;ROUND(((1-GroundCandaDiscount)*'UPS Ground Base'!R150),2),ROUND(MinBaseGround*(1+GroundFuelSurcharge),2),ROUND(((1-GroundCandaDiscount)*'UPS Ground Base'!R150)*(1+GroundFuelSurcharge),2))+(GroundResidentialFee*(1+GroundFuelSurcharge))</f>
        <v>317.086875</v>
      </c>
      <c r="S155" s="300">
        <f>IF(MinBaseGround&gt;ROUND(((1-GroundCandaDiscount)*'UPS Ground Base'!S150),2),ROUND(MinBaseGround*(1+GroundFuelSurcharge),2),ROUND(((1-GroundCandaDiscount)*'UPS Ground Base'!S150)*(1+GroundFuelSurcharge),2))+(GroundResidentialFee*(1+GroundFuelSurcharge))</f>
        <v>320.696875</v>
      </c>
      <c r="T155" s="300">
        <f>IF(MinBaseGround&gt;ROUND(((1-GroundCandaDiscount)*'UPS Ground Base'!T150),2),ROUND(MinBaseGround*(1+GroundFuelSurcharge),2),ROUND(((1-GroundCandaDiscount)*'UPS Ground Base'!T150)*(1+GroundFuelSurcharge),2))+(GroundResidentialFee*(1+GroundFuelSurcharge))</f>
        <v>329.306875</v>
      </c>
      <c r="U155" s="300">
        <f>IF(MinBaseGround&gt;ROUND(((1-GroundCandaDiscount)*'UPS Ground Base'!U150),2),ROUND(MinBaseGround*(1+GroundFuelSurcharge),2),ROUND(((1-GroundCandaDiscount)*'UPS Ground Base'!U150)*(1+GroundFuelSurcharge),2))+(GroundResidentialFee*(1+GroundFuelSurcharge))</f>
        <v>335.066875</v>
      </c>
    </row>
    <row r="156" ht="12.75" customHeight="1">
      <c r="A156" s="299">
        <v>149.0</v>
      </c>
      <c r="B156" s="300">
        <f>IF(MinBaseGround&gt;ROUND(((1-GroundMT10)*'UPS Ground Base'!B151),2),ROUND(MinBaseGround*(1+GroundFuelSurcharge),2),ROUND(((1-GroundMT10)*'UPS Ground Base'!B151)*(1+GroundFuelSurcharge),2))+(GroundResidentialFee*(1+GroundFuelSurcharge))</f>
        <v>104.676875</v>
      </c>
      <c r="C156" s="300">
        <f>IF(MinBaseGround&gt;ROUND(((1-GroundMT10)*'UPS Ground Base'!C151),2),ROUND(MinBaseGround*(1+GroundFuelSurcharge),2),ROUND(((1-GroundMT10)*'UPS Ground Base'!C151)*(1+GroundFuelSurcharge),2))+(GroundResidentialFee*(1+GroundFuelSurcharge))</f>
        <v>107.336875</v>
      </c>
      <c r="D156" s="300">
        <f>IF(MinBaseGround&gt;ROUND(((1-GroundMT10)*'UPS Ground Base'!D151),2),ROUND(MinBaseGround*(1+GroundFuelSurcharge),2),ROUND(((1-GroundMT10)*'UPS Ground Base'!D151)*(1+GroundFuelSurcharge),2))+(GroundResidentialFee*(1+GroundFuelSurcharge))</f>
        <v>113.646875</v>
      </c>
      <c r="E156" s="300">
        <f>IF(MinBaseGround&gt;ROUND(((1-GroundMT10)*'UPS Ground Base'!E151),2),ROUND(MinBaseGround*(1+GroundFuelSurcharge),2),ROUND(((1-GroundMT10)*'UPS Ground Base'!E151)*(1+GroundFuelSurcharge),2))+(GroundResidentialFee*(1+GroundFuelSurcharge))</f>
        <v>114.996875</v>
      </c>
      <c r="F156" s="300">
        <f>IF(MinBaseGround&gt;ROUND(((1-GroundMT10)*'UPS Ground Base'!F151),2),ROUND(MinBaseGround*(1+GroundFuelSurcharge),2),ROUND(((1-GroundMT10)*'UPS Ground Base'!F151)*(1+GroundFuelSurcharge),2))+(GroundResidentialFee*(1+GroundFuelSurcharge))</f>
        <v>126.516875</v>
      </c>
      <c r="G156" s="300">
        <f>IF(MinBaseGround&gt;ROUND(((1-GroundMT10)*'UPS Ground Base'!G151),2),ROUND(MinBaseGround*(1+GroundFuelSurcharge),2),ROUND(((1-GroundMT10)*'UPS Ground Base'!G151)*(1+GroundFuelSurcharge),2))+(GroundResidentialFee*(1+GroundFuelSurcharge))</f>
        <v>135.926875</v>
      </c>
      <c r="H156" s="300">
        <f>IF(MinBaseGround&gt;ROUND(((1-GroundMT10)*'UPS Ground Base'!H151),2),ROUND(MinBaseGround*(1+GroundFuelSurcharge),2),ROUND(((1-GroundMT10)*'UPS Ground Base'!H151)*(1+GroundFuelSurcharge),2))+(GroundResidentialFee*(1+GroundFuelSurcharge))</f>
        <v>152.346875</v>
      </c>
      <c r="I156" s="300">
        <f>IF(MinBaseGround&gt;ROUND(((1-GroundCandaDiscount)*'UPS Ground Base'!I151),2),ROUND(MinBaseGround*(1+GroundFuelSurcharge),2),ROUND(((1-GroundCandaDiscount)*'UPS Ground Base'!I151)*(1+GroundFuelSurcharge),2))+(GroundResidentialFee*(1+GroundFuelSurcharge))</f>
        <v>515.496875</v>
      </c>
      <c r="J156" s="300">
        <f>IF(MinBaseGround&gt;ROUND(((1-GroundCandaDiscount)*'UPS Ground Base'!J151),2),ROUND(MinBaseGround*(1+GroundFuelSurcharge),2),ROUND(((1-GroundCandaDiscount)*'UPS Ground Base'!J151)*(1+GroundFuelSurcharge),2))+(GroundResidentialFee*(1+GroundFuelSurcharge))</f>
        <v>679.046875</v>
      </c>
      <c r="K156" s="300">
        <f>IF(MinBaseGround&gt;ROUND(((1-GroundCandaDiscount)*'UPS Ground Base'!K151),2),ROUND(MinBaseGround*(1+GroundFuelSurcharge),2),ROUND(((1-GroundCandaDiscount)*'UPS Ground Base'!K151)*(1+GroundFuelSurcharge),2))+(GroundResidentialFee*(1+GroundFuelSurcharge))</f>
        <v>537.376875</v>
      </c>
      <c r="L156" s="300">
        <f>IF(MinBaseGround&gt;ROUND(((1-GroundCandaDiscount)*'UPS Ground Base'!L151),2),ROUND(MinBaseGround*(1+GroundFuelSurcharge),2),ROUND(((1-GroundCandaDiscount)*'UPS Ground Base'!L151)*(1+GroundFuelSurcharge),2))+(GroundResidentialFee*(1+GroundFuelSurcharge))</f>
        <v>249.866875</v>
      </c>
      <c r="M156" s="300">
        <f>IF(MinBaseGround&gt;ROUND(((1-GroundCandaDiscount)*'UPS Ground Base'!M151),2),ROUND(MinBaseGround*(1+GroundFuelSurcharge),2),ROUND(((1-GroundCandaDiscount)*'UPS Ground Base'!M151)*(1+GroundFuelSurcharge),2))+(GroundResidentialFee*(1+GroundFuelSurcharge))</f>
        <v>254.246875</v>
      </c>
      <c r="N156" s="300">
        <f>IF(MinBaseGround&gt;ROUND(((1-GroundCandaDiscount)*'UPS Ground Base'!N151),2),ROUND(MinBaseGround*(1+GroundFuelSurcharge),2),ROUND(((1-GroundCandaDiscount)*'UPS Ground Base'!N151)*(1+GroundFuelSurcharge),2))+(GroundResidentialFee*(1+GroundFuelSurcharge))</f>
        <v>276.816875</v>
      </c>
      <c r="O156" s="300">
        <f>IF(MinBaseGround&gt;ROUND(((1-GroundCandaDiscount)*'UPS Ground Base'!O151),2),ROUND(MinBaseGround*(1+GroundFuelSurcharge),2),ROUND(((1-GroundCandaDiscount)*'UPS Ground Base'!O151)*(1+GroundFuelSurcharge),2))+(GroundResidentialFee*(1+GroundFuelSurcharge))</f>
        <v>309.656875</v>
      </c>
      <c r="P156" s="300">
        <f>IF(MinBaseGround&gt;ROUND(((1-GroundCandaDiscount)*'UPS Ground Base'!P151),2),ROUND(MinBaseGround*(1+GroundFuelSurcharge),2),ROUND(((1-GroundCandaDiscount)*'UPS Ground Base'!P151)*(1+GroundFuelSurcharge),2))+(GroundResidentialFee*(1+GroundFuelSurcharge))</f>
        <v>312.956875</v>
      </c>
      <c r="Q156" s="300">
        <f>IF(MinBaseGround&gt;ROUND(((1-GroundCandaDiscount)*'UPS Ground Base'!Q151),2),ROUND(MinBaseGround*(1+GroundFuelSurcharge),2),ROUND(((1-GroundCandaDiscount)*'UPS Ground Base'!Q151)*(1+GroundFuelSurcharge),2))+(GroundResidentialFee*(1+GroundFuelSurcharge))</f>
        <v>316.006875</v>
      </c>
      <c r="R156" s="300">
        <f>IF(MinBaseGround&gt;ROUND(((1-GroundCandaDiscount)*'UPS Ground Base'!R151),2),ROUND(MinBaseGround*(1+GroundFuelSurcharge),2),ROUND(((1-GroundCandaDiscount)*'UPS Ground Base'!R151)*(1+GroundFuelSurcharge),2))+(GroundResidentialFee*(1+GroundFuelSurcharge))</f>
        <v>317.086875</v>
      </c>
      <c r="S156" s="300">
        <f>IF(MinBaseGround&gt;ROUND(((1-GroundCandaDiscount)*'UPS Ground Base'!S151),2),ROUND(MinBaseGround*(1+GroundFuelSurcharge),2),ROUND(((1-GroundCandaDiscount)*'UPS Ground Base'!S151)*(1+GroundFuelSurcharge),2))+(GroundResidentialFee*(1+GroundFuelSurcharge))</f>
        <v>320.696875</v>
      </c>
      <c r="T156" s="300">
        <f>IF(MinBaseGround&gt;ROUND(((1-GroundCandaDiscount)*'UPS Ground Base'!T151),2),ROUND(MinBaseGround*(1+GroundFuelSurcharge),2),ROUND(((1-GroundCandaDiscount)*'UPS Ground Base'!T151)*(1+GroundFuelSurcharge),2))+(GroundResidentialFee*(1+GroundFuelSurcharge))</f>
        <v>329.306875</v>
      </c>
      <c r="U156" s="300">
        <f>IF(MinBaseGround&gt;ROUND(((1-GroundCandaDiscount)*'UPS Ground Base'!U151),2),ROUND(MinBaseGround*(1+GroundFuelSurcharge),2),ROUND(((1-GroundCandaDiscount)*'UPS Ground Base'!U151)*(1+GroundFuelSurcharge),2))+(GroundResidentialFee*(1+GroundFuelSurcharge))</f>
        <v>335.066875</v>
      </c>
    </row>
    <row r="157" ht="12.75" customHeight="1">
      <c r="A157" s="299">
        <v>150.0</v>
      </c>
      <c r="B157" s="300">
        <f>IF(MinBaseGround&gt;ROUND(((1-GroundMT10)*'UPS Ground Base'!B152),2),ROUND(MinBaseGround*(1+GroundFuelSurcharge),2),ROUND(((1-GroundMT10)*'UPS Ground Base'!B152)*(1+GroundFuelSurcharge),2))+(GroundResidentialFee*(1+GroundFuelSurcharge))</f>
        <v>104.686875</v>
      </c>
      <c r="C157" s="300">
        <f>IF(MinBaseGround&gt;ROUND(((1-GroundMT10)*'UPS Ground Base'!C152),2),ROUND(MinBaseGround*(1+GroundFuelSurcharge),2),ROUND(((1-GroundMT10)*'UPS Ground Base'!C152)*(1+GroundFuelSurcharge),2))+(GroundResidentialFee*(1+GroundFuelSurcharge))</f>
        <v>107.376875</v>
      </c>
      <c r="D157" s="300">
        <f>IF(MinBaseGround&gt;ROUND(((1-GroundMT10)*'UPS Ground Base'!D152),2),ROUND(MinBaseGround*(1+GroundFuelSurcharge),2),ROUND(((1-GroundMT10)*'UPS Ground Base'!D152)*(1+GroundFuelSurcharge),2))+(GroundResidentialFee*(1+GroundFuelSurcharge))</f>
        <v>113.866875</v>
      </c>
      <c r="E157" s="300">
        <f>IF(MinBaseGround&gt;ROUND(((1-GroundMT10)*'UPS Ground Base'!E152),2),ROUND(MinBaseGround*(1+GroundFuelSurcharge),2),ROUND(((1-GroundMT10)*'UPS Ground Base'!E152)*(1+GroundFuelSurcharge),2))+(GroundResidentialFee*(1+GroundFuelSurcharge))</f>
        <v>116.756875</v>
      </c>
      <c r="F157" s="300">
        <f>IF(MinBaseGround&gt;ROUND(((1-GroundMT10)*'UPS Ground Base'!F152),2),ROUND(MinBaseGround*(1+GroundFuelSurcharge),2),ROUND(((1-GroundMT10)*'UPS Ground Base'!F152)*(1+GroundFuelSurcharge),2))+(GroundResidentialFee*(1+GroundFuelSurcharge))</f>
        <v>126.756875</v>
      </c>
      <c r="G157" s="300">
        <f>IF(MinBaseGround&gt;ROUND(((1-GroundMT10)*'UPS Ground Base'!G152),2),ROUND(MinBaseGround*(1+GroundFuelSurcharge),2),ROUND(((1-GroundMT10)*'UPS Ground Base'!G152)*(1+GroundFuelSurcharge),2))+(GroundResidentialFee*(1+GroundFuelSurcharge))</f>
        <v>136.186875</v>
      </c>
      <c r="H157" s="300">
        <f>IF(MinBaseGround&gt;ROUND(((1-GroundMT10)*'UPS Ground Base'!H152),2),ROUND(MinBaseGround*(1+GroundFuelSurcharge),2),ROUND(((1-GroundMT10)*'UPS Ground Base'!H152)*(1+GroundFuelSurcharge),2))+(GroundResidentialFee*(1+GroundFuelSurcharge))</f>
        <v>152.646875</v>
      </c>
      <c r="I157" s="300">
        <f>IF(MinBaseGround&gt;ROUND(((1-GroundCandaDiscount)*'UPS Ground Base'!I152),2),ROUND(MinBaseGround*(1+GroundFuelSurcharge),2),ROUND(((1-GroundCandaDiscount)*'UPS Ground Base'!I152)*(1+GroundFuelSurcharge),2))+(GroundResidentialFee*(1+GroundFuelSurcharge))</f>
        <v>518.986875</v>
      </c>
      <c r="J157" s="300">
        <f>IF(MinBaseGround&gt;ROUND(((1-GroundCandaDiscount)*'UPS Ground Base'!J152),2),ROUND(MinBaseGround*(1+GroundFuelSurcharge),2),ROUND(((1-GroundCandaDiscount)*'UPS Ground Base'!J152)*(1+GroundFuelSurcharge),2))+(GroundResidentialFee*(1+GroundFuelSurcharge))</f>
        <v>683.556875</v>
      </c>
      <c r="K157" s="300">
        <f>IF(MinBaseGround&gt;ROUND(((1-GroundCandaDiscount)*'UPS Ground Base'!K152),2),ROUND(MinBaseGround*(1+GroundFuelSurcharge),2),ROUND(((1-GroundCandaDiscount)*'UPS Ground Base'!K152)*(1+GroundFuelSurcharge),2))+(GroundResidentialFee*(1+GroundFuelSurcharge))</f>
        <v>546.036875</v>
      </c>
      <c r="L157" s="300">
        <f>IF(MinBaseGround&gt;ROUND(((1-GroundCandaDiscount)*'UPS Ground Base'!L152),2),ROUND(MinBaseGround*(1+GroundFuelSurcharge),2),ROUND(((1-GroundCandaDiscount)*'UPS Ground Base'!L152)*(1+GroundFuelSurcharge),2))+(GroundResidentialFee*(1+GroundFuelSurcharge))</f>
        <v>249.866875</v>
      </c>
      <c r="M157" s="300">
        <f>IF(MinBaseGround&gt;ROUND(((1-GroundCandaDiscount)*'UPS Ground Base'!M152),2),ROUND(MinBaseGround*(1+GroundFuelSurcharge),2),ROUND(((1-GroundCandaDiscount)*'UPS Ground Base'!M152)*(1+GroundFuelSurcharge),2))+(GroundResidentialFee*(1+GroundFuelSurcharge))</f>
        <v>254.246875</v>
      </c>
      <c r="N157" s="300">
        <f>IF(MinBaseGround&gt;ROUND(((1-GroundCandaDiscount)*'UPS Ground Base'!N152),2),ROUND(MinBaseGround*(1+GroundFuelSurcharge),2),ROUND(((1-GroundCandaDiscount)*'UPS Ground Base'!N152)*(1+GroundFuelSurcharge),2))+(GroundResidentialFee*(1+GroundFuelSurcharge))</f>
        <v>276.816875</v>
      </c>
      <c r="O157" s="300">
        <f>IF(MinBaseGround&gt;ROUND(((1-GroundCandaDiscount)*'UPS Ground Base'!O152),2),ROUND(MinBaseGround*(1+GroundFuelSurcharge),2),ROUND(((1-GroundCandaDiscount)*'UPS Ground Base'!O152)*(1+GroundFuelSurcharge),2))+(GroundResidentialFee*(1+GroundFuelSurcharge))</f>
        <v>309.656875</v>
      </c>
      <c r="P157" s="300">
        <f>IF(MinBaseGround&gt;ROUND(((1-GroundCandaDiscount)*'UPS Ground Base'!P152),2),ROUND(MinBaseGround*(1+GroundFuelSurcharge),2),ROUND(((1-GroundCandaDiscount)*'UPS Ground Base'!P152)*(1+GroundFuelSurcharge),2))+(GroundResidentialFee*(1+GroundFuelSurcharge))</f>
        <v>312.956875</v>
      </c>
      <c r="Q157" s="300">
        <f>IF(MinBaseGround&gt;ROUND(((1-GroundCandaDiscount)*'UPS Ground Base'!Q152),2),ROUND(MinBaseGround*(1+GroundFuelSurcharge),2),ROUND(((1-GroundCandaDiscount)*'UPS Ground Base'!Q152)*(1+GroundFuelSurcharge),2))+(GroundResidentialFee*(1+GroundFuelSurcharge))</f>
        <v>316.006875</v>
      </c>
      <c r="R157" s="300">
        <f>IF(MinBaseGround&gt;ROUND(((1-GroundCandaDiscount)*'UPS Ground Base'!R152),2),ROUND(MinBaseGround*(1+GroundFuelSurcharge),2),ROUND(((1-GroundCandaDiscount)*'UPS Ground Base'!R152)*(1+GroundFuelSurcharge),2))+(GroundResidentialFee*(1+GroundFuelSurcharge))</f>
        <v>317.086875</v>
      </c>
      <c r="S157" s="300">
        <f>IF(MinBaseGround&gt;ROUND(((1-GroundCandaDiscount)*'UPS Ground Base'!S152),2),ROUND(MinBaseGround*(1+GroundFuelSurcharge),2),ROUND(((1-GroundCandaDiscount)*'UPS Ground Base'!S152)*(1+GroundFuelSurcharge),2))+(GroundResidentialFee*(1+GroundFuelSurcharge))</f>
        <v>320.696875</v>
      </c>
      <c r="T157" s="300">
        <f>IF(MinBaseGround&gt;ROUND(((1-GroundCandaDiscount)*'UPS Ground Base'!T152),2),ROUND(MinBaseGround*(1+GroundFuelSurcharge),2),ROUND(((1-GroundCandaDiscount)*'UPS Ground Base'!T152)*(1+GroundFuelSurcharge),2))+(GroundResidentialFee*(1+GroundFuelSurcharge))</f>
        <v>329.306875</v>
      </c>
      <c r="U157" s="300">
        <f>IF(MinBaseGround&gt;ROUND(((1-GroundCandaDiscount)*'UPS Ground Base'!U152),2),ROUND(MinBaseGround*(1+GroundFuelSurcharge),2),ROUND(((1-GroundCandaDiscount)*'UPS Ground Base'!U152)*(1+GroundFuelSurcharge),2))+(GroundResidentialFee*(1+GroundFuelSurcharge))</f>
        <v>335.066875</v>
      </c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3:G3"/>
  </mergeCells>
  <conditionalFormatting sqref="A8:U157">
    <cfRule type="expression" dxfId="1" priority="1">
      <formula>MOD(ROW(),2)=0</formula>
    </cfRule>
  </conditionalFormatting>
  <printOptions/>
  <pageMargins bottom="0.57" footer="0.0" header="0.0" left="0.75" right="0.75" top="0.51"/>
  <pageSetup scale="92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5A11"/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2.75" customHeight="1">
      <c r="B1" s="303" t="s">
        <v>153</v>
      </c>
      <c r="G1" s="286" t="s">
        <v>145</v>
      </c>
    </row>
    <row r="2" ht="12.75" customHeight="1">
      <c r="B2" s="295" t="s">
        <v>147</v>
      </c>
      <c r="G2" s="286" t="s">
        <v>154</v>
      </c>
    </row>
    <row r="3" ht="12.75" customHeight="1">
      <c r="B3" s="295" t="s">
        <v>155</v>
      </c>
      <c r="G3" s="302" t="s">
        <v>152</v>
      </c>
      <c r="H3" s="302"/>
      <c r="I3" s="302"/>
      <c r="J3" s="302"/>
      <c r="K3" s="302"/>
      <c r="L3" s="302"/>
      <c r="M3" s="302"/>
    </row>
    <row r="4" ht="12.75" customHeight="1">
      <c r="B4" s="295" t="s">
        <v>156</v>
      </c>
    </row>
    <row r="5" ht="12.75" customHeight="1">
      <c r="A5" s="296" t="s">
        <v>4</v>
      </c>
      <c r="B5" s="304" t="s">
        <v>0</v>
      </c>
      <c r="C5" s="304" t="s">
        <v>0</v>
      </c>
      <c r="D5" s="304" t="s">
        <v>0</v>
      </c>
      <c r="E5" s="305" t="s">
        <v>0</v>
      </c>
      <c r="F5" s="304" t="s">
        <v>0</v>
      </c>
      <c r="G5" s="304" t="s">
        <v>0</v>
      </c>
      <c r="H5" s="304" t="s">
        <v>0</v>
      </c>
    </row>
    <row r="6" ht="12.75" customHeight="1">
      <c r="A6" s="296" t="s">
        <v>149</v>
      </c>
      <c r="B6" s="306">
        <v>2.0</v>
      </c>
      <c r="C6" s="306">
        <v>3.0</v>
      </c>
      <c r="D6" s="306">
        <v>4.0</v>
      </c>
      <c r="E6" s="296">
        <v>5.0</v>
      </c>
      <c r="F6" s="306">
        <v>6.0</v>
      </c>
      <c r="G6" s="306">
        <v>7.0</v>
      </c>
      <c r="H6" s="306">
        <v>8.0</v>
      </c>
    </row>
    <row r="7" ht="12.75" customHeight="1">
      <c r="A7" s="299" t="s">
        <v>150</v>
      </c>
      <c r="B7" s="300">
        <f>IF(MinBaseSurePost&gt;ROUND(((1-SurePostDiscount)*'UPS Surepost and Inov Base'!B3),2),ROUND(MinBaseSurePost*(1+SurePostFuelSurcharge),2),ROUND(((1-SurePostDiscount)*'UPS Surepost and Inov Base'!B3)*(1+SurePostFuelSurcharge),2))</f>
        <v>9.32</v>
      </c>
      <c r="C7" s="307">
        <f>IF(MinBaseSurePost&gt;ROUND(((1-SurePostDiscount)*'UPS Surepost and Inov Base'!C3),2),ROUND(MinBaseSurePost*(1+SurePostFuelSurcharge),2),ROUND(((1-SurePostDiscount)*'UPS Surepost and Inov Base'!C3)*(1+SurePostFuelSurcharge),2))</f>
        <v>9.32</v>
      </c>
      <c r="D7" s="307">
        <f>IF(MinBaseSurePost&gt;ROUND(((1-SurePostDiscount)*'UPS Surepost and Inov Base'!D3),2),ROUND(MinBaseSurePost*(1+SurePostFuelSurcharge),2),ROUND(((1-SurePostDiscount)*'UPS Surepost and Inov Base'!D3)*(1+SurePostFuelSurcharge),2))</f>
        <v>9.32</v>
      </c>
      <c r="E7" s="307">
        <f>IF(MinBaseSurePost&gt;ROUND(((1-SurePostDiscount)*'UPS Surepost and Inov Base'!E3),2),ROUND(MinBaseSurePost*(1+SurePostFuelSurcharge),2),ROUND(((1-SurePostDiscount)*'UPS Surepost and Inov Base'!E3)*(1+SurePostFuelSurcharge),2))</f>
        <v>9.35</v>
      </c>
      <c r="F7" s="307">
        <f>IF(MinBaseSurePost&gt;ROUND(((1-SurePostDiscount)*'UPS Surepost and Inov Base'!F3),2),ROUND(MinBaseSurePost*(1+SurePostFuelSurcharge),2),ROUND(((1-SurePostDiscount)*'UPS Surepost and Inov Base'!F3)*(1+SurePostFuelSurcharge),2))</f>
        <v>9.65</v>
      </c>
      <c r="G7" s="307">
        <f>IF(MinBaseSurePost&gt;ROUND(((1-SurePostDiscount)*'UPS Surepost and Inov Base'!G3),2),ROUND(MinBaseSurePost*(1+SurePostFuelSurcharge),2),ROUND(((1-SurePostDiscount)*'UPS Surepost and Inov Base'!G3)*(1+SurePostFuelSurcharge),2))</f>
        <v>9.76</v>
      </c>
      <c r="H7" s="307">
        <f>IF(MinBaseSurePost&gt;ROUND(((1-SurePostDiscount)*'UPS Surepost and Inov Base'!H3),2),ROUND(MinBaseSurePost*(1+SurePostFuelSurcharge),2),ROUND(((1-SurePostDiscount)*'UPS Surepost and Inov Base'!H3)*(1+SurePostFuelSurcharge),2))</f>
        <v>9.92</v>
      </c>
    </row>
    <row r="8" ht="12.75" customHeight="1">
      <c r="A8" s="299">
        <v>2.0</v>
      </c>
      <c r="B8" s="307">
        <f>IF(MinBaseSurePost&gt;ROUND(((1-SurePostDiscount)*'UPS Surepost and Inov Base'!B4),2),ROUND(MinBaseSurePost*(1+SurePostFuelSurcharge),2),ROUND(((1-SurePostDiscount)*'UPS Surepost and Inov Base'!B4)*(1+SurePostFuelSurcharge),2))</f>
        <v>9.32</v>
      </c>
      <c r="C8" s="307">
        <f>IF(MinBaseSurePost&gt;ROUND(((1-SurePostDiscount)*'UPS Surepost and Inov Base'!C4),2),ROUND(MinBaseSurePost*(1+SurePostFuelSurcharge),2),ROUND(((1-SurePostDiscount)*'UPS Surepost and Inov Base'!C4)*(1+SurePostFuelSurcharge),2))</f>
        <v>9.37</v>
      </c>
      <c r="D8" s="307">
        <f>IF(MinBaseSurePost&gt;ROUND(((1-SurePostDiscount)*'UPS Surepost and Inov Base'!D4),2),ROUND(MinBaseSurePost*(1+SurePostFuelSurcharge),2),ROUND(((1-SurePostDiscount)*'UPS Surepost and Inov Base'!D4)*(1+SurePostFuelSurcharge),2))</f>
        <v>10.2</v>
      </c>
      <c r="E8" s="307">
        <f>IF(MinBaseSurePost&gt;ROUND(((1-SurePostDiscount)*'UPS Surepost and Inov Base'!E4),2),ROUND(MinBaseSurePost*(1+SurePostFuelSurcharge),2),ROUND(((1-SurePostDiscount)*'UPS Surepost and Inov Base'!E4)*(1+SurePostFuelSurcharge),2))</f>
        <v>10.42</v>
      </c>
      <c r="F8" s="307">
        <f>IF(MinBaseSurePost&gt;ROUND(((1-SurePostDiscount)*'UPS Surepost and Inov Base'!F4),2),ROUND(MinBaseSurePost*(1+SurePostFuelSurcharge),2),ROUND(((1-SurePostDiscount)*'UPS Surepost and Inov Base'!F4)*(1+SurePostFuelSurcharge),2))</f>
        <v>10.86</v>
      </c>
      <c r="G8" s="307">
        <f>IF(MinBaseSurePost&gt;ROUND(((1-SurePostDiscount)*'UPS Surepost and Inov Base'!G4),2),ROUND(MinBaseSurePost*(1+SurePostFuelSurcharge),2),ROUND(((1-SurePostDiscount)*'UPS Surepost and Inov Base'!G4)*(1+SurePostFuelSurcharge),2))</f>
        <v>11.25</v>
      </c>
      <c r="H8" s="307">
        <f>IF(MinBaseSurePost&gt;ROUND(((1-SurePostDiscount)*'UPS Surepost and Inov Base'!H4),2),ROUND(MinBaseSurePost*(1+SurePostFuelSurcharge),2),ROUND(((1-SurePostDiscount)*'UPS Surepost and Inov Base'!H4)*(1+SurePostFuelSurcharge),2))</f>
        <v>11.44</v>
      </c>
    </row>
    <row r="9" ht="12.75" customHeight="1">
      <c r="A9" s="299">
        <v>3.0</v>
      </c>
      <c r="B9" s="307">
        <f>IF(MinBaseSurePost&gt;ROUND(((1-SurePostDiscount)*'UPS Surepost and Inov Base'!B5),2),ROUND(MinBaseSurePost*(1+SurePostFuelSurcharge),2),ROUND(((1-SurePostDiscount)*'UPS Surepost and Inov Base'!B5)*(1+SurePostFuelSurcharge),2))</f>
        <v>9.32</v>
      </c>
      <c r="C9" s="307">
        <f>IF(MinBaseSurePost&gt;ROUND(((1-SurePostDiscount)*'UPS Surepost and Inov Base'!C5),2),ROUND(MinBaseSurePost*(1+SurePostFuelSurcharge),2),ROUND(((1-SurePostDiscount)*'UPS Surepost and Inov Base'!C5)*(1+SurePostFuelSurcharge),2))</f>
        <v>9.86</v>
      </c>
      <c r="D9" s="307">
        <f>IF(MinBaseSurePost&gt;ROUND(((1-SurePostDiscount)*'UPS Surepost and Inov Base'!D5),2),ROUND(MinBaseSurePost*(1+SurePostFuelSurcharge),2),ROUND(((1-SurePostDiscount)*'UPS Surepost and Inov Base'!D5)*(1+SurePostFuelSurcharge),2))</f>
        <v>10.64</v>
      </c>
      <c r="E9" s="307">
        <f>IF(MinBaseSurePost&gt;ROUND(((1-SurePostDiscount)*'UPS Surepost and Inov Base'!E5),2),ROUND(MinBaseSurePost*(1+SurePostFuelSurcharge),2),ROUND(((1-SurePostDiscount)*'UPS Surepost and Inov Base'!E5)*(1+SurePostFuelSurcharge),2))</f>
        <v>11.16</v>
      </c>
      <c r="F9" s="307">
        <f>IF(MinBaseSurePost&gt;ROUND(((1-SurePostDiscount)*'UPS Surepost and Inov Base'!F5),2),ROUND(MinBaseSurePost*(1+SurePostFuelSurcharge),2),ROUND(((1-SurePostDiscount)*'UPS Surepost and Inov Base'!F5)*(1+SurePostFuelSurcharge),2))</f>
        <v>11.6</v>
      </c>
      <c r="G9" s="307">
        <f>IF(MinBaseSurePost&gt;ROUND(((1-SurePostDiscount)*'UPS Surepost and Inov Base'!G5),2),ROUND(MinBaseSurePost*(1+SurePostFuelSurcharge),2),ROUND(((1-SurePostDiscount)*'UPS Surepost and Inov Base'!G5)*(1+SurePostFuelSurcharge),2))</f>
        <v>11.98</v>
      </c>
      <c r="H9" s="307">
        <f>IF(MinBaseSurePost&gt;ROUND(((1-SurePostDiscount)*'UPS Surepost and Inov Base'!H5),2),ROUND(MinBaseSurePost*(1+SurePostFuelSurcharge),2),ROUND(((1-SurePostDiscount)*'UPS Surepost and Inov Base'!H5)*(1+SurePostFuelSurcharge),2))</f>
        <v>12.55</v>
      </c>
    </row>
    <row r="10" ht="12.75" customHeight="1">
      <c r="A10" s="299">
        <v>4.0</v>
      </c>
      <c r="B10" s="307">
        <f>IF(MinBaseSurePost&gt;ROUND(((1-SurePostDiscount)*'UPS Surepost and Inov Base'!B6),2),ROUND(MinBaseSurePost*(1+SurePostFuelSurcharge),2),ROUND(((1-SurePostDiscount)*'UPS Surepost and Inov Base'!B6)*(1+SurePostFuelSurcharge),2))</f>
        <v>9.32</v>
      </c>
      <c r="C10" s="307">
        <f>IF(MinBaseSurePost&gt;ROUND(((1-SurePostDiscount)*'UPS Surepost and Inov Base'!C6),2),ROUND(MinBaseSurePost*(1+SurePostFuelSurcharge),2),ROUND(((1-SurePostDiscount)*'UPS Surepost and Inov Base'!C6)*(1+SurePostFuelSurcharge),2))</f>
        <v>9.92</v>
      </c>
      <c r="D10" s="307">
        <f>IF(MinBaseSurePost&gt;ROUND(((1-SurePostDiscount)*'UPS Surepost and Inov Base'!D6),2),ROUND(MinBaseSurePost*(1+SurePostFuelSurcharge),2),ROUND(((1-SurePostDiscount)*'UPS Surepost and Inov Base'!D6)*(1+SurePostFuelSurcharge),2))</f>
        <v>11.06</v>
      </c>
      <c r="E10" s="307">
        <f>IF(MinBaseSurePost&gt;ROUND(((1-SurePostDiscount)*'UPS Surepost and Inov Base'!E6),2),ROUND(MinBaseSurePost*(1+SurePostFuelSurcharge),2),ROUND(((1-SurePostDiscount)*'UPS Surepost and Inov Base'!E6)*(1+SurePostFuelSurcharge),2))</f>
        <v>11.75</v>
      </c>
      <c r="F10" s="307">
        <f>IF(MinBaseSurePost&gt;ROUND(((1-SurePostDiscount)*'UPS Surepost and Inov Base'!F6),2),ROUND(MinBaseSurePost*(1+SurePostFuelSurcharge),2),ROUND(((1-SurePostDiscount)*'UPS Surepost and Inov Base'!F6)*(1+SurePostFuelSurcharge),2))</f>
        <v>12.07</v>
      </c>
      <c r="G10" s="307">
        <f>IF(MinBaseSurePost&gt;ROUND(((1-SurePostDiscount)*'UPS Surepost and Inov Base'!G6),2),ROUND(MinBaseSurePost*(1+SurePostFuelSurcharge),2),ROUND(((1-SurePostDiscount)*'UPS Surepost and Inov Base'!G6)*(1+SurePostFuelSurcharge),2))</f>
        <v>12.84</v>
      </c>
      <c r="H10" s="307">
        <f>IF(MinBaseSurePost&gt;ROUND(((1-SurePostDiscount)*'UPS Surepost and Inov Base'!H6),2),ROUND(MinBaseSurePost*(1+SurePostFuelSurcharge),2),ROUND(((1-SurePostDiscount)*'UPS Surepost and Inov Base'!H6)*(1+SurePostFuelSurcharge),2))</f>
        <v>13.42</v>
      </c>
    </row>
    <row r="11" ht="12.75" customHeight="1">
      <c r="A11" s="299">
        <v>5.0</v>
      </c>
      <c r="B11" s="307">
        <f>IF(MinBaseSurePost&gt;ROUND(((1-SurePostDiscount)*'UPS Surepost and Inov Base'!B7),2),ROUND(MinBaseSurePost*(1+SurePostFuelSurcharge),2),ROUND(((1-SurePostDiscount)*'UPS Surepost and Inov Base'!B7)*(1+SurePostFuelSurcharge),2))</f>
        <v>9.35</v>
      </c>
      <c r="C11" s="307">
        <f>IF(MinBaseSurePost&gt;ROUND(((1-SurePostDiscount)*'UPS Surepost and Inov Base'!C7),2),ROUND(MinBaseSurePost*(1+SurePostFuelSurcharge),2),ROUND(((1-SurePostDiscount)*'UPS Surepost and Inov Base'!C7)*(1+SurePostFuelSurcharge),2))</f>
        <v>10.35</v>
      </c>
      <c r="D11" s="307">
        <f>IF(MinBaseSurePost&gt;ROUND(((1-SurePostDiscount)*'UPS Surepost and Inov Base'!D7),2),ROUND(MinBaseSurePost*(1+SurePostFuelSurcharge),2),ROUND(((1-SurePostDiscount)*'UPS Surepost and Inov Base'!D7)*(1+SurePostFuelSurcharge),2))</f>
        <v>11.32</v>
      </c>
      <c r="E11" s="307">
        <f>IF(MinBaseSurePost&gt;ROUND(((1-SurePostDiscount)*'UPS Surepost and Inov Base'!E7),2),ROUND(MinBaseSurePost*(1+SurePostFuelSurcharge),2),ROUND(((1-SurePostDiscount)*'UPS Surepost and Inov Base'!E7)*(1+SurePostFuelSurcharge),2))</f>
        <v>12.26</v>
      </c>
      <c r="F11" s="307">
        <f>IF(MinBaseSurePost&gt;ROUND(((1-SurePostDiscount)*'UPS Surepost and Inov Base'!F7),2),ROUND(MinBaseSurePost*(1+SurePostFuelSurcharge),2),ROUND(((1-SurePostDiscount)*'UPS Surepost and Inov Base'!F7)*(1+SurePostFuelSurcharge),2))</f>
        <v>12.75</v>
      </c>
      <c r="G11" s="307">
        <f>IF(MinBaseSurePost&gt;ROUND(((1-SurePostDiscount)*'UPS Surepost and Inov Base'!G7),2),ROUND(MinBaseSurePost*(1+SurePostFuelSurcharge),2),ROUND(((1-SurePostDiscount)*'UPS Surepost and Inov Base'!G7)*(1+SurePostFuelSurcharge),2))</f>
        <v>13.41</v>
      </c>
      <c r="H11" s="307">
        <f>IF(MinBaseSurePost&gt;ROUND(((1-SurePostDiscount)*'UPS Surepost and Inov Base'!H7),2),ROUND(MinBaseSurePost*(1+SurePostFuelSurcharge),2),ROUND(((1-SurePostDiscount)*'UPS Surepost and Inov Base'!H7)*(1+SurePostFuelSurcharge),2))</f>
        <v>14.2</v>
      </c>
    </row>
    <row r="12" ht="12.75" customHeight="1">
      <c r="A12" s="299">
        <v>6.0</v>
      </c>
      <c r="B12" s="307">
        <f>IF(MinBaseSurePost&gt;ROUND(((1-SurePostDiscount)*'UPS Surepost and Inov Base'!B8),2),ROUND(MinBaseSurePost*(1+SurePostFuelSurcharge),2),ROUND(((1-SurePostDiscount)*'UPS Surepost and Inov Base'!B8)*(1+SurePostFuelSurcharge),2))</f>
        <v>9.43</v>
      </c>
      <c r="C12" s="307">
        <f>IF(MinBaseSurePost&gt;ROUND(((1-SurePostDiscount)*'UPS Surepost and Inov Base'!C8),2),ROUND(MinBaseSurePost*(1+SurePostFuelSurcharge),2),ROUND(((1-SurePostDiscount)*'UPS Surepost and Inov Base'!C8)*(1+SurePostFuelSurcharge),2))</f>
        <v>10.39</v>
      </c>
      <c r="D12" s="307">
        <f>IF(MinBaseSurePost&gt;ROUND(((1-SurePostDiscount)*'UPS Surepost and Inov Base'!D8),2),ROUND(MinBaseSurePost*(1+SurePostFuelSurcharge),2),ROUND(((1-SurePostDiscount)*'UPS Surepost and Inov Base'!D8)*(1+SurePostFuelSurcharge),2))</f>
        <v>11.43</v>
      </c>
      <c r="E12" s="307">
        <f>IF(MinBaseSurePost&gt;ROUND(((1-SurePostDiscount)*'UPS Surepost and Inov Base'!E8),2),ROUND(MinBaseSurePost*(1+SurePostFuelSurcharge),2),ROUND(((1-SurePostDiscount)*'UPS Surepost and Inov Base'!E8)*(1+SurePostFuelSurcharge),2))</f>
        <v>12.31</v>
      </c>
      <c r="F12" s="307">
        <f>IF(MinBaseSurePost&gt;ROUND(((1-SurePostDiscount)*'UPS Surepost and Inov Base'!F8),2),ROUND(MinBaseSurePost*(1+SurePostFuelSurcharge),2),ROUND(((1-SurePostDiscount)*'UPS Surepost and Inov Base'!F8)*(1+SurePostFuelSurcharge),2))</f>
        <v>12.75</v>
      </c>
      <c r="G12" s="307">
        <f>IF(MinBaseSurePost&gt;ROUND(((1-SurePostDiscount)*'UPS Surepost and Inov Base'!G8),2),ROUND(MinBaseSurePost*(1+SurePostFuelSurcharge),2),ROUND(((1-SurePostDiscount)*'UPS Surepost and Inov Base'!G8)*(1+SurePostFuelSurcharge),2))</f>
        <v>13.42</v>
      </c>
      <c r="H12" s="307">
        <f>IF(MinBaseSurePost&gt;ROUND(((1-SurePostDiscount)*'UPS Surepost and Inov Base'!H8),2),ROUND(MinBaseSurePost*(1+SurePostFuelSurcharge),2),ROUND(((1-SurePostDiscount)*'UPS Surepost and Inov Base'!H8)*(1+SurePostFuelSurcharge),2))</f>
        <v>14.2</v>
      </c>
    </row>
    <row r="13" ht="12.75" customHeight="1">
      <c r="A13" s="299">
        <v>7.0</v>
      </c>
      <c r="B13" s="307">
        <f>IF(MinBaseSurePost&gt;ROUND(((1-SurePostDiscount)*'UPS Surepost and Inov Base'!B9),2),ROUND(MinBaseSurePost*(1+SurePostFuelSurcharge),2),ROUND(((1-SurePostDiscount)*'UPS Surepost and Inov Base'!B9)*(1+SurePostFuelSurcharge),2))</f>
        <v>9.94</v>
      </c>
      <c r="C13" s="307">
        <f>IF(MinBaseSurePost&gt;ROUND(((1-SurePostDiscount)*'UPS Surepost and Inov Base'!C9),2),ROUND(MinBaseSurePost*(1+SurePostFuelSurcharge),2),ROUND(((1-SurePostDiscount)*'UPS Surepost and Inov Base'!C9)*(1+SurePostFuelSurcharge),2))</f>
        <v>10.62</v>
      </c>
      <c r="D13" s="307">
        <f>IF(MinBaseSurePost&gt;ROUND(((1-SurePostDiscount)*'UPS Surepost and Inov Base'!D9),2),ROUND(MinBaseSurePost*(1+SurePostFuelSurcharge),2),ROUND(((1-SurePostDiscount)*'UPS Surepost and Inov Base'!D9)*(1+SurePostFuelSurcharge),2))</f>
        <v>11.72</v>
      </c>
      <c r="E13" s="307">
        <f>IF(MinBaseSurePost&gt;ROUND(((1-SurePostDiscount)*'UPS Surepost and Inov Base'!E9),2),ROUND(MinBaseSurePost*(1+SurePostFuelSurcharge),2),ROUND(((1-SurePostDiscount)*'UPS Surepost and Inov Base'!E9)*(1+SurePostFuelSurcharge),2))</f>
        <v>12.69</v>
      </c>
      <c r="F13" s="307">
        <f>IF(MinBaseSurePost&gt;ROUND(((1-SurePostDiscount)*'UPS Surepost and Inov Base'!F9),2),ROUND(MinBaseSurePost*(1+SurePostFuelSurcharge),2),ROUND(((1-SurePostDiscount)*'UPS Surepost and Inov Base'!F9)*(1+SurePostFuelSurcharge),2))</f>
        <v>12.98</v>
      </c>
      <c r="G13" s="307">
        <f>IF(MinBaseSurePost&gt;ROUND(((1-SurePostDiscount)*'UPS Surepost and Inov Base'!G9),2),ROUND(MinBaseSurePost*(1+SurePostFuelSurcharge),2),ROUND(((1-SurePostDiscount)*'UPS Surepost and Inov Base'!G9)*(1+SurePostFuelSurcharge),2))</f>
        <v>13.78</v>
      </c>
      <c r="H13" s="307">
        <f>IF(MinBaseSurePost&gt;ROUND(((1-SurePostDiscount)*'UPS Surepost and Inov Base'!H9),2),ROUND(MinBaseSurePost*(1+SurePostFuelSurcharge),2),ROUND(((1-SurePostDiscount)*'UPS Surepost and Inov Base'!H9)*(1+SurePostFuelSurcharge),2))</f>
        <v>14.72</v>
      </c>
    </row>
    <row r="14" ht="12.75" customHeight="1">
      <c r="A14" s="299">
        <v>8.0</v>
      </c>
      <c r="B14" s="307">
        <f>IF(MinBaseSurePost&gt;ROUND(((1-SurePostDiscount)*'UPS Surepost and Inov Base'!B10),2),ROUND(MinBaseSurePost*(1+SurePostFuelSurcharge),2),ROUND(((1-SurePostDiscount)*'UPS Surepost and Inov Base'!B10)*(1+SurePostFuelSurcharge),2))</f>
        <v>10.22</v>
      </c>
      <c r="C14" s="307">
        <f>IF(MinBaseSurePost&gt;ROUND(((1-SurePostDiscount)*'UPS Surepost and Inov Base'!C10),2),ROUND(MinBaseSurePost*(1+SurePostFuelSurcharge),2),ROUND(((1-SurePostDiscount)*'UPS Surepost and Inov Base'!C10)*(1+SurePostFuelSurcharge),2))</f>
        <v>10.99</v>
      </c>
      <c r="D14" s="307">
        <f>IF(MinBaseSurePost&gt;ROUND(((1-SurePostDiscount)*'UPS Surepost and Inov Base'!D10),2),ROUND(MinBaseSurePost*(1+SurePostFuelSurcharge),2),ROUND(((1-SurePostDiscount)*'UPS Surepost and Inov Base'!D10)*(1+SurePostFuelSurcharge),2))</f>
        <v>12.12</v>
      </c>
      <c r="E14" s="307">
        <f>IF(MinBaseSurePost&gt;ROUND(((1-SurePostDiscount)*'UPS Surepost and Inov Base'!E10),2),ROUND(MinBaseSurePost*(1+SurePostFuelSurcharge),2),ROUND(((1-SurePostDiscount)*'UPS Surepost and Inov Base'!E10)*(1+SurePostFuelSurcharge),2))</f>
        <v>13.05</v>
      </c>
      <c r="F14" s="307">
        <f>IF(MinBaseSurePost&gt;ROUND(((1-SurePostDiscount)*'UPS Surepost and Inov Base'!F10),2),ROUND(MinBaseSurePost*(1+SurePostFuelSurcharge),2),ROUND(((1-SurePostDiscount)*'UPS Surepost and Inov Base'!F10)*(1+SurePostFuelSurcharge),2))</f>
        <v>13.49</v>
      </c>
      <c r="G14" s="307">
        <f>IF(MinBaseSurePost&gt;ROUND(((1-SurePostDiscount)*'UPS Surepost and Inov Base'!G10),2),ROUND(MinBaseSurePost*(1+SurePostFuelSurcharge),2),ROUND(((1-SurePostDiscount)*'UPS Surepost and Inov Base'!G10)*(1+SurePostFuelSurcharge),2))</f>
        <v>14.32</v>
      </c>
      <c r="H14" s="307">
        <f>IF(MinBaseSurePost&gt;ROUND(((1-SurePostDiscount)*'UPS Surepost and Inov Base'!H10),2),ROUND(MinBaseSurePost*(1+SurePostFuelSurcharge),2),ROUND(((1-SurePostDiscount)*'UPS Surepost and Inov Base'!H10)*(1+SurePostFuelSurcharge),2))</f>
        <v>15.35</v>
      </c>
    </row>
    <row r="15" ht="12.75" customHeight="1">
      <c r="A15" s="299">
        <v>9.0</v>
      </c>
      <c r="B15" s="307">
        <f>IF(MinBaseSurePost&gt;ROUND(((1-SurePostDiscount)*'UPS Surepost and Inov Base'!B11),2),ROUND(MinBaseSurePost*(1+SurePostFuelSurcharge),2),ROUND(((1-SurePostDiscount)*'UPS Surepost and Inov Base'!B11)*(1+SurePostFuelSurcharge),2))</f>
        <v>10.37</v>
      </c>
      <c r="C15" s="307">
        <f>IF(MinBaseSurePost&gt;ROUND(((1-SurePostDiscount)*'UPS Surepost and Inov Base'!C11),2),ROUND(MinBaseSurePost*(1+SurePostFuelSurcharge),2),ROUND(((1-SurePostDiscount)*'UPS Surepost and Inov Base'!C11)*(1+SurePostFuelSurcharge),2))</f>
        <v>11.14</v>
      </c>
      <c r="D15" s="307">
        <f>IF(MinBaseSurePost&gt;ROUND(((1-SurePostDiscount)*'UPS Surepost and Inov Base'!D11),2),ROUND(MinBaseSurePost*(1+SurePostFuelSurcharge),2),ROUND(((1-SurePostDiscount)*'UPS Surepost and Inov Base'!D11)*(1+SurePostFuelSurcharge),2))</f>
        <v>12.17</v>
      </c>
      <c r="E15" s="307">
        <f>IF(MinBaseSurePost&gt;ROUND(((1-SurePostDiscount)*'UPS Surepost and Inov Base'!E11),2),ROUND(MinBaseSurePost*(1+SurePostFuelSurcharge),2),ROUND(((1-SurePostDiscount)*'UPS Surepost and Inov Base'!E11)*(1+SurePostFuelSurcharge),2))</f>
        <v>13.16</v>
      </c>
      <c r="F15" s="307">
        <f>IF(MinBaseSurePost&gt;ROUND(((1-SurePostDiscount)*'UPS Surepost and Inov Base'!F11),2),ROUND(MinBaseSurePost*(1+SurePostFuelSurcharge),2),ROUND(((1-SurePostDiscount)*'UPS Surepost and Inov Base'!F11)*(1+SurePostFuelSurcharge),2))</f>
        <v>13.77</v>
      </c>
      <c r="G15" s="307">
        <f>IF(MinBaseSurePost&gt;ROUND(((1-SurePostDiscount)*'UPS Surepost and Inov Base'!G11),2),ROUND(MinBaseSurePost*(1+SurePostFuelSurcharge),2),ROUND(((1-SurePostDiscount)*'UPS Surepost and Inov Base'!G11)*(1+SurePostFuelSurcharge),2))</f>
        <v>14.9</v>
      </c>
      <c r="H15" s="307">
        <f>IF(MinBaseSurePost&gt;ROUND(((1-SurePostDiscount)*'UPS Surepost and Inov Base'!H11),2),ROUND(MinBaseSurePost*(1+SurePostFuelSurcharge),2),ROUND(((1-SurePostDiscount)*'UPS Surepost and Inov Base'!H11)*(1+SurePostFuelSurcharge),2))</f>
        <v>16.15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7:H15">
    <cfRule type="expression" dxfId="1" priority="1">
      <formula>MOD(ROW(),2)=0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" width="6.63"/>
    <col customWidth="1" min="2" max="9" width="7.63"/>
    <col customWidth="1" min="10" max="10" width="24.0"/>
    <col customWidth="1" min="11" max="11" width="8.38"/>
    <col customWidth="1" min="12" max="12" width="3.63"/>
    <col customWidth="1" min="13" max="26" width="8.63"/>
  </cols>
  <sheetData>
    <row r="1" ht="12.75" customHeight="1">
      <c r="B1" s="308"/>
      <c r="C1" s="308"/>
      <c r="D1" s="309" t="s">
        <v>157</v>
      </c>
      <c r="E1" s="310">
        <f>ExpressResWithFS</f>
        <v>7.14</v>
      </c>
      <c r="H1" s="286" t="s">
        <v>145</v>
      </c>
    </row>
    <row r="2" ht="12.75" customHeight="1">
      <c r="B2" s="295" t="s">
        <v>147</v>
      </c>
      <c r="C2" s="311"/>
      <c r="D2" s="311"/>
      <c r="E2" s="311"/>
      <c r="F2" s="311"/>
      <c r="G2" s="311"/>
      <c r="H2" s="286" t="s">
        <v>158</v>
      </c>
    </row>
    <row r="3" ht="12.75" customHeight="1">
      <c r="B3" s="295" t="s">
        <v>159</v>
      </c>
      <c r="C3" s="311"/>
      <c r="D3" s="311"/>
      <c r="E3" s="311"/>
      <c r="F3" s="311"/>
      <c r="G3" s="311"/>
      <c r="H3" s="311"/>
    </row>
    <row r="4" ht="12.75" customHeight="1">
      <c r="A4" s="297" t="s">
        <v>4</v>
      </c>
      <c r="B4" s="297" t="s">
        <v>0</v>
      </c>
      <c r="C4" s="297" t="s">
        <v>0</v>
      </c>
      <c r="D4" s="297" t="s">
        <v>0</v>
      </c>
      <c r="E4" s="297" t="s">
        <v>0</v>
      </c>
      <c r="F4" s="297" t="s">
        <v>0</v>
      </c>
      <c r="G4" s="297" t="s">
        <v>0</v>
      </c>
      <c r="H4" s="297" t="s">
        <v>0</v>
      </c>
    </row>
    <row r="5" ht="12.75" customHeight="1">
      <c r="A5" s="296" t="s">
        <v>149</v>
      </c>
      <c r="B5" s="298">
        <v>132.0</v>
      </c>
      <c r="C5" s="298">
        <v>133.0</v>
      </c>
      <c r="D5" s="298">
        <v>134.0</v>
      </c>
      <c r="E5" s="298">
        <v>135.0</v>
      </c>
      <c r="F5" s="298">
        <v>136.0</v>
      </c>
      <c r="G5" s="298">
        <v>137.0</v>
      </c>
      <c r="H5" s="298">
        <v>138.0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99" t="s">
        <v>150</v>
      </c>
      <c r="B6" s="300">
        <f>IF(MinBase1Day&gt;ROUND(((1-OneDayDiscount)*'UPS 1Day Base'!B3),2),ROUND(MinBase1Day*(1+ExpressFuelSurcharge),2),ROUND(((1-OneDayDiscount)*'UPS 1Day Base'!B3)*(1+ExpressFuelSurcharge),2))</f>
        <v>26.25</v>
      </c>
      <c r="C6" s="300">
        <f>IF(MinBase1Day&gt;ROUND(((1-OneDayDiscount)*'UPS 1Day Base'!C3),2),ROUND(MinBase1Day*(1+ExpressFuelSurcharge),2),ROUND(((1-OneDayDiscount)*'UPS 1Day Base'!C3)*(1+ExpressFuelSurcharge),2))</f>
        <v>28.44</v>
      </c>
      <c r="D6" s="300">
        <f>IF(MinBase1Day&gt;ROUND(((1-OneDayDiscount)*'UPS 1Day Base'!D3),2),ROUND(MinBase1Day*(1+ExpressFuelSurcharge),2),ROUND(((1-OneDayDiscount)*'UPS 1Day Base'!D3)*(1+ExpressFuelSurcharge),2))</f>
        <v>38.27</v>
      </c>
      <c r="E6" s="300">
        <f>IF(MinBase1Day&gt;ROUND(((1-OneDayDiscount)*'UPS 1Day Base'!E3),2),ROUND(MinBase1Day*(1+ExpressFuelSurcharge),2),ROUND(((1-OneDayDiscount)*'UPS 1Day Base'!E3)*(1+ExpressFuelSurcharge),2))</f>
        <v>42.4</v>
      </c>
      <c r="F6" s="300">
        <f>IF(MinBase1Day&gt;ROUND(((1-OneDayDiscount)*'UPS 1Day Base'!F3),2),ROUND(MinBase1Day*(1+ExpressFuelSurcharge),2),ROUND(((1-OneDayDiscount)*'UPS 1Day Base'!F3)*(1+ExpressFuelSurcharge),2))</f>
        <v>45.95</v>
      </c>
      <c r="G6" s="300">
        <f>IF(MinBase1Day&gt;ROUND(((1-OneDayDiscount)*'UPS 1Day Base'!G3),2),ROUND(MinBase1Day*(1+ExpressFuelSurcharge),2),ROUND(((1-OneDayDiscount)*'UPS 1Day Base'!G3)*(1+ExpressFuelSurcharge),2))</f>
        <v>49.93</v>
      </c>
      <c r="H6" s="300">
        <f>IF(MinBase1Day&gt;ROUND(((1-OneDayDiscount)*'UPS 1Day Base'!H3),2),ROUND(MinBase1Day*(1+ExpressFuelSurcharge),2),ROUND(((1-OneDayDiscount)*'UPS 1Day Base'!H3)*(1+ExpressFuelSurcharge),2))</f>
        <v>52.64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299">
        <v>2.0</v>
      </c>
      <c r="B7" s="300">
        <f>IF(MinBase1Day&gt;ROUND(((1-OneDayDiscount)*'UPS 1Day Base'!B4),2),ROUND(MinBase1Day*(1+ExpressFuelSurcharge),2),ROUND(((1-OneDayDiscount)*'UPS 1Day Base'!B4)*(1+ExpressFuelSurcharge),2))</f>
        <v>26.25</v>
      </c>
      <c r="C7" s="300">
        <f>IF(MinBase1Day&gt;ROUND(((1-OneDayDiscount)*'UPS 1Day Base'!C4),2),ROUND(MinBase1Day*(1+ExpressFuelSurcharge),2),ROUND(((1-OneDayDiscount)*'UPS 1Day Base'!C4)*(1+ExpressFuelSurcharge),2))</f>
        <v>30.44</v>
      </c>
      <c r="D7" s="300">
        <f>IF(MinBase1Day&gt;ROUND(((1-OneDayDiscount)*'UPS 1Day Base'!D4),2),ROUND(MinBase1Day*(1+ExpressFuelSurcharge),2),ROUND(((1-OneDayDiscount)*'UPS 1Day Base'!D4)*(1+ExpressFuelSurcharge),2))</f>
        <v>44</v>
      </c>
      <c r="E7" s="300">
        <f>IF(MinBase1Day&gt;ROUND(((1-OneDayDiscount)*'UPS 1Day Base'!E4),2),ROUND(MinBase1Day*(1+ExpressFuelSurcharge),2),ROUND(((1-OneDayDiscount)*'UPS 1Day Base'!E4)*(1+ExpressFuelSurcharge),2))</f>
        <v>47.82</v>
      </c>
      <c r="F7" s="300">
        <f>IF(MinBase1Day&gt;ROUND(((1-OneDayDiscount)*'UPS 1Day Base'!F4),2),ROUND(MinBase1Day*(1+ExpressFuelSurcharge),2),ROUND(((1-OneDayDiscount)*'UPS 1Day Base'!F4)*(1+ExpressFuelSurcharge),2))</f>
        <v>52.88</v>
      </c>
      <c r="G7" s="300">
        <f>IF(MinBase1Day&gt;ROUND(((1-OneDayDiscount)*'UPS 1Day Base'!G4),2),ROUND(MinBase1Day*(1+ExpressFuelSurcharge),2),ROUND(((1-OneDayDiscount)*'UPS 1Day Base'!G4)*(1+ExpressFuelSurcharge),2))</f>
        <v>57.19</v>
      </c>
      <c r="H7" s="300">
        <f>IF(MinBase1Day&gt;ROUND(((1-OneDayDiscount)*'UPS 1Day Base'!H4),2),ROUND(MinBase1Day*(1+ExpressFuelSurcharge),2),ROUND(((1-OneDayDiscount)*'UPS 1Day Base'!H4)*(1+ExpressFuelSurcharge),2))</f>
        <v>61.03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299">
        <v>3.0</v>
      </c>
      <c r="B8" s="300">
        <f>IF(MinBase1Day&gt;ROUND(((1-OneDayDiscount)*'UPS 1Day Base'!B5),2),ROUND(MinBase1Day*(1+ExpressFuelSurcharge),2),ROUND(((1-OneDayDiscount)*'UPS 1Day Base'!B5)*(1+ExpressFuelSurcharge),2))</f>
        <v>26.25</v>
      </c>
      <c r="C8" s="300">
        <f>IF(MinBase1Day&gt;ROUND(((1-OneDayDiscount)*'UPS 1Day Base'!C5),2),ROUND(MinBase1Day*(1+ExpressFuelSurcharge),2),ROUND(((1-OneDayDiscount)*'UPS 1Day Base'!C5)*(1+ExpressFuelSurcharge),2))</f>
        <v>32.2</v>
      </c>
      <c r="D8" s="300">
        <f>IF(MinBase1Day&gt;ROUND(((1-OneDayDiscount)*'UPS 1Day Base'!D5),2),ROUND(MinBase1Day*(1+ExpressFuelSurcharge),2),ROUND(((1-OneDayDiscount)*'UPS 1Day Base'!D5)*(1+ExpressFuelSurcharge),2))</f>
        <v>48.8</v>
      </c>
      <c r="E8" s="300">
        <f>IF(MinBase1Day&gt;ROUND(((1-OneDayDiscount)*'UPS 1Day Base'!E5),2),ROUND(MinBase1Day*(1+ExpressFuelSurcharge),2),ROUND(((1-OneDayDiscount)*'UPS 1Day Base'!E5)*(1+ExpressFuelSurcharge),2))</f>
        <v>52.98</v>
      </c>
      <c r="F8" s="300">
        <f>IF(MinBase1Day&gt;ROUND(((1-OneDayDiscount)*'UPS 1Day Base'!F5),2),ROUND(MinBase1Day*(1+ExpressFuelSurcharge),2),ROUND(((1-OneDayDiscount)*'UPS 1Day Base'!F5)*(1+ExpressFuelSurcharge),2))</f>
        <v>56.53</v>
      </c>
      <c r="G8" s="300">
        <f>IF(MinBase1Day&gt;ROUND(((1-OneDayDiscount)*'UPS 1Day Base'!G5),2),ROUND(MinBase1Day*(1+ExpressFuelSurcharge),2),ROUND(((1-OneDayDiscount)*'UPS 1Day Base'!G5)*(1+ExpressFuelSurcharge),2))</f>
        <v>62.95</v>
      </c>
      <c r="H8" s="300">
        <f>IF(MinBase1Day&gt;ROUND(((1-OneDayDiscount)*'UPS 1Day Base'!H5),2),ROUND(MinBase1Day*(1+ExpressFuelSurcharge),2),ROUND(((1-OneDayDiscount)*'UPS 1Day Base'!H5)*(1+ExpressFuelSurcharge),2))</f>
        <v>66.71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99">
        <v>4.0</v>
      </c>
      <c r="B9" s="300">
        <f>IF(MinBase1Day&gt;ROUND(((1-OneDayDiscount)*'UPS 1Day Base'!B6),2),ROUND(MinBase1Day*(1+ExpressFuelSurcharge),2),ROUND(((1-OneDayDiscount)*'UPS 1Day Base'!B6)*(1+ExpressFuelSurcharge),2))</f>
        <v>26.25</v>
      </c>
      <c r="C9" s="300">
        <f>IF(MinBase1Day&gt;ROUND(((1-OneDayDiscount)*'UPS 1Day Base'!C6),2),ROUND(MinBase1Day*(1+ExpressFuelSurcharge),2),ROUND(((1-OneDayDiscount)*'UPS 1Day Base'!C6)*(1+ExpressFuelSurcharge),2))</f>
        <v>34.14</v>
      </c>
      <c r="D9" s="300">
        <f>IF(MinBase1Day&gt;ROUND(((1-OneDayDiscount)*'UPS 1Day Base'!D6),2),ROUND(MinBase1Day*(1+ExpressFuelSurcharge),2),ROUND(((1-OneDayDiscount)*'UPS 1Day Base'!D6)*(1+ExpressFuelSurcharge),2))</f>
        <v>52.86</v>
      </c>
      <c r="E9" s="300">
        <f>IF(MinBase1Day&gt;ROUND(((1-OneDayDiscount)*'UPS 1Day Base'!E6),2),ROUND(MinBase1Day*(1+ExpressFuelSurcharge),2),ROUND(((1-OneDayDiscount)*'UPS 1Day Base'!E6)*(1+ExpressFuelSurcharge),2))</f>
        <v>58.06</v>
      </c>
      <c r="F9" s="300">
        <f>IF(MinBase1Day&gt;ROUND(((1-OneDayDiscount)*'UPS 1Day Base'!F6),2),ROUND(MinBase1Day*(1+ExpressFuelSurcharge),2),ROUND(((1-OneDayDiscount)*'UPS 1Day Base'!F6)*(1+ExpressFuelSurcharge),2))</f>
        <v>64.06</v>
      </c>
      <c r="G9" s="300">
        <f>IF(MinBase1Day&gt;ROUND(((1-OneDayDiscount)*'UPS 1Day Base'!G6),2),ROUND(MinBase1Day*(1+ExpressFuelSurcharge),2),ROUND(((1-OneDayDiscount)*'UPS 1Day Base'!G6)*(1+ExpressFuelSurcharge),2))</f>
        <v>68.5</v>
      </c>
      <c r="H9" s="300">
        <f>IF(MinBase1Day&gt;ROUND(((1-OneDayDiscount)*'UPS 1Day Base'!H6),2),ROUND(MinBase1Day*(1+ExpressFuelSurcharge),2),ROUND(((1-OneDayDiscount)*'UPS 1Day Base'!H6)*(1+ExpressFuelSurcharge),2))</f>
        <v>73.04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299">
        <v>5.0</v>
      </c>
      <c r="B10" s="300">
        <f>IF(MinBase1Day&gt;ROUND(((1-OneDayDiscount)*'UPS 1Day Base'!B7),2),ROUND(MinBase1Day*(1+ExpressFuelSurcharge),2),ROUND(((1-OneDayDiscount)*'UPS 1Day Base'!B7)*(1+ExpressFuelSurcharge),2))</f>
        <v>26.56</v>
      </c>
      <c r="C10" s="300">
        <f>IF(MinBase1Day&gt;ROUND(((1-OneDayDiscount)*'UPS 1Day Base'!C7),2),ROUND(MinBase1Day*(1+ExpressFuelSurcharge),2),ROUND(((1-OneDayDiscount)*'UPS 1Day Base'!C7)*(1+ExpressFuelSurcharge),2))</f>
        <v>34.43</v>
      </c>
      <c r="D10" s="300">
        <f>IF(MinBase1Day&gt;ROUND(((1-OneDayDiscount)*'UPS 1Day Base'!D7),2),ROUND(MinBase1Day*(1+ExpressFuelSurcharge),2),ROUND(((1-OneDayDiscount)*'UPS 1Day Base'!D7)*(1+ExpressFuelSurcharge),2))</f>
        <v>56.24</v>
      </c>
      <c r="E10" s="300">
        <f>IF(MinBase1Day&gt;ROUND(((1-OneDayDiscount)*'UPS 1Day Base'!E7),2),ROUND(MinBase1Day*(1+ExpressFuelSurcharge),2),ROUND(((1-OneDayDiscount)*'UPS 1Day Base'!E7)*(1+ExpressFuelSurcharge),2))</f>
        <v>63.13</v>
      </c>
      <c r="F10" s="300">
        <f>IF(MinBase1Day&gt;ROUND(((1-OneDayDiscount)*'UPS 1Day Base'!F7),2),ROUND(MinBase1Day*(1+ExpressFuelSurcharge),2),ROUND(((1-OneDayDiscount)*'UPS 1Day Base'!F7)*(1+ExpressFuelSurcharge),2))</f>
        <v>65.47</v>
      </c>
      <c r="G10" s="300">
        <f>IF(MinBase1Day&gt;ROUND(((1-OneDayDiscount)*'UPS 1Day Base'!G7),2),ROUND(MinBase1Day*(1+ExpressFuelSurcharge),2),ROUND(((1-OneDayDiscount)*'UPS 1Day Base'!G7)*(1+ExpressFuelSurcharge),2))</f>
        <v>69.99</v>
      </c>
      <c r="H10" s="300">
        <f>IF(MinBase1Day&gt;ROUND(((1-OneDayDiscount)*'UPS 1Day Base'!H7),2),ROUND(MinBase1Day*(1+ExpressFuelSurcharge),2),ROUND(((1-OneDayDiscount)*'UPS 1Day Base'!H7)*(1+ExpressFuelSurcharge),2))</f>
        <v>73.94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299">
        <v>6.0</v>
      </c>
      <c r="B11" s="300">
        <f>IF(MinBase1Day&gt;ROUND(((1-OneDayDiscount)*'UPS 1Day Base'!B8),2),ROUND(MinBase1Day*(1+ExpressFuelSurcharge),2),ROUND(((1-OneDayDiscount)*'UPS 1Day Base'!B8)*(1+ExpressFuelSurcharge),2))</f>
        <v>28.03</v>
      </c>
      <c r="C11" s="300">
        <f>IF(MinBase1Day&gt;ROUND(((1-OneDayDiscount)*'UPS 1Day Base'!C8),2),ROUND(MinBase1Day*(1+ExpressFuelSurcharge),2),ROUND(((1-OneDayDiscount)*'UPS 1Day Base'!C8)*(1+ExpressFuelSurcharge),2))</f>
        <v>39.22</v>
      </c>
      <c r="D11" s="300">
        <f>IF(MinBase1Day&gt;ROUND(((1-OneDayDiscount)*'UPS 1Day Base'!D8),2),ROUND(MinBase1Day*(1+ExpressFuelSurcharge),2),ROUND(((1-OneDayDiscount)*'UPS 1Day Base'!D8)*(1+ExpressFuelSurcharge),2))</f>
        <v>62.57</v>
      </c>
      <c r="E11" s="300">
        <f>IF(MinBase1Day&gt;ROUND(((1-OneDayDiscount)*'UPS 1Day Base'!E8),2),ROUND(MinBase1Day*(1+ExpressFuelSurcharge),2),ROUND(((1-OneDayDiscount)*'UPS 1Day Base'!E8)*(1+ExpressFuelSurcharge),2))</f>
        <v>67.3</v>
      </c>
      <c r="F11" s="300">
        <f>IF(MinBase1Day&gt;ROUND(((1-OneDayDiscount)*'UPS 1Day Base'!F8),2),ROUND(MinBase1Day*(1+ExpressFuelSurcharge),2),ROUND(((1-OneDayDiscount)*'UPS 1Day Base'!F8)*(1+ExpressFuelSurcharge),2))</f>
        <v>74.03</v>
      </c>
      <c r="G11" s="300">
        <f>IF(MinBase1Day&gt;ROUND(((1-OneDayDiscount)*'UPS 1Day Base'!G8),2),ROUND(MinBase1Day*(1+ExpressFuelSurcharge),2),ROUND(((1-OneDayDiscount)*'UPS 1Day Base'!G8)*(1+ExpressFuelSurcharge),2))</f>
        <v>78.2</v>
      </c>
      <c r="H11" s="300">
        <f>IF(MinBase1Day&gt;ROUND(((1-OneDayDiscount)*'UPS 1Day Base'!H8),2),ROUND(MinBase1Day*(1+ExpressFuelSurcharge),2),ROUND(((1-OneDayDiscount)*'UPS 1Day Base'!H8)*(1+ExpressFuelSurcharge),2))</f>
        <v>83.2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99">
        <v>7.0</v>
      </c>
      <c r="B12" s="300">
        <f>IF(MinBase1Day&gt;ROUND(((1-OneDayDiscount)*'UPS 1Day Base'!B9),2),ROUND(MinBase1Day*(1+ExpressFuelSurcharge),2),ROUND(((1-OneDayDiscount)*'UPS 1Day Base'!B9)*(1+ExpressFuelSurcharge),2))</f>
        <v>28.94</v>
      </c>
      <c r="C12" s="300">
        <f>IF(MinBase1Day&gt;ROUND(((1-OneDayDiscount)*'UPS 1Day Base'!C9),2),ROUND(MinBase1Day*(1+ExpressFuelSurcharge),2),ROUND(((1-OneDayDiscount)*'UPS 1Day Base'!C9)*(1+ExpressFuelSurcharge),2))</f>
        <v>40.92</v>
      </c>
      <c r="D12" s="300">
        <f>IF(MinBase1Day&gt;ROUND(((1-OneDayDiscount)*'UPS 1Day Base'!D9),2),ROUND(MinBase1Day*(1+ExpressFuelSurcharge),2),ROUND(((1-OneDayDiscount)*'UPS 1Day Base'!D9)*(1+ExpressFuelSurcharge),2))</f>
        <v>66.96</v>
      </c>
      <c r="E12" s="300">
        <f>IF(MinBase1Day&gt;ROUND(((1-OneDayDiscount)*'UPS 1Day Base'!E9),2),ROUND(MinBase1Day*(1+ExpressFuelSurcharge),2),ROUND(((1-OneDayDiscount)*'UPS 1Day Base'!E9)*(1+ExpressFuelSurcharge),2))</f>
        <v>73.14</v>
      </c>
      <c r="F12" s="300">
        <f>IF(MinBase1Day&gt;ROUND(((1-OneDayDiscount)*'UPS 1Day Base'!F9),2),ROUND(MinBase1Day*(1+ExpressFuelSurcharge),2),ROUND(((1-OneDayDiscount)*'UPS 1Day Base'!F9)*(1+ExpressFuelSurcharge),2))</f>
        <v>79.29</v>
      </c>
      <c r="G12" s="300">
        <f>IF(MinBase1Day&gt;ROUND(((1-OneDayDiscount)*'UPS 1Day Base'!G9),2),ROUND(MinBase1Day*(1+ExpressFuelSurcharge),2),ROUND(((1-OneDayDiscount)*'UPS 1Day Base'!G9)*(1+ExpressFuelSurcharge),2))</f>
        <v>84.09</v>
      </c>
      <c r="H12" s="300">
        <f>IF(MinBase1Day&gt;ROUND(((1-OneDayDiscount)*'UPS 1Day Base'!H9),2),ROUND(MinBase1Day*(1+ExpressFuelSurcharge),2),ROUND(((1-OneDayDiscount)*'UPS 1Day Base'!H9)*(1+ExpressFuelSurcharge),2))</f>
        <v>88.9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299">
        <v>8.0</v>
      </c>
      <c r="B13" s="300">
        <f>IF(MinBase1Day&gt;ROUND(((1-OneDayDiscount)*'UPS 1Day Base'!B10),2),ROUND(MinBase1Day*(1+ExpressFuelSurcharge),2),ROUND(((1-OneDayDiscount)*'UPS 1Day Base'!B10)*(1+ExpressFuelSurcharge),2))</f>
        <v>30.46</v>
      </c>
      <c r="C13" s="300">
        <f>IF(MinBase1Day&gt;ROUND(((1-OneDayDiscount)*'UPS 1Day Base'!C10),2),ROUND(MinBase1Day*(1+ExpressFuelSurcharge),2),ROUND(((1-OneDayDiscount)*'UPS 1Day Base'!C10)*(1+ExpressFuelSurcharge),2))</f>
        <v>42.1</v>
      </c>
      <c r="D13" s="300">
        <f>IF(MinBase1Day&gt;ROUND(((1-OneDayDiscount)*'UPS 1Day Base'!D10),2),ROUND(MinBase1Day*(1+ExpressFuelSurcharge),2),ROUND(((1-OneDayDiscount)*'UPS 1Day Base'!D10)*(1+ExpressFuelSurcharge),2))</f>
        <v>70.7</v>
      </c>
      <c r="E13" s="300">
        <f>IF(MinBase1Day&gt;ROUND(((1-OneDayDiscount)*'UPS 1Day Base'!E10),2),ROUND(MinBase1Day*(1+ExpressFuelSurcharge),2),ROUND(((1-OneDayDiscount)*'UPS 1Day Base'!E10)*(1+ExpressFuelSurcharge),2))</f>
        <v>77.87</v>
      </c>
      <c r="F13" s="300">
        <f>IF(MinBase1Day&gt;ROUND(((1-OneDayDiscount)*'UPS 1Day Base'!F10),2),ROUND(MinBase1Day*(1+ExpressFuelSurcharge),2),ROUND(((1-OneDayDiscount)*'UPS 1Day Base'!F10)*(1+ExpressFuelSurcharge),2))</f>
        <v>84.64</v>
      </c>
      <c r="G13" s="300">
        <f>IF(MinBase1Day&gt;ROUND(((1-OneDayDiscount)*'UPS 1Day Base'!G10),2),ROUND(MinBase1Day*(1+ExpressFuelSurcharge),2),ROUND(((1-OneDayDiscount)*'UPS 1Day Base'!G10)*(1+ExpressFuelSurcharge),2))</f>
        <v>90.05</v>
      </c>
      <c r="H13" s="300">
        <f>IF(MinBase1Day&gt;ROUND(((1-OneDayDiscount)*'UPS 1Day Base'!H10),2),ROUND(MinBase1Day*(1+ExpressFuelSurcharge),2),ROUND(((1-OneDayDiscount)*'UPS 1Day Base'!H10)*(1+ExpressFuelSurcharge),2))</f>
        <v>94.46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299">
        <v>9.0</v>
      </c>
      <c r="B14" s="300">
        <f>IF(MinBase1Day&gt;ROUND(((1-OneDayDiscount)*'UPS 1Day Base'!B11),2),ROUND(MinBase1Day*(1+ExpressFuelSurcharge),2),ROUND(((1-OneDayDiscount)*'UPS 1Day Base'!B11)*(1+ExpressFuelSurcharge),2))</f>
        <v>31.51</v>
      </c>
      <c r="C14" s="300">
        <f>IF(MinBase1Day&gt;ROUND(((1-OneDayDiscount)*'UPS 1Day Base'!C11),2),ROUND(MinBase1Day*(1+ExpressFuelSurcharge),2),ROUND(((1-OneDayDiscount)*'UPS 1Day Base'!C11)*(1+ExpressFuelSurcharge),2))</f>
        <v>43.91</v>
      </c>
      <c r="D14" s="300">
        <f>IF(MinBase1Day&gt;ROUND(((1-OneDayDiscount)*'UPS 1Day Base'!D11),2),ROUND(MinBase1Day*(1+ExpressFuelSurcharge),2),ROUND(((1-OneDayDiscount)*'UPS 1Day Base'!D11)*(1+ExpressFuelSurcharge),2))</f>
        <v>75.37</v>
      </c>
      <c r="E14" s="300">
        <f>IF(MinBase1Day&gt;ROUND(((1-OneDayDiscount)*'UPS 1Day Base'!E11),2),ROUND(MinBase1Day*(1+ExpressFuelSurcharge),2),ROUND(((1-OneDayDiscount)*'UPS 1Day Base'!E11)*(1+ExpressFuelSurcharge),2))</f>
        <v>82.86</v>
      </c>
      <c r="F14" s="300">
        <f>IF(MinBase1Day&gt;ROUND(((1-OneDayDiscount)*'UPS 1Day Base'!F11),2),ROUND(MinBase1Day*(1+ExpressFuelSurcharge),2),ROUND(((1-OneDayDiscount)*'UPS 1Day Base'!F11)*(1+ExpressFuelSurcharge),2))</f>
        <v>86.91</v>
      </c>
      <c r="G14" s="300">
        <f>IF(MinBase1Day&gt;ROUND(((1-OneDayDiscount)*'UPS 1Day Base'!G11),2),ROUND(MinBase1Day*(1+ExpressFuelSurcharge),2),ROUND(((1-OneDayDiscount)*'UPS 1Day Base'!G11)*(1+ExpressFuelSurcharge),2))</f>
        <v>96</v>
      </c>
      <c r="H14" s="300">
        <f>IF(MinBase1Day&gt;ROUND(((1-OneDayDiscount)*'UPS 1Day Base'!H11),2),ROUND(MinBase1Day*(1+ExpressFuelSurcharge),2),ROUND(((1-OneDayDiscount)*'UPS 1Day Base'!H11)*(1+ExpressFuelSurcharge),2))</f>
        <v>100.58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299">
        <v>10.0</v>
      </c>
      <c r="B15" s="300">
        <f>IF(MinBase1Day&gt;ROUND(((1-OneDayDiscount)*'UPS 1Day Base'!B12),2),ROUND(MinBase1Day*(1+ExpressFuelSurcharge),2),ROUND(((1-OneDayDiscount)*'UPS 1Day Base'!B12)*(1+ExpressFuelSurcharge),2))</f>
        <v>31.67</v>
      </c>
      <c r="C15" s="300">
        <f>IF(MinBase1Day&gt;ROUND(((1-OneDayDiscount)*'UPS 1Day Base'!C12),2),ROUND(MinBase1Day*(1+ExpressFuelSurcharge),2),ROUND(((1-OneDayDiscount)*'UPS 1Day Base'!C12)*(1+ExpressFuelSurcharge),2))</f>
        <v>45.2</v>
      </c>
      <c r="D15" s="300">
        <f>IF(MinBase1Day&gt;ROUND(((1-OneDayDiscount)*'UPS 1Day Base'!D12),2),ROUND(MinBase1Day*(1+ExpressFuelSurcharge),2),ROUND(((1-OneDayDiscount)*'UPS 1Day Base'!D12)*(1+ExpressFuelSurcharge),2))</f>
        <v>76.71</v>
      </c>
      <c r="E15" s="300">
        <f>IF(MinBase1Day&gt;ROUND(((1-OneDayDiscount)*'UPS 1Day Base'!E12),2),ROUND(MinBase1Day*(1+ExpressFuelSurcharge),2),ROUND(((1-OneDayDiscount)*'UPS 1Day Base'!E12)*(1+ExpressFuelSurcharge),2))</f>
        <v>84.16</v>
      </c>
      <c r="F15" s="300">
        <f>IF(MinBase1Day&gt;ROUND(((1-OneDayDiscount)*'UPS 1Day Base'!F12),2),ROUND(MinBase1Day*(1+ExpressFuelSurcharge),2),ROUND(((1-OneDayDiscount)*'UPS 1Day Base'!F12)*(1+ExpressFuelSurcharge),2))</f>
        <v>88.11</v>
      </c>
      <c r="G15" s="300">
        <f>IF(MinBase1Day&gt;ROUND(((1-OneDayDiscount)*'UPS 1Day Base'!G12),2),ROUND(MinBase1Day*(1+ExpressFuelSurcharge),2),ROUND(((1-OneDayDiscount)*'UPS 1Day Base'!G12)*(1+ExpressFuelSurcharge),2))</f>
        <v>97.23</v>
      </c>
      <c r="H15" s="300">
        <f>IF(MinBase1Day&gt;ROUND(((1-OneDayDiscount)*'UPS 1Day Base'!H12),2),ROUND(MinBase1Day*(1+ExpressFuelSurcharge),2),ROUND(((1-OneDayDiscount)*'UPS 1Day Base'!H12)*(1+ExpressFuelSurcharge),2))</f>
        <v>101.8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299">
        <v>11.0</v>
      </c>
      <c r="B16" s="300">
        <f>IF(MinBase1Day&gt;ROUND(((1-OneDayDiscount)*'UPS 1Day Base'!B13),2),ROUND(MinBase1Day*(1+ExpressFuelSurcharge),2),ROUND(((1-OneDayDiscount)*'UPS 1Day Base'!B13)*(1+ExpressFuelSurcharge),2))</f>
        <v>33.94</v>
      </c>
      <c r="C16" s="300">
        <f>IF(MinBase1Day&gt;ROUND(((1-OneDayDiscount)*'UPS 1Day Base'!C13),2),ROUND(MinBase1Day*(1+ExpressFuelSurcharge),2),ROUND(((1-OneDayDiscount)*'UPS 1Day Base'!C13)*(1+ExpressFuelSurcharge),2))</f>
        <v>47.65</v>
      </c>
      <c r="D16" s="300">
        <f>IF(MinBase1Day&gt;ROUND(((1-OneDayDiscount)*'UPS 1Day Base'!D13),2),ROUND(MinBase1Day*(1+ExpressFuelSurcharge),2),ROUND(((1-OneDayDiscount)*'UPS 1Day Base'!D13)*(1+ExpressFuelSurcharge),2))</f>
        <v>84.49</v>
      </c>
      <c r="E16" s="300">
        <f>IF(MinBase1Day&gt;ROUND(((1-OneDayDiscount)*'UPS 1Day Base'!E13),2),ROUND(MinBase1Day*(1+ExpressFuelSurcharge),2),ROUND(((1-OneDayDiscount)*'UPS 1Day Base'!E13)*(1+ExpressFuelSurcharge),2))</f>
        <v>93.79</v>
      </c>
      <c r="F16" s="300">
        <f>IF(MinBase1Day&gt;ROUND(((1-OneDayDiscount)*'UPS 1Day Base'!F13),2),ROUND(MinBase1Day*(1+ExpressFuelSurcharge),2),ROUND(((1-OneDayDiscount)*'UPS 1Day Base'!F13)*(1+ExpressFuelSurcharge),2))</f>
        <v>101.52</v>
      </c>
      <c r="G16" s="300">
        <f>IF(MinBase1Day&gt;ROUND(((1-OneDayDiscount)*'UPS 1Day Base'!G13),2),ROUND(MinBase1Day*(1+ExpressFuelSurcharge),2),ROUND(((1-OneDayDiscount)*'UPS 1Day Base'!G13)*(1+ExpressFuelSurcharge),2))</f>
        <v>108.6</v>
      </c>
      <c r="H16" s="300">
        <f>IF(MinBase1Day&gt;ROUND(((1-OneDayDiscount)*'UPS 1Day Base'!H13),2),ROUND(MinBase1Day*(1+ExpressFuelSurcharge),2),ROUND(((1-OneDayDiscount)*'UPS 1Day Base'!H13)*(1+ExpressFuelSurcharge),2))</f>
        <v>111.88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299">
        <v>12.0</v>
      </c>
      <c r="B17" s="300">
        <f>IF(MinBase1Day&gt;ROUND(((1-OneDayDiscount)*'UPS 1Day Base'!B14),2),ROUND(MinBase1Day*(1+ExpressFuelSurcharge),2),ROUND(((1-OneDayDiscount)*'UPS 1Day Base'!B14)*(1+ExpressFuelSurcharge),2))</f>
        <v>35.08</v>
      </c>
      <c r="C17" s="300">
        <f>IF(MinBase1Day&gt;ROUND(((1-OneDayDiscount)*'UPS 1Day Base'!C14),2),ROUND(MinBase1Day*(1+ExpressFuelSurcharge),2),ROUND(((1-OneDayDiscount)*'UPS 1Day Base'!C14)*(1+ExpressFuelSurcharge),2))</f>
        <v>50.07</v>
      </c>
      <c r="D17" s="300">
        <f>IF(MinBase1Day&gt;ROUND(((1-OneDayDiscount)*'UPS 1Day Base'!D14),2),ROUND(MinBase1Day*(1+ExpressFuelSurcharge),2),ROUND(((1-OneDayDiscount)*'UPS 1Day Base'!D14)*(1+ExpressFuelSurcharge),2))</f>
        <v>89.14</v>
      </c>
      <c r="E17" s="300">
        <f>IF(MinBase1Day&gt;ROUND(((1-OneDayDiscount)*'UPS 1Day Base'!E14),2),ROUND(MinBase1Day*(1+ExpressFuelSurcharge),2),ROUND(((1-OneDayDiscount)*'UPS 1Day Base'!E14)*(1+ExpressFuelSurcharge),2))</f>
        <v>98.07</v>
      </c>
      <c r="F17" s="300">
        <f>IF(MinBase1Day&gt;ROUND(((1-OneDayDiscount)*'UPS 1Day Base'!F14),2),ROUND(MinBase1Day*(1+ExpressFuelSurcharge),2),ROUND(((1-OneDayDiscount)*'UPS 1Day Base'!F14)*(1+ExpressFuelSurcharge),2))</f>
        <v>106.47</v>
      </c>
      <c r="G17" s="300">
        <f>IF(MinBase1Day&gt;ROUND(((1-OneDayDiscount)*'UPS 1Day Base'!G14),2),ROUND(MinBase1Day*(1+ExpressFuelSurcharge),2),ROUND(((1-OneDayDiscount)*'UPS 1Day Base'!G14)*(1+ExpressFuelSurcharge),2))</f>
        <v>114.52</v>
      </c>
      <c r="H17" s="300">
        <f>IF(MinBase1Day&gt;ROUND(((1-OneDayDiscount)*'UPS 1Day Base'!H14),2),ROUND(MinBase1Day*(1+ExpressFuelSurcharge),2),ROUND(((1-OneDayDiscount)*'UPS 1Day Base'!H14)*(1+ExpressFuelSurcharge),2))</f>
        <v>117.86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299">
        <v>13.0</v>
      </c>
      <c r="B18" s="300">
        <f>IF(MinBase1Day&gt;ROUND(((1-OneDayDiscount)*'UPS 1Day Base'!B15),2),ROUND(MinBase1Day*(1+ExpressFuelSurcharge),2),ROUND(((1-OneDayDiscount)*'UPS 1Day Base'!B15)*(1+ExpressFuelSurcharge),2))</f>
        <v>35.47</v>
      </c>
      <c r="C18" s="300">
        <f>IF(MinBase1Day&gt;ROUND(((1-OneDayDiscount)*'UPS 1Day Base'!C15),2),ROUND(MinBase1Day*(1+ExpressFuelSurcharge),2),ROUND(((1-OneDayDiscount)*'UPS 1Day Base'!C15)*(1+ExpressFuelSurcharge),2))</f>
        <v>52.58</v>
      </c>
      <c r="D18" s="300">
        <f>IF(MinBase1Day&gt;ROUND(((1-OneDayDiscount)*'UPS 1Day Base'!D15),2),ROUND(MinBase1Day*(1+ExpressFuelSurcharge),2),ROUND(((1-OneDayDiscount)*'UPS 1Day Base'!D15)*(1+ExpressFuelSurcharge),2))</f>
        <v>93.39</v>
      </c>
      <c r="E18" s="300">
        <f>IF(MinBase1Day&gt;ROUND(((1-OneDayDiscount)*'UPS 1Day Base'!E15),2),ROUND(MinBase1Day*(1+ExpressFuelSurcharge),2),ROUND(((1-OneDayDiscount)*'UPS 1Day Base'!E15)*(1+ExpressFuelSurcharge),2))</f>
        <v>102.63</v>
      </c>
      <c r="F18" s="300">
        <f>IF(MinBase1Day&gt;ROUND(((1-OneDayDiscount)*'UPS 1Day Base'!F15),2),ROUND(MinBase1Day*(1+ExpressFuelSurcharge),2),ROUND(((1-OneDayDiscount)*'UPS 1Day Base'!F15)*(1+ExpressFuelSurcharge),2))</f>
        <v>110.8</v>
      </c>
      <c r="G18" s="300">
        <f>IF(MinBase1Day&gt;ROUND(((1-OneDayDiscount)*'UPS 1Day Base'!G15),2),ROUND(MinBase1Day*(1+ExpressFuelSurcharge),2),ROUND(((1-OneDayDiscount)*'UPS 1Day Base'!G15)*(1+ExpressFuelSurcharge),2))</f>
        <v>120.58</v>
      </c>
      <c r="H18" s="300">
        <f>IF(MinBase1Day&gt;ROUND(((1-OneDayDiscount)*'UPS 1Day Base'!H15),2),ROUND(MinBase1Day*(1+ExpressFuelSurcharge),2),ROUND(((1-OneDayDiscount)*'UPS 1Day Base'!H15)*(1+ExpressFuelSurcharge),2))</f>
        <v>123.53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299">
        <v>14.0</v>
      </c>
      <c r="B19" s="300">
        <f>IF(MinBase1Day&gt;ROUND(((1-OneDayDiscount)*'UPS 1Day Base'!B16),2),ROUND(MinBase1Day*(1+ExpressFuelSurcharge),2),ROUND(((1-OneDayDiscount)*'UPS 1Day Base'!B16)*(1+ExpressFuelSurcharge),2))</f>
        <v>36.84</v>
      </c>
      <c r="C19" s="300">
        <f>IF(MinBase1Day&gt;ROUND(((1-OneDayDiscount)*'UPS 1Day Base'!C16),2),ROUND(MinBase1Day*(1+ExpressFuelSurcharge),2),ROUND(((1-OneDayDiscount)*'UPS 1Day Base'!C16)*(1+ExpressFuelSurcharge),2))</f>
        <v>54.63</v>
      </c>
      <c r="D19" s="300">
        <f>IF(MinBase1Day&gt;ROUND(((1-OneDayDiscount)*'UPS 1Day Base'!D16),2),ROUND(MinBase1Day*(1+ExpressFuelSurcharge),2),ROUND(((1-OneDayDiscount)*'UPS 1Day Base'!D16)*(1+ExpressFuelSurcharge),2))</f>
        <v>98.14</v>
      </c>
      <c r="E19" s="300">
        <f>IF(MinBase1Day&gt;ROUND(((1-OneDayDiscount)*'UPS 1Day Base'!E16),2),ROUND(MinBase1Day*(1+ExpressFuelSurcharge),2),ROUND(((1-OneDayDiscount)*'UPS 1Day Base'!E16)*(1+ExpressFuelSurcharge),2))</f>
        <v>106.96</v>
      </c>
      <c r="F19" s="300">
        <f>IF(MinBase1Day&gt;ROUND(((1-OneDayDiscount)*'UPS 1Day Base'!F16),2),ROUND(MinBase1Day*(1+ExpressFuelSurcharge),2),ROUND(((1-OneDayDiscount)*'UPS 1Day Base'!F16)*(1+ExpressFuelSurcharge),2))</f>
        <v>115.08</v>
      </c>
      <c r="G19" s="300">
        <f>IF(MinBase1Day&gt;ROUND(((1-OneDayDiscount)*'UPS 1Day Base'!G16),2),ROUND(MinBase1Day*(1+ExpressFuelSurcharge),2),ROUND(((1-OneDayDiscount)*'UPS 1Day Base'!G16)*(1+ExpressFuelSurcharge),2))</f>
        <v>125.84</v>
      </c>
      <c r="H19" s="300">
        <f>IF(MinBase1Day&gt;ROUND(((1-OneDayDiscount)*'UPS 1Day Base'!H16),2),ROUND(MinBase1Day*(1+ExpressFuelSurcharge),2),ROUND(((1-OneDayDiscount)*'UPS 1Day Base'!H16)*(1+ExpressFuelSurcharge),2))</f>
        <v>129.66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299">
        <v>15.0</v>
      </c>
      <c r="B20" s="300">
        <f>IF(MinBase1Day&gt;ROUND(((1-OneDayDiscount)*'UPS 1Day Base'!B17),2),ROUND(MinBase1Day*(1+ExpressFuelSurcharge),2),ROUND(((1-OneDayDiscount)*'UPS 1Day Base'!B17)*(1+ExpressFuelSurcharge),2))</f>
        <v>38.25</v>
      </c>
      <c r="C20" s="300">
        <f>IF(MinBase1Day&gt;ROUND(((1-OneDayDiscount)*'UPS 1Day Base'!C17),2),ROUND(MinBase1Day*(1+ExpressFuelSurcharge),2),ROUND(((1-OneDayDiscount)*'UPS 1Day Base'!C17)*(1+ExpressFuelSurcharge),2))</f>
        <v>56.53</v>
      </c>
      <c r="D20" s="300">
        <f>IF(MinBase1Day&gt;ROUND(((1-OneDayDiscount)*'UPS 1Day Base'!D17),2),ROUND(MinBase1Day*(1+ExpressFuelSurcharge),2),ROUND(((1-OneDayDiscount)*'UPS 1Day Base'!D17)*(1+ExpressFuelSurcharge),2))</f>
        <v>100.69</v>
      </c>
      <c r="E20" s="300">
        <f>IF(MinBase1Day&gt;ROUND(((1-OneDayDiscount)*'UPS 1Day Base'!E17),2),ROUND(MinBase1Day*(1+ExpressFuelSurcharge),2),ROUND(((1-OneDayDiscount)*'UPS 1Day Base'!E17)*(1+ExpressFuelSurcharge),2))</f>
        <v>111.28</v>
      </c>
      <c r="F20" s="300">
        <f>IF(MinBase1Day&gt;ROUND(((1-OneDayDiscount)*'UPS 1Day Base'!F17),2),ROUND(MinBase1Day*(1+ExpressFuelSurcharge),2),ROUND(((1-OneDayDiscount)*'UPS 1Day Base'!F17)*(1+ExpressFuelSurcharge),2))</f>
        <v>117.21</v>
      </c>
      <c r="G20" s="300">
        <f>IF(MinBase1Day&gt;ROUND(((1-OneDayDiscount)*'UPS 1Day Base'!G17),2),ROUND(MinBase1Day*(1+ExpressFuelSurcharge),2),ROUND(((1-OneDayDiscount)*'UPS 1Day Base'!G17)*(1+ExpressFuelSurcharge),2))</f>
        <v>130</v>
      </c>
      <c r="H20" s="300">
        <f>IF(MinBase1Day&gt;ROUND(((1-OneDayDiscount)*'UPS 1Day Base'!H17),2),ROUND(MinBase1Day*(1+ExpressFuelSurcharge),2),ROUND(((1-OneDayDiscount)*'UPS 1Day Base'!H17)*(1+ExpressFuelSurcharge),2))</f>
        <v>134.51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299">
        <v>16.0</v>
      </c>
      <c r="B21" s="300">
        <f>IF(MinBase1Day&gt;ROUND(((1-OneDayDiscount)*'UPS 1Day Base'!B18),2),ROUND(MinBase1Day*(1+ExpressFuelSurcharge),2),ROUND(((1-OneDayDiscount)*'UPS 1Day Base'!B18)*(1+ExpressFuelSurcharge),2))</f>
        <v>39.06</v>
      </c>
      <c r="C21" s="300">
        <f>IF(MinBase1Day&gt;ROUND(((1-OneDayDiscount)*'UPS 1Day Base'!C18),2),ROUND(MinBase1Day*(1+ExpressFuelSurcharge),2),ROUND(((1-OneDayDiscount)*'UPS 1Day Base'!C18)*(1+ExpressFuelSurcharge),2))</f>
        <v>57.06</v>
      </c>
      <c r="D21" s="300">
        <f>IF(MinBase1Day&gt;ROUND(((1-OneDayDiscount)*'UPS 1Day Base'!D18),2),ROUND(MinBase1Day*(1+ExpressFuelSurcharge),2),ROUND(((1-OneDayDiscount)*'UPS 1Day Base'!D18)*(1+ExpressFuelSurcharge),2))</f>
        <v>106.41</v>
      </c>
      <c r="E21" s="300">
        <f>IF(MinBase1Day&gt;ROUND(((1-OneDayDiscount)*'UPS 1Day Base'!E18),2),ROUND(MinBase1Day*(1+ExpressFuelSurcharge),2),ROUND(((1-OneDayDiscount)*'UPS 1Day Base'!E18)*(1+ExpressFuelSurcharge),2))</f>
        <v>115.38</v>
      </c>
      <c r="F21" s="300">
        <f>IF(MinBase1Day&gt;ROUND(((1-OneDayDiscount)*'UPS 1Day Base'!F18),2),ROUND(MinBase1Day*(1+ExpressFuelSurcharge),2),ROUND(((1-OneDayDiscount)*'UPS 1Day Base'!F18)*(1+ExpressFuelSurcharge),2))</f>
        <v>123.3</v>
      </c>
      <c r="G21" s="300">
        <f>IF(MinBase1Day&gt;ROUND(((1-OneDayDiscount)*'UPS 1Day Base'!G18),2),ROUND(MinBase1Day*(1+ExpressFuelSurcharge),2),ROUND(((1-OneDayDiscount)*'UPS 1Day Base'!G18)*(1+ExpressFuelSurcharge),2))</f>
        <v>133.38</v>
      </c>
      <c r="H21" s="300">
        <f>IF(MinBase1Day&gt;ROUND(((1-OneDayDiscount)*'UPS 1Day Base'!H18),2),ROUND(MinBase1Day*(1+ExpressFuelSurcharge),2),ROUND(((1-OneDayDiscount)*'UPS 1Day Base'!H18)*(1+ExpressFuelSurcharge),2))</f>
        <v>137.95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299">
        <v>17.0</v>
      </c>
      <c r="B22" s="300">
        <f>IF(MinBase1Day&gt;ROUND(((1-OneDayDiscount)*'UPS 1Day Base'!B19),2),ROUND(MinBase1Day*(1+ExpressFuelSurcharge),2),ROUND(((1-OneDayDiscount)*'UPS 1Day Base'!B19)*(1+ExpressFuelSurcharge),2))</f>
        <v>39.91</v>
      </c>
      <c r="C22" s="300">
        <f>IF(MinBase1Day&gt;ROUND(((1-OneDayDiscount)*'UPS 1Day Base'!C19),2),ROUND(MinBase1Day*(1+ExpressFuelSurcharge),2),ROUND(((1-OneDayDiscount)*'UPS 1Day Base'!C19)*(1+ExpressFuelSurcharge),2))</f>
        <v>58.94</v>
      </c>
      <c r="D22" s="300">
        <f>IF(MinBase1Day&gt;ROUND(((1-OneDayDiscount)*'UPS 1Day Base'!D19),2),ROUND(MinBase1Day*(1+ExpressFuelSurcharge),2),ROUND(((1-OneDayDiscount)*'UPS 1Day Base'!D19)*(1+ExpressFuelSurcharge),2))</f>
        <v>109.45</v>
      </c>
      <c r="E22" s="300">
        <f>IF(MinBase1Day&gt;ROUND(((1-OneDayDiscount)*'UPS 1Day Base'!E19),2),ROUND(MinBase1Day*(1+ExpressFuelSurcharge),2),ROUND(((1-OneDayDiscount)*'UPS 1Day Base'!E19)*(1+ExpressFuelSurcharge),2))</f>
        <v>119.1</v>
      </c>
      <c r="F22" s="300">
        <f>IF(MinBase1Day&gt;ROUND(((1-OneDayDiscount)*'UPS 1Day Base'!F19),2),ROUND(MinBase1Day*(1+ExpressFuelSurcharge),2),ROUND(((1-OneDayDiscount)*'UPS 1Day Base'!F19)*(1+ExpressFuelSurcharge),2))</f>
        <v>126.17</v>
      </c>
      <c r="G22" s="300">
        <f>IF(MinBase1Day&gt;ROUND(((1-OneDayDiscount)*'UPS 1Day Base'!G19),2),ROUND(MinBase1Day*(1+ExpressFuelSurcharge),2),ROUND(((1-OneDayDiscount)*'UPS 1Day Base'!G19)*(1+ExpressFuelSurcharge),2))</f>
        <v>136.41</v>
      </c>
      <c r="H22" s="300">
        <f>IF(MinBase1Day&gt;ROUND(((1-OneDayDiscount)*'UPS 1Day Base'!H19),2),ROUND(MinBase1Day*(1+ExpressFuelSurcharge),2),ROUND(((1-OneDayDiscount)*'UPS 1Day Base'!H19)*(1+ExpressFuelSurcharge),2))</f>
        <v>140.89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299">
        <v>18.0</v>
      </c>
      <c r="B23" s="300">
        <f>IF(MinBase1Day&gt;ROUND(((1-OneDayDiscount)*'UPS 1Day Base'!B20),2),ROUND(MinBase1Day*(1+ExpressFuelSurcharge),2),ROUND(((1-OneDayDiscount)*'UPS 1Day Base'!B20)*(1+ExpressFuelSurcharge),2))</f>
        <v>42.27</v>
      </c>
      <c r="C23" s="300">
        <f>IF(MinBase1Day&gt;ROUND(((1-OneDayDiscount)*'UPS 1Day Base'!C20),2),ROUND(MinBase1Day*(1+ExpressFuelSurcharge),2),ROUND(((1-OneDayDiscount)*'UPS 1Day Base'!C20)*(1+ExpressFuelSurcharge),2))</f>
        <v>59.61</v>
      </c>
      <c r="D23" s="300">
        <f>IF(MinBase1Day&gt;ROUND(((1-OneDayDiscount)*'UPS 1Day Base'!D20),2),ROUND(MinBase1Day*(1+ExpressFuelSurcharge),2),ROUND(((1-OneDayDiscount)*'UPS 1Day Base'!D20)*(1+ExpressFuelSurcharge),2))</f>
        <v>112.73</v>
      </c>
      <c r="E23" s="300">
        <f>IF(MinBase1Day&gt;ROUND(((1-OneDayDiscount)*'UPS 1Day Base'!E20),2),ROUND(MinBase1Day*(1+ExpressFuelSurcharge),2),ROUND(((1-OneDayDiscount)*'UPS 1Day Base'!E20)*(1+ExpressFuelSurcharge),2))</f>
        <v>121.56</v>
      </c>
      <c r="F23" s="300">
        <f>IF(MinBase1Day&gt;ROUND(((1-OneDayDiscount)*'UPS 1Day Base'!F20),2),ROUND(MinBase1Day*(1+ExpressFuelSurcharge),2),ROUND(((1-OneDayDiscount)*'UPS 1Day Base'!F20)*(1+ExpressFuelSurcharge),2))</f>
        <v>128.94</v>
      </c>
      <c r="G23" s="300">
        <f>IF(MinBase1Day&gt;ROUND(((1-OneDayDiscount)*'UPS 1Day Base'!G20),2),ROUND(MinBase1Day*(1+ExpressFuelSurcharge),2),ROUND(((1-OneDayDiscount)*'UPS 1Day Base'!G20)*(1+ExpressFuelSurcharge),2))</f>
        <v>139.34</v>
      </c>
      <c r="H23" s="300">
        <f>IF(MinBase1Day&gt;ROUND(((1-OneDayDiscount)*'UPS 1Day Base'!H20),2),ROUND(MinBase1Day*(1+ExpressFuelSurcharge),2),ROUND(((1-OneDayDiscount)*'UPS 1Day Base'!H20)*(1+ExpressFuelSurcharge),2))</f>
        <v>144.66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299">
        <v>19.0</v>
      </c>
      <c r="B24" s="300">
        <f>IF(MinBase1Day&gt;ROUND(((1-OneDayDiscount)*'UPS 1Day Base'!B21),2),ROUND(MinBase1Day*(1+ExpressFuelSurcharge),2),ROUND(((1-OneDayDiscount)*'UPS 1Day Base'!B21)*(1+ExpressFuelSurcharge),2))</f>
        <v>43.4</v>
      </c>
      <c r="C24" s="300">
        <f>IF(MinBase1Day&gt;ROUND(((1-OneDayDiscount)*'UPS 1Day Base'!C21),2),ROUND(MinBase1Day*(1+ExpressFuelSurcharge),2),ROUND(((1-OneDayDiscount)*'UPS 1Day Base'!C21)*(1+ExpressFuelSurcharge),2))</f>
        <v>62.13</v>
      </c>
      <c r="D24" s="300">
        <f>IF(MinBase1Day&gt;ROUND(((1-OneDayDiscount)*'UPS 1Day Base'!D21),2),ROUND(MinBase1Day*(1+ExpressFuelSurcharge),2),ROUND(((1-OneDayDiscount)*'UPS 1Day Base'!D21)*(1+ExpressFuelSurcharge),2))</f>
        <v>115.42</v>
      </c>
      <c r="E24" s="300">
        <f>IF(MinBase1Day&gt;ROUND(((1-OneDayDiscount)*'UPS 1Day Base'!E21),2),ROUND(MinBase1Day*(1+ExpressFuelSurcharge),2),ROUND(((1-OneDayDiscount)*'UPS 1Day Base'!E21)*(1+ExpressFuelSurcharge),2))</f>
        <v>124.13</v>
      </c>
      <c r="F24" s="300">
        <f>IF(MinBase1Day&gt;ROUND(((1-OneDayDiscount)*'UPS 1Day Base'!F21),2),ROUND(MinBase1Day*(1+ExpressFuelSurcharge),2),ROUND(((1-OneDayDiscount)*'UPS 1Day Base'!F21)*(1+ExpressFuelSurcharge),2))</f>
        <v>131.85</v>
      </c>
      <c r="G24" s="300">
        <f>IF(MinBase1Day&gt;ROUND(((1-OneDayDiscount)*'UPS 1Day Base'!G21),2),ROUND(MinBase1Day*(1+ExpressFuelSurcharge),2),ROUND(((1-OneDayDiscount)*'UPS 1Day Base'!G21)*(1+ExpressFuelSurcharge),2))</f>
        <v>142.47</v>
      </c>
      <c r="H24" s="300">
        <f>IF(MinBase1Day&gt;ROUND(((1-OneDayDiscount)*'UPS 1Day Base'!H21),2),ROUND(MinBase1Day*(1+ExpressFuelSurcharge),2),ROUND(((1-OneDayDiscount)*'UPS 1Day Base'!H21)*(1+ExpressFuelSurcharge),2))</f>
        <v>148.38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299">
        <v>20.0</v>
      </c>
      <c r="B25" s="300">
        <f>IF(MinBase1Day&gt;ROUND(((1-OneDayDiscount)*'UPS 1Day Base'!B22),2),ROUND(MinBase1Day*(1+ExpressFuelSurcharge),2),ROUND(((1-OneDayDiscount)*'UPS 1Day Base'!B22)*(1+ExpressFuelSurcharge),2))</f>
        <v>44.21</v>
      </c>
      <c r="C25" s="300">
        <f>IF(MinBase1Day&gt;ROUND(((1-OneDayDiscount)*'UPS 1Day Base'!C22),2),ROUND(MinBase1Day*(1+ExpressFuelSurcharge),2),ROUND(((1-OneDayDiscount)*'UPS 1Day Base'!C22)*(1+ExpressFuelSurcharge),2))</f>
        <v>63.98</v>
      </c>
      <c r="D25" s="300">
        <f>IF(MinBase1Day&gt;ROUND(((1-OneDayDiscount)*'UPS 1Day Base'!D22),2),ROUND(MinBase1Day*(1+ExpressFuelSurcharge),2),ROUND(((1-OneDayDiscount)*'UPS 1Day Base'!D22)*(1+ExpressFuelSurcharge),2))</f>
        <v>118.55</v>
      </c>
      <c r="E25" s="300">
        <f>IF(MinBase1Day&gt;ROUND(((1-OneDayDiscount)*'UPS 1Day Base'!E22),2),ROUND(MinBase1Day*(1+ExpressFuelSurcharge),2),ROUND(((1-OneDayDiscount)*'UPS 1Day Base'!E22)*(1+ExpressFuelSurcharge),2))</f>
        <v>128.92</v>
      </c>
      <c r="F25" s="300">
        <f>IF(MinBase1Day&gt;ROUND(((1-OneDayDiscount)*'UPS 1Day Base'!F22),2),ROUND(MinBase1Day*(1+ExpressFuelSurcharge),2),ROUND(((1-OneDayDiscount)*'UPS 1Day Base'!F22)*(1+ExpressFuelSurcharge),2))</f>
        <v>132.67</v>
      </c>
      <c r="G25" s="300">
        <f>IF(MinBase1Day&gt;ROUND(((1-OneDayDiscount)*'UPS 1Day Base'!G22),2),ROUND(MinBase1Day*(1+ExpressFuelSurcharge),2),ROUND(((1-OneDayDiscount)*'UPS 1Day Base'!G22)*(1+ExpressFuelSurcharge),2))</f>
        <v>145.66</v>
      </c>
      <c r="H25" s="300">
        <f>IF(MinBase1Day&gt;ROUND(((1-OneDayDiscount)*'UPS 1Day Base'!H22),2),ROUND(MinBase1Day*(1+ExpressFuelSurcharge),2),ROUND(((1-OneDayDiscount)*'UPS 1Day Base'!H22)*(1+ExpressFuelSurcharge),2))</f>
        <v>148.99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299">
        <v>21.0</v>
      </c>
      <c r="B26" s="300">
        <f>IF(MinBase1Day&gt;ROUND(((1-OneDayDiscount)*'UPS 1Day Base'!B23),2),ROUND(MinBase1Day*(1+ExpressFuelSurcharge),2),ROUND(((1-OneDayDiscount)*'UPS 1Day Base'!B23)*(1+ExpressFuelSurcharge),2))</f>
        <v>45.4</v>
      </c>
      <c r="C26" s="300">
        <f>IF(MinBase1Day&gt;ROUND(((1-OneDayDiscount)*'UPS 1Day Base'!C23),2),ROUND(MinBase1Day*(1+ExpressFuelSurcharge),2),ROUND(((1-OneDayDiscount)*'UPS 1Day Base'!C23)*(1+ExpressFuelSurcharge),2))</f>
        <v>65.22</v>
      </c>
      <c r="D26" s="300">
        <f>IF(MinBase1Day&gt;ROUND(((1-OneDayDiscount)*'UPS 1Day Base'!D23),2),ROUND(MinBase1Day*(1+ExpressFuelSurcharge),2),ROUND(((1-OneDayDiscount)*'UPS 1Day Base'!D23)*(1+ExpressFuelSurcharge),2))</f>
        <v>125.62</v>
      </c>
      <c r="E26" s="300">
        <f>IF(MinBase1Day&gt;ROUND(((1-OneDayDiscount)*'UPS 1Day Base'!E23),2),ROUND(MinBase1Day*(1+ExpressFuelSurcharge),2),ROUND(((1-OneDayDiscount)*'UPS 1Day Base'!E23)*(1+ExpressFuelSurcharge),2))</f>
        <v>133.16</v>
      </c>
      <c r="F26" s="300">
        <f>IF(MinBase1Day&gt;ROUND(((1-OneDayDiscount)*'UPS 1Day Base'!F23),2),ROUND(MinBase1Day*(1+ExpressFuelSurcharge),2),ROUND(((1-OneDayDiscount)*'UPS 1Day Base'!F23)*(1+ExpressFuelSurcharge),2))</f>
        <v>143.29</v>
      </c>
      <c r="G26" s="300">
        <f>IF(MinBase1Day&gt;ROUND(((1-OneDayDiscount)*'UPS 1Day Base'!G23),2),ROUND(MinBase1Day*(1+ExpressFuelSurcharge),2),ROUND(((1-OneDayDiscount)*'UPS 1Day Base'!G23)*(1+ExpressFuelSurcharge),2))</f>
        <v>152.46</v>
      </c>
      <c r="H26" s="300">
        <f>IF(MinBase1Day&gt;ROUND(((1-OneDayDiscount)*'UPS 1Day Base'!H23),2),ROUND(MinBase1Day*(1+ExpressFuelSurcharge),2),ROUND(((1-OneDayDiscount)*'UPS 1Day Base'!H23)*(1+ExpressFuelSurcharge),2))</f>
        <v>160.94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299">
        <v>22.0</v>
      </c>
      <c r="B27" s="300">
        <f>IF(MinBase1Day&gt;ROUND(((1-OneDayDiscount)*'UPS 1Day Base'!B24),2),ROUND(MinBase1Day*(1+ExpressFuelSurcharge),2),ROUND(((1-OneDayDiscount)*'UPS 1Day Base'!B24)*(1+ExpressFuelSurcharge),2))</f>
        <v>47</v>
      </c>
      <c r="C27" s="300">
        <f>IF(MinBase1Day&gt;ROUND(((1-OneDayDiscount)*'UPS 1Day Base'!C24),2),ROUND(MinBase1Day*(1+ExpressFuelSurcharge),2),ROUND(((1-OneDayDiscount)*'UPS 1Day Base'!C24)*(1+ExpressFuelSurcharge),2))</f>
        <v>66.59</v>
      </c>
      <c r="D27" s="300">
        <f>IF(MinBase1Day&gt;ROUND(((1-OneDayDiscount)*'UPS 1Day Base'!D24),2),ROUND(MinBase1Day*(1+ExpressFuelSurcharge),2),ROUND(((1-OneDayDiscount)*'UPS 1Day Base'!D24)*(1+ExpressFuelSurcharge),2))</f>
        <v>128.87</v>
      </c>
      <c r="E27" s="300">
        <f>IF(MinBase1Day&gt;ROUND(((1-OneDayDiscount)*'UPS 1Day Base'!E24),2),ROUND(MinBase1Day*(1+ExpressFuelSurcharge),2),ROUND(((1-OneDayDiscount)*'UPS 1Day Base'!E24)*(1+ExpressFuelSurcharge),2))</f>
        <v>141.37</v>
      </c>
      <c r="F27" s="300">
        <f>IF(MinBase1Day&gt;ROUND(((1-OneDayDiscount)*'UPS 1Day Base'!F24),2),ROUND(MinBase1Day*(1+ExpressFuelSurcharge),2),ROUND(((1-OneDayDiscount)*'UPS 1Day Base'!F24)*(1+ExpressFuelSurcharge),2))</f>
        <v>144.36</v>
      </c>
      <c r="G27" s="300">
        <f>IF(MinBase1Day&gt;ROUND(((1-OneDayDiscount)*'UPS 1Day Base'!G24),2),ROUND(MinBase1Day*(1+ExpressFuelSurcharge),2),ROUND(((1-OneDayDiscount)*'UPS 1Day Base'!G24)*(1+ExpressFuelSurcharge),2))</f>
        <v>163.36</v>
      </c>
      <c r="H27" s="300">
        <f>IF(MinBase1Day&gt;ROUND(((1-OneDayDiscount)*'UPS 1Day Base'!H24),2),ROUND(MinBase1Day*(1+ExpressFuelSurcharge),2),ROUND(((1-OneDayDiscount)*'UPS 1Day Base'!H24)*(1+ExpressFuelSurcharge),2))</f>
        <v>167.76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299">
        <v>23.0</v>
      </c>
      <c r="B28" s="300">
        <f>IF(MinBase1Day&gt;ROUND(((1-OneDayDiscount)*'UPS 1Day Base'!B25),2),ROUND(MinBase1Day*(1+ExpressFuelSurcharge),2),ROUND(((1-OneDayDiscount)*'UPS 1Day Base'!B25)*(1+ExpressFuelSurcharge),2))</f>
        <v>47.8</v>
      </c>
      <c r="C28" s="300">
        <f>IF(MinBase1Day&gt;ROUND(((1-OneDayDiscount)*'UPS 1Day Base'!C25),2),ROUND(MinBase1Day*(1+ExpressFuelSurcharge),2),ROUND(((1-OneDayDiscount)*'UPS 1Day Base'!C25)*(1+ExpressFuelSurcharge),2))</f>
        <v>67.86</v>
      </c>
      <c r="D28" s="300">
        <f>IF(MinBase1Day&gt;ROUND(((1-OneDayDiscount)*'UPS 1Day Base'!D25),2),ROUND(MinBase1Day*(1+ExpressFuelSurcharge),2),ROUND(((1-OneDayDiscount)*'UPS 1Day Base'!D25)*(1+ExpressFuelSurcharge),2))</f>
        <v>132.44</v>
      </c>
      <c r="E28" s="300">
        <f>IF(MinBase1Day&gt;ROUND(((1-OneDayDiscount)*'UPS 1Day Base'!E25),2),ROUND(MinBase1Day*(1+ExpressFuelSurcharge),2),ROUND(((1-OneDayDiscount)*'UPS 1Day Base'!E25)*(1+ExpressFuelSurcharge),2))</f>
        <v>144.95</v>
      </c>
      <c r="F28" s="300">
        <f>IF(MinBase1Day&gt;ROUND(((1-OneDayDiscount)*'UPS 1Day Base'!F25),2),ROUND(MinBase1Day*(1+ExpressFuelSurcharge),2),ROUND(((1-OneDayDiscount)*'UPS 1Day Base'!F25)*(1+ExpressFuelSurcharge),2))</f>
        <v>149.44</v>
      </c>
      <c r="G28" s="300">
        <f>IF(MinBase1Day&gt;ROUND(((1-OneDayDiscount)*'UPS 1Day Base'!G25),2),ROUND(MinBase1Day*(1+ExpressFuelSurcharge),2),ROUND(((1-OneDayDiscount)*'UPS 1Day Base'!G25)*(1+ExpressFuelSurcharge),2))</f>
        <v>165.13</v>
      </c>
      <c r="H28" s="300">
        <f>IF(MinBase1Day&gt;ROUND(((1-OneDayDiscount)*'UPS 1Day Base'!H25),2),ROUND(MinBase1Day*(1+ExpressFuelSurcharge),2),ROUND(((1-OneDayDiscount)*'UPS 1Day Base'!H25)*(1+ExpressFuelSurcharge),2))</f>
        <v>168.44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99">
        <v>24.0</v>
      </c>
      <c r="B29" s="300">
        <f>IF(MinBase1Day&gt;ROUND(((1-OneDayDiscount)*'UPS 1Day Base'!B26),2),ROUND(MinBase1Day*(1+ExpressFuelSurcharge),2),ROUND(((1-OneDayDiscount)*'UPS 1Day Base'!B26)*(1+ExpressFuelSurcharge),2))</f>
        <v>48.99</v>
      </c>
      <c r="C29" s="300">
        <f>IF(MinBase1Day&gt;ROUND(((1-OneDayDiscount)*'UPS 1Day Base'!C26),2),ROUND(MinBase1Day*(1+ExpressFuelSurcharge),2),ROUND(((1-OneDayDiscount)*'UPS 1Day Base'!C26)*(1+ExpressFuelSurcharge),2))</f>
        <v>69</v>
      </c>
      <c r="D29" s="300">
        <f>IF(MinBase1Day&gt;ROUND(((1-OneDayDiscount)*'UPS 1Day Base'!D26),2),ROUND(MinBase1Day*(1+ExpressFuelSurcharge),2),ROUND(((1-OneDayDiscount)*'UPS 1Day Base'!D26)*(1+ExpressFuelSurcharge),2))</f>
        <v>133.97</v>
      </c>
      <c r="E29" s="300">
        <f>IF(MinBase1Day&gt;ROUND(((1-OneDayDiscount)*'UPS 1Day Base'!E26),2),ROUND(MinBase1Day*(1+ExpressFuelSurcharge),2),ROUND(((1-OneDayDiscount)*'UPS 1Day Base'!E26)*(1+ExpressFuelSurcharge),2))</f>
        <v>146.8</v>
      </c>
      <c r="F29" s="300">
        <f>IF(MinBase1Day&gt;ROUND(((1-OneDayDiscount)*'UPS 1Day Base'!F26),2),ROUND(MinBase1Day*(1+ExpressFuelSurcharge),2),ROUND(((1-OneDayDiscount)*'UPS 1Day Base'!F26)*(1+ExpressFuelSurcharge),2))</f>
        <v>152.27</v>
      </c>
      <c r="G29" s="300">
        <f>IF(MinBase1Day&gt;ROUND(((1-OneDayDiscount)*'UPS 1Day Base'!G26),2),ROUND(MinBase1Day*(1+ExpressFuelSurcharge),2),ROUND(((1-OneDayDiscount)*'UPS 1Day Base'!G26)*(1+ExpressFuelSurcharge),2))</f>
        <v>167.29</v>
      </c>
      <c r="H29" s="300">
        <f>IF(MinBase1Day&gt;ROUND(((1-OneDayDiscount)*'UPS 1Day Base'!H26),2),ROUND(MinBase1Day*(1+ExpressFuelSurcharge),2),ROUND(((1-OneDayDiscount)*'UPS 1Day Base'!H26)*(1+ExpressFuelSurcharge),2))</f>
        <v>172.17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99">
        <v>25.0</v>
      </c>
      <c r="B30" s="300">
        <f>IF(MinBase1Day&gt;ROUND(((1-OneDayDiscount)*'UPS 1Day Base'!B27),2),ROUND(MinBase1Day*(1+ExpressFuelSurcharge),2),ROUND(((1-OneDayDiscount)*'UPS 1Day Base'!B27)*(1+ExpressFuelSurcharge),2))</f>
        <v>49.65</v>
      </c>
      <c r="C30" s="300">
        <f>IF(MinBase1Day&gt;ROUND(((1-OneDayDiscount)*'UPS 1Day Base'!C27),2),ROUND(MinBase1Day*(1+ExpressFuelSurcharge),2),ROUND(((1-OneDayDiscount)*'UPS 1Day Base'!C27)*(1+ExpressFuelSurcharge),2))</f>
        <v>70.44</v>
      </c>
      <c r="D30" s="300">
        <f>IF(MinBase1Day&gt;ROUND(((1-OneDayDiscount)*'UPS 1Day Base'!D27),2),ROUND(MinBase1Day*(1+ExpressFuelSurcharge),2),ROUND(((1-OneDayDiscount)*'UPS 1Day Base'!D27)*(1+ExpressFuelSurcharge),2))</f>
        <v>135.46</v>
      </c>
      <c r="E30" s="300">
        <f>IF(MinBase1Day&gt;ROUND(((1-OneDayDiscount)*'UPS 1Day Base'!E27),2),ROUND(MinBase1Day*(1+ExpressFuelSurcharge),2),ROUND(((1-OneDayDiscount)*'UPS 1Day Base'!E27)*(1+ExpressFuelSurcharge),2))</f>
        <v>147.27</v>
      </c>
      <c r="F30" s="300">
        <f>IF(MinBase1Day&gt;ROUND(((1-OneDayDiscount)*'UPS 1Day Base'!F27),2),ROUND(MinBase1Day*(1+ExpressFuelSurcharge),2),ROUND(((1-OneDayDiscount)*'UPS 1Day Base'!F27)*(1+ExpressFuelSurcharge),2))</f>
        <v>152.93</v>
      </c>
      <c r="G30" s="300">
        <f>IF(MinBase1Day&gt;ROUND(((1-OneDayDiscount)*'UPS 1Day Base'!G27),2),ROUND(MinBase1Day*(1+ExpressFuelSurcharge),2),ROUND(((1-OneDayDiscount)*'UPS 1Day Base'!G27)*(1+ExpressFuelSurcharge),2))</f>
        <v>169.23</v>
      </c>
      <c r="H30" s="300">
        <f>IF(MinBase1Day&gt;ROUND(((1-OneDayDiscount)*'UPS 1Day Base'!H27),2),ROUND(MinBase1Day*(1+ExpressFuelSurcharge),2),ROUND(((1-OneDayDiscount)*'UPS 1Day Base'!H27)*(1+ExpressFuelSurcharge),2))</f>
        <v>172.84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99">
        <v>26.0</v>
      </c>
      <c r="B31" s="300">
        <f>IF(MinBase1Day&gt;ROUND(((1-OneDayDiscount)*'UPS 1Day Base'!B28),2),ROUND(MinBase1Day*(1+ExpressFuelSurcharge),2),ROUND(((1-OneDayDiscount)*'UPS 1Day Base'!B28)*(1+ExpressFuelSurcharge),2))</f>
        <v>49.79</v>
      </c>
      <c r="C31" s="300">
        <f>IF(MinBase1Day&gt;ROUND(((1-OneDayDiscount)*'UPS 1Day Base'!C28),2),ROUND(MinBase1Day*(1+ExpressFuelSurcharge),2),ROUND(((1-OneDayDiscount)*'UPS 1Day Base'!C28)*(1+ExpressFuelSurcharge),2))</f>
        <v>72.43</v>
      </c>
      <c r="D31" s="300">
        <f>IF(MinBase1Day&gt;ROUND(((1-OneDayDiscount)*'UPS 1Day Base'!D28),2),ROUND(MinBase1Day*(1+ExpressFuelSurcharge),2),ROUND(((1-OneDayDiscount)*'UPS 1Day Base'!D28)*(1+ExpressFuelSurcharge),2))</f>
        <v>143.94</v>
      </c>
      <c r="E31" s="300">
        <f>IF(MinBase1Day&gt;ROUND(((1-OneDayDiscount)*'UPS 1Day Base'!E28),2),ROUND(MinBase1Day*(1+ExpressFuelSurcharge),2),ROUND(((1-OneDayDiscount)*'UPS 1Day Base'!E28)*(1+ExpressFuelSurcharge),2))</f>
        <v>156.55</v>
      </c>
      <c r="F31" s="300">
        <f>IF(MinBase1Day&gt;ROUND(((1-OneDayDiscount)*'UPS 1Day Base'!F28),2),ROUND(MinBase1Day*(1+ExpressFuelSurcharge),2),ROUND(((1-OneDayDiscount)*'UPS 1Day Base'!F28)*(1+ExpressFuelSurcharge),2))</f>
        <v>165.89</v>
      </c>
      <c r="G31" s="300">
        <f>IF(MinBase1Day&gt;ROUND(((1-OneDayDiscount)*'UPS 1Day Base'!G28),2),ROUND(MinBase1Day*(1+ExpressFuelSurcharge),2),ROUND(((1-OneDayDiscount)*'UPS 1Day Base'!G28)*(1+ExpressFuelSurcharge),2))</f>
        <v>173.74</v>
      </c>
      <c r="H31" s="300">
        <f>IF(MinBase1Day&gt;ROUND(((1-OneDayDiscount)*'UPS 1Day Base'!H28),2),ROUND(MinBase1Day*(1+ExpressFuelSurcharge),2),ROUND(((1-OneDayDiscount)*'UPS 1Day Base'!H28)*(1+ExpressFuelSurcharge),2))</f>
        <v>181.97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299">
        <v>27.0</v>
      </c>
      <c r="B32" s="300">
        <f>IF(MinBase1Day&gt;ROUND(((1-OneDayDiscount)*'UPS 1Day Base'!B29),2),ROUND(MinBase1Day*(1+ExpressFuelSurcharge),2),ROUND(((1-OneDayDiscount)*'UPS 1Day Base'!B29)*(1+ExpressFuelSurcharge),2))</f>
        <v>52.05</v>
      </c>
      <c r="C32" s="300">
        <f>IF(MinBase1Day&gt;ROUND(((1-OneDayDiscount)*'UPS 1Day Base'!C29),2),ROUND(MinBase1Day*(1+ExpressFuelSurcharge),2),ROUND(((1-OneDayDiscount)*'UPS 1Day Base'!C29)*(1+ExpressFuelSurcharge),2))</f>
        <v>74.43</v>
      </c>
      <c r="D32" s="300">
        <f>IF(MinBase1Day&gt;ROUND(((1-OneDayDiscount)*'UPS 1Day Base'!D29),2),ROUND(MinBase1Day*(1+ExpressFuelSurcharge),2),ROUND(((1-OneDayDiscount)*'UPS 1Day Base'!D29)*(1+ExpressFuelSurcharge),2))</f>
        <v>147.75</v>
      </c>
      <c r="E32" s="300">
        <f>IF(MinBase1Day&gt;ROUND(((1-OneDayDiscount)*'UPS 1Day Base'!E29),2),ROUND(MinBase1Day*(1+ExpressFuelSurcharge),2),ROUND(((1-OneDayDiscount)*'UPS 1Day Base'!E29)*(1+ExpressFuelSurcharge),2))</f>
        <v>159.25</v>
      </c>
      <c r="F32" s="300">
        <f>IF(MinBase1Day&gt;ROUND(((1-OneDayDiscount)*'UPS 1Day Base'!F29),2),ROUND(MinBase1Day*(1+ExpressFuelSurcharge),2),ROUND(((1-OneDayDiscount)*'UPS 1Day Base'!F29)*(1+ExpressFuelSurcharge),2))</f>
        <v>169.41</v>
      </c>
      <c r="G32" s="300">
        <f>IF(MinBase1Day&gt;ROUND(((1-OneDayDiscount)*'UPS 1Day Base'!G29),2),ROUND(MinBase1Day*(1+ExpressFuelSurcharge),2),ROUND(((1-OneDayDiscount)*'UPS 1Day Base'!G29)*(1+ExpressFuelSurcharge),2))</f>
        <v>178.24</v>
      </c>
      <c r="H32" s="300">
        <f>IF(MinBase1Day&gt;ROUND(((1-OneDayDiscount)*'UPS 1Day Base'!H29),2),ROUND(MinBase1Day*(1+ExpressFuelSurcharge),2),ROUND(((1-OneDayDiscount)*'UPS 1Day Base'!H29)*(1+ExpressFuelSurcharge),2))</f>
        <v>190.58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299">
        <v>28.0</v>
      </c>
      <c r="B33" s="300">
        <f>IF(MinBase1Day&gt;ROUND(((1-OneDayDiscount)*'UPS 1Day Base'!B30),2),ROUND(MinBase1Day*(1+ExpressFuelSurcharge),2),ROUND(((1-OneDayDiscount)*'UPS 1Day Base'!B30)*(1+ExpressFuelSurcharge),2))</f>
        <v>52.28</v>
      </c>
      <c r="C33" s="300">
        <f>IF(MinBase1Day&gt;ROUND(((1-OneDayDiscount)*'UPS 1Day Base'!C30),2),ROUND(MinBase1Day*(1+ExpressFuelSurcharge),2),ROUND(((1-OneDayDiscount)*'UPS 1Day Base'!C30)*(1+ExpressFuelSurcharge),2))</f>
        <v>76.35</v>
      </c>
      <c r="D33" s="300">
        <f>IF(MinBase1Day&gt;ROUND(((1-OneDayDiscount)*'UPS 1Day Base'!D30),2),ROUND(MinBase1Day*(1+ExpressFuelSurcharge),2),ROUND(((1-OneDayDiscount)*'UPS 1Day Base'!D30)*(1+ExpressFuelSurcharge),2))</f>
        <v>152.01</v>
      </c>
      <c r="E33" s="300">
        <f>IF(MinBase1Day&gt;ROUND(((1-OneDayDiscount)*'UPS 1Day Base'!E30),2),ROUND(MinBase1Day*(1+ExpressFuelSurcharge),2),ROUND(((1-OneDayDiscount)*'UPS 1Day Base'!E30)*(1+ExpressFuelSurcharge),2))</f>
        <v>163.8</v>
      </c>
      <c r="F33" s="300">
        <f>IF(MinBase1Day&gt;ROUND(((1-OneDayDiscount)*'UPS 1Day Base'!F30),2),ROUND(MinBase1Day*(1+ExpressFuelSurcharge),2),ROUND(((1-OneDayDiscount)*'UPS 1Day Base'!F30)*(1+ExpressFuelSurcharge),2))</f>
        <v>170.65</v>
      </c>
      <c r="G33" s="300">
        <f>IF(MinBase1Day&gt;ROUND(((1-OneDayDiscount)*'UPS 1Day Base'!G30),2),ROUND(MinBase1Day*(1+ExpressFuelSurcharge),2),ROUND(((1-OneDayDiscount)*'UPS 1Day Base'!G30)*(1+ExpressFuelSurcharge),2))</f>
        <v>182.43</v>
      </c>
      <c r="H33" s="300">
        <f>IF(MinBase1Day&gt;ROUND(((1-OneDayDiscount)*'UPS 1Day Base'!H30),2),ROUND(MinBase1Day*(1+ExpressFuelSurcharge),2),ROUND(((1-OneDayDiscount)*'UPS 1Day Base'!H30)*(1+ExpressFuelSurcharge),2))</f>
        <v>195.57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299">
        <v>29.0</v>
      </c>
      <c r="B34" s="300">
        <f>IF(MinBase1Day&gt;ROUND(((1-OneDayDiscount)*'UPS 1Day Base'!B31),2),ROUND(MinBase1Day*(1+ExpressFuelSurcharge),2),ROUND(((1-OneDayDiscount)*'UPS 1Day Base'!B31)*(1+ExpressFuelSurcharge),2))</f>
        <v>53.29</v>
      </c>
      <c r="C34" s="300">
        <f>IF(MinBase1Day&gt;ROUND(((1-OneDayDiscount)*'UPS 1Day Base'!C31),2),ROUND(MinBase1Day*(1+ExpressFuelSurcharge),2),ROUND(((1-OneDayDiscount)*'UPS 1Day Base'!C31)*(1+ExpressFuelSurcharge),2))</f>
        <v>77.79</v>
      </c>
      <c r="D34" s="300">
        <f>IF(MinBase1Day&gt;ROUND(((1-OneDayDiscount)*'UPS 1Day Base'!D31),2),ROUND(MinBase1Day*(1+ExpressFuelSurcharge),2),ROUND(((1-OneDayDiscount)*'UPS 1Day Base'!D31)*(1+ExpressFuelSurcharge),2))</f>
        <v>155.71</v>
      </c>
      <c r="E34" s="300">
        <f>IF(MinBase1Day&gt;ROUND(((1-OneDayDiscount)*'UPS 1Day Base'!E31),2),ROUND(MinBase1Day*(1+ExpressFuelSurcharge),2),ROUND(((1-OneDayDiscount)*'UPS 1Day Base'!E31)*(1+ExpressFuelSurcharge),2))</f>
        <v>164.75</v>
      </c>
      <c r="F34" s="300">
        <f>IF(MinBase1Day&gt;ROUND(((1-OneDayDiscount)*'UPS 1Day Base'!F31),2),ROUND(MinBase1Day*(1+ExpressFuelSurcharge),2),ROUND(((1-OneDayDiscount)*'UPS 1Day Base'!F31)*(1+ExpressFuelSurcharge),2))</f>
        <v>170.81</v>
      </c>
      <c r="G34" s="300">
        <f>IF(MinBase1Day&gt;ROUND(((1-OneDayDiscount)*'UPS 1Day Base'!G31),2),ROUND(MinBase1Day*(1+ExpressFuelSurcharge),2),ROUND(((1-OneDayDiscount)*'UPS 1Day Base'!G31)*(1+ExpressFuelSurcharge),2))</f>
        <v>188</v>
      </c>
      <c r="H34" s="300">
        <f>IF(MinBase1Day&gt;ROUND(((1-OneDayDiscount)*'UPS 1Day Base'!H31),2),ROUND(MinBase1Day*(1+ExpressFuelSurcharge),2),ROUND(((1-OneDayDiscount)*'UPS 1Day Base'!H31)*(1+ExpressFuelSurcharge),2))</f>
        <v>196.65</v>
      </c>
    </row>
    <row r="35" ht="12.75" customHeight="1">
      <c r="A35" s="299">
        <v>30.0</v>
      </c>
      <c r="B35" s="300">
        <f>IF(MinBase1Day&gt;ROUND(((1-OneDayDiscount)*'UPS 1Day Base'!B32),2),ROUND(MinBase1Day*(1+ExpressFuelSurcharge),2),ROUND(((1-OneDayDiscount)*'UPS 1Day Base'!B32)*(1+ExpressFuelSurcharge),2))</f>
        <v>55.72</v>
      </c>
      <c r="C35" s="300">
        <f>IF(MinBase1Day&gt;ROUND(((1-OneDayDiscount)*'UPS 1Day Base'!C32),2),ROUND(MinBase1Day*(1+ExpressFuelSurcharge),2),ROUND(((1-OneDayDiscount)*'UPS 1Day Base'!C32)*(1+ExpressFuelSurcharge),2))</f>
        <v>78.64</v>
      </c>
      <c r="D35" s="300">
        <f>IF(MinBase1Day&gt;ROUND(((1-OneDayDiscount)*'UPS 1Day Base'!D32),2),ROUND(MinBase1Day*(1+ExpressFuelSurcharge),2),ROUND(((1-OneDayDiscount)*'UPS 1Day Base'!D32)*(1+ExpressFuelSurcharge),2))</f>
        <v>156.09</v>
      </c>
      <c r="E35" s="300">
        <f>IF(MinBase1Day&gt;ROUND(((1-OneDayDiscount)*'UPS 1Day Base'!E32),2),ROUND(MinBase1Day*(1+ExpressFuelSurcharge),2),ROUND(((1-OneDayDiscount)*'UPS 1Day Base'!E32)*(1+ExpressFuelSurcharge),2))</f>
        <v>166.29</v>
      </c>
      <c r="F35" s="300">
        <f>IF(MinBase1Day&gt;ROUND(((1-OneDayDiscount)*'UPS 1Day Base'!F32),2),ROUND(MinBase1Day*(1+ExpressFuelSurcharge),2),ROUND(((1-OneDayDiscount)*'UPS 1Day Base'!F32)*(1+ExpressFuelSurcharge),2))</f>
        <v>171.59</v>
      </c>
      <c r="G35" s="300">
        <f>IF(MinBase1Day&gt;ROUND(((1-OneDayDiscount)*'UPS 1Day Base'!G32),2),ROUND(MinBase1Day*(1+ExpressFuelSurcharge),2),ROUND(((1-OneDayDiscount)*'UPS 1Day Base'!G32)*(1+ExpressFuelSurcharge),2))</f>
        <v>188.85</v>
      </c>
      <c r="H35" s="300">
        <f>IF(MinBase1Day&gt;ROUND(((1-OneDayDiscount)*'UPS 1Day Base'!H32),2),ROUND(MinBase1Day*(1+ExpressFuelSurcharge),2),ROUND(((1-OneDayDiscount)*'UPS 1Day Base'!H32)*(1+ExpressFuelSurcharge),2))</f>
        <v>197.04</v>
      </c>
    </row>
    <row r="36" ht="12.75" customHeight="1">
      <c r="A36" s="299">
        <v>31.0</v>
      </c>
      <c r="B36" s="300">
        <f>IF(MinBase1Day&gt;ROUND(((1-OneDayDiscount)*'UPS 1Day Base'!B33),2),ROUND(MinBase1Day*(1+ExpressFuelSurcharge),2),ROUND(((1-OneDayDiscount)*'UPS 1Day Base'!B33)*(1+ExpressFuelSurcharge),2))</f>
        <v>56.75</v>
      </c>
      <c r="C36" s="300">
        <f>IF(MinBase1Day&gt;ROUND(((1-OneDayDiscount)*'UPS 1Day Base'!C33),2),ROUND(MinBase1Day*(1+ExpressFuelSurcharge),2),ROUND(((1-OneDayDiscount)*'UPS 1Day Base'!C33)*(1+ExpressFuelSurcharge),2))</f>
        <v>79.54</v>
      </c>
      <c r="D36" s="300">
        <f>IF(MinBase1Day&gt;ROUND(((1-OneDayDiscount)*'UPS 1Day Base'!D33),2),ROUND(MinBase1Day*(1+ExpressFuelSurcharge),2),ROUND(((1-OneDayDiscount)*'UPS 1Day Base'!D33)*(1+ExpressFuelSurcharge),2))</f>
        <v>162.82</v>
      </c>
      <c r="E36" s="300">
        <f>IF(MinBase1Day&gt;ROUND(((1-OneDayDiscount)*'UPS 1Day Base'!E33),2),ROUND(MinBase1Day*(1+ExpressFuelSurcharge),2),ROUND(((1-OneDayDiscount)*'UPS 1Day Base'!E33)*(1+ExpressFuelSurcharge),2))</f>
        <v>174.19</v>
      </c>
      <c r="F36" s="300">
        <f>IF(MinBase1Day&gt;ROUND(((1-OneDayDiscount)*'UPS 1Day Base'!F33),2),ROUND(MinBase1Day*(1+ExpressFuelSurcharge),2),ROUND(((1-OneDayDiscount)*'UPS 1Day Base'!F33)*(1+ExpressFuelSurcharge),2))</f>
        <v>185.03</v>
      </c>
      <c r="G36" s="300">
        <f>IF(MinBase1Day&gt;ROUND(((1-OneDayDiscount)*'UPS 1Day Base'!G33),2),ROUND(MinBase1Day*(1+ExpressFuelSurcharge),2),ROUND(((1-OneDayDiscount)*'UPS 1Day Base'!G33)*(1+ExpressFuelSurcharge),2))</f>
        <v>195.66</v>
      </c>
      <c r="H36" s="300">
        <f>IF(MinBase1Day&gt;ROUND(((1-OneDayDiscount)*'UPS 1Day Base'!H33),2),ROUND(MinBase1Day*(1+ExpressFuelSurcharge),2),ROUND(((1-OneDayDiscount)*'UPS 1Day Base'!H33)*(1+ExpressFuelSurcharge),2))</f>
        <v>204.76</v>
      </c>
    </row>
    <row r="37" ht="12.75" customHeight="1">
      <c r="A37" s="299">
        <v>32.0</v>
      </c>
      <c r="B37" s="300">
        <f>IF(MinBase1Day&gt;ROUND(((1-OneDayDiscount)*'UPS 1Day Base'!B34),2),ROUND(MinBase1Day*(1+ExpressFuelSurcharge),2),ROUND(((1-OneDayDiscount)*'UPS 1Day Base'!B34)*(1+ExpressFuelSurcharge),2))</f>
        <v>57.93</v>
      </c>
      <c r="C37" s="300">
        <f>IF(MinBase1Day&gt;ROUND(((1-OneDayDiscount)*'UPS 1Day Base'!C34),2),ROUND(MinBase1Day*(1+ExpressFuelSurcharge),2),ROUND(((1-OneDayDiscount)*'UPS 1Day Base'!C34)*(1+ExpressFuelSurcharge),2))</f>
        <v>80.92</v>
      </c>
      <c r="D37" s="300">
        <f>IF(MinBase1Day&gt;ROUND(((1-OneDayDiscount)*'UPS 1Day Base'!D34),2),ROUND(MinBase1Day*(1+ExpressFuelSurcharge),2),ROUND(((1-OneDayDiscount)*'UPS 1Day Base'!D34)*(1+ExpressFuelSurcharge),2))</f>
        <v>166.35</v>
      </c>
      <c r="E37" s="300">
        <f>IF(MinBase1Day&gt;ROUND(((1-OneDayDiscount)*'UPS 1Day Base'!E34),2),ROUND(MinBase1Day*(1+ExpressFuelSurcharge),2),ROUND(((1-OneDayDiscount)*'UPS 1Day Base'!E34)*(1+ExpressFuelSurcharge),2))</f>
        <v>174.98</v>
      </c>
      <c r="F37" s="300">
        <f>IF(MinBase1Day&gt;ROUND(((1-OneDayDiscount)*'UPS 1Day Base'!F34),2),ROUND(MinBase1Day*(1+ExpressFuelSurcharge),2),ROUND(((1-OneDayDiscount)*'UPS 1Day Base'!F34)*(1+ExpressFuelSurcharge),2))</f>
        <v>188.71</v>
      </c>
      <c r="G37" s="300">
        <f>IF(MinBase1Day&gt;ROUND(((1-OneDayDiscount)*'UPS 1Day Base'!G34),2),ROUND(MinBase1Day*(1+ExpressFuelSurcharge),2),ROUND(((1-OneDayDiscount)*'UPS 1Day Base'!G34)*(1+ExpressFuelSurcharge),2))</f>
        <v>196.66</v>
      </c>
      <c r="H37" s="300">
        <f>IF(MinBase1Day&gt;ROUND(((1-OneDayDiscount)*'UPS 1Day Base'!H34),2),ROUND(MinBase1Day*(1+ExpressFuelSurcharge),2),ROUND(((1-OneDayDiscount)*'UPS 1Day Base'!H34)*(1+ExpressFuelSurcharge),2))</f>
        <v>208.24</v>
      </c>
    </row>
    <row r="38" ht="12.75" customHeight="1">
      <c r="A38" s="299">
        <v>33.0</v>
      </c>
      <c r="B38" s="300">
        <f>IF(MinBase1Day&gt;ROUND(((1-OneDayDiscount)*'UPS 1Day Base'!B35),2),ROUND(MinBase1Day*(1+ExpressFuelSurcharge),2),ROUND(((1-OneDayDiscount)*'UPS 1Day Base'!B35)*(1+ExpressFuelSurcharge),2))</f>
        <v>59.21</v>
      </c>
      <c r="C38" s="300">
        <f>IF(MinBase1Day&gt;ROUND(((1-OneDayDiscount)*'UPS 1Day Base'!C35),2),ROUND(MinBase1Day*(1+ExpressFuelSurcharge),2),ROUND(((1-OneDayDiscount)*'UPS 1Day Base'!C35)*(1+ExpressFuelSurcharge),2))</f>
        <v>82.53</v>
      </c>
      <c r="D38" s="300">
        <f>IF(MinBase1Day&gt;ROUND(((1-OneDayDiscount)*'UPS 1Day Base'!D35),2),ROUND(MinBase1Day*(1+ExpressFuelSurcharge),2),ROUND(((1-OneDayDiscount)*'UPS 1Day Base'!D35)*(1+ExpressFuelSurcharge),2))</f>
        <v>169.76</v>
      </c>
      <c r="E38" s="300">
        <f>IF(MinBase1Day&gt;ROUND(((1-OneDayDiscount)*'UPS 1Day Base'!E35),2),ROUND(MinBase1Day*(1+ExpressFuelSurcharge),2),ROUND(((1-OneDayDiscount)*'UPS 1Day Base'!E35)*(1+ExpressFuelSurcharge),2))</f>
        <v>182.56</v>
      </c>
      <c r="F38" s="300">
        <f>IF(MinBase1Day&gt;ROUND(((1-OneDayDiscount)*'UPS 1Day Base'!F35),2),ROUND(MinBase1Day*(1+ExpressFuelSurcharge),2),ROUND(((1-OneDayDiscount)*'UPS 1Day Base'!F35)*(1+ExpressFuelSurcharge),2))</f>
        <v>192.25</v>
      </c>
      <c r="G38" s="300">
        <f>IF(MinBase1Day&gt;ROUND(((1-OneDayDiscount)*'UPS 1Day Base'!G35),2),ROUND(MinBase1Day*(1+ExpressFuelSurcharge),2),ROUND(((1-OneDayDiscount)*'UPS 1Day Base'!G35)*(1+ExpressFuelSurcharge),2))</f>
        <v>207</v>
      </c>
      <c r="H38" s="300">
        <f>IF(MinBase1Day&gt;ROUND(((1-OneDayDiscount)*'UPS 1Day Base'!H35),2),ROUND(MinBase1Day*(1+ExpressFuelSurcharge),2),ROUND(((1-OneDayDiscount)*'UPS 1Day Base'!H35)*(1+ExpressFuelSurcharge),2))</f>
        <v>216.93</v>
      </c>
    </row>
    <row r="39" ht="12.75" customHeight="1">
      <c r="A39" s="299">
        <v>34.0</v>
      </c>
      <c r="B39" s="300">
        <f>IF(MinBase1Day&gt;ROUND(((1-OneDayDiscount)*'UPS 1Day Base'!B36),2),ROUND(MinBase1Day*(1+ExpressFuelSurcharge),2),ROUND(((1-OneDayDiscount)*'UPS 1Day Base'!B36)*(1+ExpressFuelSurcharge),2))</f>
        <v>60.24</v>
      </c>
      <c r="C39" s="300">
        <f>IF(MinBase1Day&gt;ROUND(((1-OneDayDiscount)*'UPS 1Day Base'!C36),2),ROUND(MinBase1Day*(1+ExpressFuelSurcharge),2),ROUND(((1-OneDayDiscount)*'UPS 1Day Base'!C36)*(1+ExpressFuelSurcharge),2))</f>
        <v>84.38</v>
      </c>
      <c r="D39" s="300">
        <f>IF(MinBase1Day&gt;ROUND(((1-OneDayDiscount)*'UPS 1Day Base'!D36),2),ROUND(MinBase1Day*(1+ExpressFuelSurcharge),2),ROUND(((1-OneDayDiscount)*'UPS 1Day Base'!D36)*(1+ExpressFuelSurcharge),2))</f>
        <v>173.61</v>
      </c>
      <c r="E39" s="300">
        <f>IF(MinBase1Day&gt;ROUND(((1-OneDayDiscount)*'UPS 1Day Base'!E36),2),ROUND(MinBase1Day*(1+ExpressFuelSurcharge),2),ROUND(((1-OneDayDiscount)*'UPS 1Day Base'!E36)*(1+ExpressFuelSurcharge),2))</f>
        <v>185.84</v>
      </c>
      <c r="F39" s="300">
        <f>IF(MinBase1Day&gt;ROUND(((1-OneDayDiscount)*'UPS 1Day Base'!F36),2),ROUND(MinBase1Day*(1+ExpressFuelSurcharge),2),ROUND(((1-OneDayDiscount)*'UPS 1Day Base'!F36)*(1+ExpressFuelSurcharge),2))</f>
        <v>192.62</v>
      </c>
      <c r="G39" s="300">
        <f>IF(MinBase1Day&gt;ROUND(((1-OneDayDiscount)*'UPS 1Day Base'!G36),2),ROUND(MinBase1Day*(1+ExpressFuelSurcharge),2),ROUND(((1-OneDayDiscount)*'UPS 1Day Base'!G36)*(1+ExpressFuelSurcharge),2))</f>
        <v>211.51</v>
      </c>
      <c r="H39" s="300">
        <f>IF(MinBase1Day&gt;ROUND(((1-OneDayDiscount)*'UPS 1Day Base'!H36),2),ROUND(MinBase1Day*(1+ExpressFuelSurcharge),2),ROUND(((1-OneDayDiscount)*'UPS 1Day Base'!H36)*(1+ExpressFuelSurcharge),2))</f>
        <v>217.97</v>
      </c>
    </row>
    <row r="40" ht="12.75" customHeight="1">
      <c r="A40" s="299">
        <v>35.0</v>
      </c>
      <c r="B40" s="300">
        <f>IF(MinBase1Day&gt;ROUND(((1-OneDayDiscount)*'UPS 1Day Base'!B37),2),ROUND(MinBase1Day*(1+ExpressFuelSurcharge),2),ROUND(((1-OneDayDiscount)*'UPS 1Day Base'!B37)*(1+ExpressFuelSurcharge),2))</f>
        <v>61.95</v>
      </c>
      <c r="C40" s="300">
        <f>IF(MinBase1Day&gt;ROUND(((1-OneDayDiscount)*'UPS 1Day Base'!C37),2),ROUND(MinBase1Day*(1+ExpressFuelSurcharge),2),ROUND(((1-OneDayDiscount)*'UPS 1Day Base'!C37)*(1+ExpressFuelSurcharge),2))</f>
        <v>86.05</v>
      </c>
      <c r="D40" s="300">
        <f>IF(MinBase1Day&gt;ROUND(((1-OneDayDiscount)*'UPS 1Day Base'!D37),2),ROUND(MinBase1Day*(1+ExpressFuelSurcharge),2),ROUND(((1-OneDayDiscount)*'UPS 1Day Base'!D37)*(1+ExpressFuelSurcharge),2))</f>
        <v>174</v>
      </c>
      <c r="E40" s="300">
        <f>IF(MinBase1Day&gt;ROUND(((1-OneDayDiscount)*'UPS 1Day Base'!E37),2),ROUND(MinBase1Day*(1+ExpressFuelSurcharge),2),ROUND(((1-OneDayDiscount)*'UPS 1Day Base'!E37)*(1+ExpressFuelSurcharge),2))</f>
        <v>188.86</v>
      </c>
      <c r="F40" s="300">
        <f>IF(MinBase1Day&gt;ROUND(((1-OneDayDiscount)*'UPS 1Day Base'!F37),2),ROUND(MinBase1Day*(1+ExpressFuelSurcharge),2),ROUND(((1-OneDayDiscount)*'UPS 1Day Base'!F37)*(1+ExpressFuelSurcharge),2))</f>
        <v>192.97</v>
      </c>
      <c r="G40" s="300">
        <f>IF(MinBase1Day&gt;ROUND(((1-OneDayDiscount)*'UPS 1Day Base'!G37),2),ROUND(MinBase1Day*(1+ExpressFuelSurcharge),2),ROUND(((1-OneDayDiscount)*'UPS 1Day Base'!G37)*(1+ExpressFuelSurcharge),2))</f>
        <v>215.56</v>
      </c>
      <c r="H40" s="300">
        <f>IF(MinBase1Day&gt;ROUND(((1-OneDayDiscount)*'UPS 1Day Base'!H37),2),ROUND(MinBase1Day*(1+ExpressFuelSurcharge),2),ROUND(((1-OneDayDiscount)*'UPS 1Day Base'!H37)*(1+ExpressFuelSurcharge),2))</f>
        <v>220.09</v>
      </c>
    </row>
    <row r="41" ht="12.75" customHeight="1">
      <c r="A41" s="299">
        <v>36.0</v>
      </c>
      <c r="B41" s="300">
        <f>IF(MinBase1Day&gt;ROUND(((1-OneDayDiscount)*'UPS 1Day Base'!B38),2),ROUND(MinBase1Day*(1+ExpressFuelSurcharge),2),ROUND(((1-OneDayDiscount)*'UPS 1Day Base'!B38)*(1+ExpressFuelSurcharge),2))</f>
        <v>62.34</v>
      </c>
      <c r="C41" s="300">
        <f>IF(MinBase1Day&gt;ROUND(((1-OneDayDiscount)*'UPS 1Day Base'!C38),2),ROUND(MinBase1Day*(1+ExpressFuelSurcharge),2),ROUND(((1-OneDayDiscount)*'UPS 1Day Base'!C38)*(1+ExpressFuelSurcharge),2))</f>
        <v>87.89</v>
      </c>
      <c r="D41" s="300">
        <f>IF(MinBase1Day&gt;ROUND(((1-OneDayDiscount)*'UPS 1Day Base'!D38),2),ROUND(MinBase1Day*(1+ExpressFuelSurcharge),2),ROUND(((1-OneDayDiscount)*'UPS 1Day Base'!D38)*(1+ExpressFuelSurcharge),2))</f>
        <v>181.3</v>
      </c>
      <c r="E41" s="300">
        <f>IF(MinBase1Day&gt;ROUND(((1-OneDayDiscount)*'UPS 1Day Base'!E38),2),ROUND(MinBase1Day*(1+ExpressFuelSurcharge),2),ROUND(((1-OneDayDiscount)*'UPS 1Day Base'!E38)*(1+ExpressFuelSurcharge),2))</f>
        <v>192.88</v>
      </c>
      <c r="F41" s="300">
        <f>IF(MinBase1Day&gt;ROUND(((1-OneDayDiscount)*'UPS 1Day Base'!F38),2),ROUND(MinBase1Day*(1+ExpressFuelSurcharge),2),ROUND(((1-OneDayDiscount)*'UPS 1Day Base'!F38)*(1+ExpressFuelSurcharge),2))</f>
        <v>200.1</v>
      </c>
      <c r="G41" s="300">
        <f>IF(MinBase1Day&gt;ROUND(((1-OneDayDiscount)*'UPS 1Day Base'!G38),2),ROUND(MinBase1Day*(1+ExpressFuelSurcharge),2),ROUND(((1-OneDayDiscount)*'UPS 1Day Base'!G38)*(1+ExpressFuelSurcharge),2))</f>
        <v>218.89</v>
      </c>
      <c r="H41" s="300">
        <f>IF(MinBase1Day&gt;ROUND(((1-OneDayDiscount)*'UPS 1Day Base'!H38),2),ROUND(MinBase1Day*(1+ExpressFuelSurcharge),2),ROUND(((1-OneDayDiscount)*'UPS 1Day Base'!H38)*(1+ExpressFuelSurcharge),2))</f>
        <v>224.99</v>
      </c>
      <c r="L41" s="4"/>
    </row>
    <row r="42" ht="12.75" customHeight="1">
      <c r="A42" s="299">
        <v>37.0</v>
      </c>
      <c r="B42" s="300">
        <f>IF(MinBase1Day&gt;ROUND(((1-OneDayDiscount)*'UPS 1Day Base'!B39),2),ROUND(MinBase1Day*(1+ExpressFuelSurcharge),2),ROUND(((1-OneDayDiscount)*'UPS 1Day Base'!B39)*(1+ExpressFuelSurcharge),2))</f>
        <v>62.49</v>
      </c>
      <c r="C42" s="300">
        <f>IF(MinBase1Day&gt;ROUND(((1-OneDayDiscount)*'UPS 1Day Base'!C39),2),ROUND(MinBase1Day*(1+ExpressFuelSurcharge),2),ROUND(((1-OneDayDiscount)*'UPS 1Day Base'!C39)*(1+ExpressFuelSurcharge),2))</f>
        <v>89.08</v>
      </c>
      <c r="D42" s="300">
        <f>IF(MinBase1Day&gt;ROUND(((1-OneDayDiscount)*'UPS 1Day Base'!D39),2),ROUND(MinBase1Day*(1+ExpressFuelSurcharge),2),ROUND(((1-OneDayDiscount)*'UPS 1Day Base'!D39)*(1+ExpressFuelSurcharge),2))</f>
        <v>185.76</v>
      </c>
      <c r="E42" s="300">
        <f>IF(MinBase1Day&gt;ROUND(((1-OneDayDiscount)*'UPS 1Day Base'!E39),2),ROUND(MinBase1Day*(1+ExpressFuelSurcharge),2),ROUND(((1-OneDayDiscount)*'UPS 1Day Base'!E39)*(1+ExpressFuelSurcharge),2))</f>
        <v>198.16</v>
      </c>
      <c r="F42" s="300">
        <f>IF(MinBase1Day&gt;ROUND(((1-OneDayDiscount)*'UPS 1Day Base'!F39),2),ROUND(MinBase1Day*(1+ExpressFuelSurcharge),2),ROUND(((1-OneDayDiscount)*'UPS 1Day Base'!F39)*(1+ExpressFuelSurcharge),2))</f>
        <v>210.36</v>
      </c>
      <c r="G42" s="300">
        <f>IF(MinBase1Day&gt;ROUND(((1-OneDayDiscount)*'UPS 1Day Base'!G39),2),ROUND(MinBase1Day*(1+ExpressFuelSurcharge),2),ROUND(((1-OneDayDiscount)*'UPS 1Day Base'!G39)*(1+ExpressFuelSurcharge),2))</f>
        <v>223.99</v>
      </c>
      <c r="H42" s="300">
        <f>IF(MinBase1Day&gt;ROUND(((1-OneDayDiscount)*'UPS 1Day Base'!H39),2),ROUND(MinBase1Day*(1+ExpressFuelSurcharge),2),ROUND(((1-OneDayDiscount)*'UPS 1Day Base'!H39)*(1+ExpressFuelSurcharge),2))</f>
        <v>232.98</v>
      </c>
    </row>
    <row r="43" ht="12.75" customHeight="1">
      <c r="A43" s="299">
        <v>38.0</v>
      </c>
      <c r="B43" s="300">
        <f>IF(MinBase1Day&gt;ROUND(((1-OneDayDiscount)*'UPS 1Day Base'!B40),2),ROUND(MinBase1Day*(1+ExpressFuelSurcharge),2),ROUND(((1-OneDayDiscount)*'UPS 1Day Base'!B40)*(1+ExpressFuelSurcharge),2))</f>
        <v>63.59</v>
      </c>
      <c r="C43" s="300">
        <f>IF(MinBase1Day&gt;ROUND(((1-OneDayDiscount)*'UPS 1Day Base'!C40),2),ROUND(MinBase1Day*(1+ExpressFuelSurcharge),2),ROUND(((1-OneDayDiscount)*'UPS 1Day Base'!C40)*(1+ExpressFuelSurcharge),2))</f>
        <v>90.87</v>
      </c>
      <c r="D43" s="300">
        <f>IF(MinBase1Day&gt;ROUND(((1-OneDayDiscount)*'UPS 1Day Base'!D40),2),ROUND(MinBase1Day*(1+ExpressFuelSurcharge),2),ROUND(((1-OneDayDiscount)*'UPS 1Day Base'!D40)*(1+ExpressFuelSurcharge),2))</f>
        <v>188.84</v>
      </c>
      <c r="E43" s="300">
        <f>IF(MinBase1Day&gt;ROUND(((1-OneDayDiscount)*'UPS 1Day Base'!E40),2),ROUND(MinBase1Day*(1+ExpressFuelSurcharge),2),ROUND(((1-OneDayDiscount)*'UPS 1Day Base'!E40)*(1+ExpressFuelSurcharge),2))</f>
        <v>202.89</v>
      </c>
      <c r="F43" s="300">
        <f>IF(MinBase1Day&gt;ROUND(((1-OneDayDiscount)*'UPS 1Day Base'!F40),2),ROUND(MinBase1Day*(1+ExpressFuelSurcharge),2),ROUND(((1-OneDayDiscount)*'UPS 1Day Base'!F40)*(1+ExpressFuelSurcharge),2))</f>
        <v>213.91</v>
      </c>
      <c r="G43" s="300">
        <f>IF(MinBase1Day&gt;ROUND(((1-OneDayDiscount)*'UPS 1Day Base'!G40),2),ROUND(MinBase1Day*(1+ExpressFuelSurcharge),2),ROUND(((1-OneDayDiscount)*'UPS 1Day Base'!G40)*(1+ExpressFuelSurcharge),2))</f>
        <v>227.21</v>
      </c>
      <c r="H43" s="300">
        <f>IF(MinBase1Day&gt;ROUND(((1-OneDayDiscount)*'UPS 1Day Base'!H40),2),ROUND(MinBase1Day*(1+ExpressFuelSurcharge),2),ROUND(((1-OneDayDiscount)*'UPS 1Day Base'!H40)*(1+ExpressFuelSurcharge),2))</f>
        <v>233.79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299">
        <v>39.0</v>
      </c>
      <c r="B44" s="300">
        <f>IF(MinBase1Day&gt;ROUND(((1-OneDayDiscount)*'UPS 1Day Base'!B41),2),ROUND(MinBase1Day*(1+ExpressFuelSurcharge),2),ROUND(((1-OneDayDiscount)*'UPS 1Day Base'!B41)*(1+ExpressFuelSurcharge),2))</f>
        <v>65.21</v>
      </c>
      <c r="C44" s="300">
        <f>IF(MinBase1Day&gt;ROUND(((1-OneDayDiscount)*'UPS 1Day Base'!C41),2),ROUND(MinBase1Day*(1+ExpressFuelSurcharge),2),ROUND(((1-OneDayDiscount)*'UPS 1Day Base'!C41)*(1+ExpressFuelSurcharge),2))</f>
        <v>91.09</v>
      </c>
      <c r="D44" s="300">
        <f>IF(MinBase1Day&gt;ROUND(((1-OneDayDiscount)*'UPS 1Day Base'!D41),2),ROUND(MinBase1Day*(1+ExpressFuelSurcharge),2),ROUND(((1-OneDayDiscount)*'UPS 1Day Base'!D41)*(1+ExpressFuelSurcharge),2))</f>
        <v>192.3</v>
      </c>
      <c r="E44" s="300">
        <f>IF(MinBase1Day&gt;ROUND(((1-OneDayDiscount)*'UPS 1Day Base'!E41),2),ROUND(MinBase1Day*(1+ExpressFuelSurcharge),2),ROUND(((1-OneDayDiscount)*'UPS 1Day Base'!E41)*(1+ExpressFuelSurcharge),2))</f>
        <v>206.39</v>
      </c>
      <c r="F44" s="300">
        <f>IF(MinBase1Day&gt;ROUND(((1-OneDayDiscount)*'UPS 1Day Base'!F41),2),ROUND(MinBase1Day*(1+ExpressFuelSurcharge),2),ROUND(((1-OneDayDiscount)*'UPS 1Day Base'!F41)*(1+ExpressFuelSurcharge),2))</f>
        <v>214.26</v>
      </c>
      <c r="G44" s="300">
        <f>IF(MinBase1Day&gt;ROUND(((1-OneDayDiscount)*'UPS 1Day Base'!G41),2),ROUND(MinBase1Day*(1+ExpressFuelSurcharge),2),ROUND(((1-OneDayDiscount)*'UPS 1Day Base'!G41)*(1+ExpressFuelSurcharge),2))</f>
        <v>231.23</v>
      </c>
      <c r="H44" s="300">
        <f>IF(MinBase1Day&gt;ROUND(((1-OneDayDiscount)*'UPS 1Day Base'!H41),2),ROUND(MinBase1Day*(1+ExpressFuelSurcharge),2),ROUND(((1-OneDayDiscount)*'UPS 1Day Base'!H41)*(1+ExpressFuelSurcharge),2))</f>
        <v>238.14</v>
      </c>
    </row>
    <row r="45" ht="12.75" customHeight="1">
      <c r="A45" s="299">
        <v>40.0</v>
      </c>
      <c r="B45" s="300">
        <f>IF(MinBase1Day&gt;ROUND(((1-OneDayDiscount)*'UPS 1Day Base'!B42),2),ROUND(MinBase1Day*(1+ExpressFuelSurcharge),2),ROUND(((1-OneDayDiscount)*'UPS 1Day Base'!B42)*(1+ExpressFuelSurcharge),2))</f>
        <v>68.16</v>
      </c>
      <c r="C45" s="300">
        <f>IF(MinBase1Day&gt;ROUND(((1-OneDayDiscount)*'UPS 1Day Base'!C42),2),ROUND(MinBase1Day*(1+ExpressFuelSurcharge),2),ROUND(((1-OneDayDiscount)*'UPS 1Day Base'!C42)*(1+ExpressFuelSurcharge),2))</f>
        <v>95.25</v>
      </c>
      <c r="D45" s="300">
        <f>IF(MinBase1Day&gt;ROUND(((1-OneDayDiscount)*'UPS 1Day Base'!D42),2),ROUND(MinBase1Day*(1+ExpressFuelSurcharge),2),ROUND(((1-OneDayDiscount)*'UPS 1Day Base'!D42)*(1+ExpressFuelSurcharge),2))</f>
        <v>192.66</v>
      </c>
      <c r="E45" s="300">
        <f>IF(MinBase1Day&gt;ROUND(((1-OneDayDiscount)*'UPS 1Day Base'!E42),2),ROUND(MinBase1Day*(1+ExpressFuelSurcharge),2),ROUND(((1-OneDayDiscount)*'UPS 1Day Base'!E42)*(1+ExpressFuelSurcharge),2))</f>
        <v>206.74</v>
      </c>
      <c r="F45" s="300">
        <f>IF(MinBase1Day&gt;ROUND(((1-OneDayDiscount)*'UPS 1Day Base'!F42),2),ROUND(MinBase1Day*(1+ExpressFuelSurcharge),2),ROUND(((1-OneDayDiscount)*'UPS 1Day Base'!F42)*(1+ExpressFuelSurcharge),2))</f>
        <v>214.89</v>
      </c>
      <c r="G45" s="300">
        <f>IF(MinBase1Day&gt;ROUND(((1-OneDayDiscount)*'UPS 1Day Base'!G42),2),ROUND(MinBase1Day*(1+ExpressFuelSurcharge),2),ROUND(((1-OneDayDiscount)*'UPS 1Day Base'!G42)*(1+ExpressFuelSurcharge),2))</f>
        <v>233.8</v>
      </c>
      <c r="H45" s="300">
        <f>IF(MinBase1Day&gt;ROUND(((1-OneDayDiscount)*'UPS 1Day Base'!H42),2),ROUND(MinBase1Day*(1+ExpressFuelSurcharge),2),ROUND(((1-OneDayDiscount)*'UPS 1Day Base'!H42)*(1+ExpressFuelSurcharge),2))</f>
        <v>238.68</v>
      </c>
    </row>
    <row r="46" ht="12.75" customHeight="1">
      <c r="A46" s="299">
        <v>41.0</v>
      </c>
      <c r="B46" s="300">
        <f>IF(MinBase1Day&gt;ROUND(((1-OneDayDiscount)*'UPS 1Day Base'!B43),2),ROUND(MinBase1Day*(1+ExpressFuelSurcharge),2),ROUND(((1-OneDayDiscount)*'UPS 1Day Base'!B43)*(1+ExpressFuelSurcharge),2))</f>
        <v>69.33</v>
      </c>
      <c r="C46" s="300">
        <f>IF(MinBase1Day&gt;ROUND(((1-OneDayDiscount)*'UPS 1Day Base'!C43),2),ROUND(MinBase1Day*(1+ExpressFuelSurcharge),2),ROUND(((1-OneDayDiscount)*'UPS 1Day Base'!C43)*(1+ExpressFuelSurcharge),2))</f>
        <v>96.47</v>
      </c>
      <c r="D46" s="300">
        <f>IF(MinBase1Day&gt;ROUND(((1-OneDayDiscount)*'UPS 1Day Base'!D43),2),ROUND(MinBase1Day*(1+ExpressFuelSurcharge),2),ROUND(((1-OneDayDiscount)*'UPS 1Day Base'!D43)*(1+ExpressFuelSurcharge),2))</f>
        <v>199.71</v>
      </c>
      <c r="E46" s="300">
        <f>IF(MinBase1Day&gt;ROUND(((1-OneDayDiscount)*'UPS 1Day Base'!E43),2),ROUND(MinBase1Day*(1+ExpressFuelSurcharge),2),ROUND(((1-OneDayDiscount)*'UPS 1Day Base'!E43)*(1+ExpressFuelSurcharge),2))</f>
        <v>212.29</v>
      </c>
      <c r="F46" s="300">
        <f>IF(MinBase1Day&gt;ROUND(((1-OneDayDiscount)*'UPS 1Day Base'!F43),2),ROUND(MinBase1Day*(1+ExpressFuelSurcharge),2),ROUND(((1-OneDayDiscount)*'UPS 1Day Base'!F43)*(1+ExpressFuelSurcharge),2))</f>
        <v>227.37</v>
      </c>
      <c r="G46" s="300">
        <f>IF(MinBase1Day&gt;ROUND(((1-OneDayDiscount)*'UPS 1Day Base'!G43),2),ROUND(MinBase1Day*(1+ExpressFuelSurcharge),2),ROUND(((1-OneDayDiscount)*'UPS 1Day Base'!G43)*(1+ExpressFuelSurcharge),2))</f>
        <v>237.26</v>
      </c>
      <c r="H46" s="300">
        <f>IF(MinBase1Day&gt;ROUND(((1-OneDayDiscount)*'UPS 1Day Base'!H43),2),ROUND(MinBase1Day*(1+ExpressFuelSurcharge),2),ROUND(((1-OneDayDiscount)*'UPS 1Day Base'!H43)*(1+ExpressFuelSurcharge),2))</f>
        <v>249.5</v>
      </c>
    </row>
    <row r="47" ht="12.75" customHeight="1">
      <c r="A47" s="299">
        <v>42.0</v>
      </c>
      <c r="B47" s="300">
        <f>IF(MinBase1Day&gt;ROUND(((1-OneDayDiscount)*'UPS 1Day Base'!B44),2),ROUND(MinBase1Day*(1+ExpressFuelSurcharge),2),ROUND(((1-OneDayDiscount)*'UPS 1Day Base'!B44)*(1+ExpressFuelSurcharge),2))</f>
        <v>70.62</v>
      </c>
      <c r="C47" s="300">
        <f>IF(MinBase1Day&gt;ROUND(((1-OneDayDiscount)*'UPS 1Day Base'!C44),2),ROUND(MinBase1Day*(1+ExpressFuelSurcharge),2),ROUND(((1-OneDayDiscount)*'UPS 1Day Base'!C44)*(1+ExpressFuelSurcharge),2))</f>
        <v>97.91</v>
      </c>
      <c r="D47" s="300">
        <f>IF(MinBase1Day&gt;ROUND(((1-OneDayDiscount)*'UPS 1Day Base'!D44),2),ROUND(MinBase1Day*(1+ExpressFuelSurcharge),2),ROUND(((1-OneDayDiscount)*'UPS 1Day Base'!D44)*(1+ExpressFuelSurcharge),2))</f>
        <v>202.42</v>
      </c>
      <c r="E47" s="300">
        <f>IF(MinBase1Day&gt;ROUND(((1-OneDayDiscount)*'UPS 1Day Base'!E44),2),ROUND(MinBase1Day*(1+ExpressFuelSurcharge),2),ROUND(((1-OneDayDiscount)*'UPS 1Day Base'!E44)*(1+ExpressFuelSurcharge),2))</f>
        <v>215.71</v>
      </c>
      <c r="F47" s="300">
        <f>IF(MinBase1Day&gt;ROUND(((1-OneDayDiscount)*'UPS 1Day Base'!F44),2),ROUND(MinBase1Day*(1+ExpressFuelSurcharge),2),ROUND(((1-OneDayDiscount)*'UPS 1Day Base'!F44)*(1+ExpressFuelSurcharge),2))</f>
        <v>228.62</v>
      </c>
      <c r="G47" s="300">
        <f>IF(MinBase1Day&gt;ROUND(((1-OneDayDiscount)*'UPS 1Day Base'!G44),2),ROUND(MinBase1Day*(1+ExpressFuelSurcharge),2),ROUND(((1-OneDayDiscount)*'UPS 1Day Base'!G44)*(1+ExpressFuelSurcharge),2))</f>
        <v>238.18</v>
      </c>
      <c r="H47" s="300">
        <f>IF(MinBase1Day&gt;ROUND(((1-OneDayDiscount)*'UPS 1Day Base'!H44),2),ROUND(MinBase1Day*(1+ExpressFuelSurcharge),2),ROUND(((1-OneDayDiscount)*'UPS 1Day Base'!H44)*(1+ExpressFuelSurcharge),2))</f>
        <v>255.24</v>
      </c>
    </row>
    <row r="48" ht="12.75" customHeight="1">
      <c r="A48" s="299">
        <v>43.0</v>
      </c>
      <c r="B48" s="300">
        <f>IF(MinBase1Day&gt;ROUND(((1-OneDayDiscount)*'UPS 1Day Base'!B45),2),ROUND(MinBase1Day*(1+ExpressFuelSurcharge),2),ROUND(((1-OneDayDiscount)*'UPS 1Day Base'!B45)*(1+ExpressFuelSurcharge),2))</f>
        <v>71.8</v>
      </c>
      <c r="C48" s="300">
        <f>IF(MinBase1Day&gt;ROUND(((1-OneDayDiscount)*'UPS 1Day Base'!C45),2),ROUND(MinBase1Day*(1+ExpressFuelSurcharge),2),ROUND(((1-OneDayDiscount)*'UPS 1Day Base'!C45)*(1+ExpressFuelSurcharge),2))</f>
        <v>99.99</v>
      </c>
      <c r="D48" s="300">
        <f>IF(MinBase1Day&gt;ROUND(((1-OneDayDiscount)*'UPS 1Day Base'!D45),2),ROUND(MinBase1Day*(1+ExpressFuelSurcharge),2),ROUND(((1-OneDayDiscount)*'UPS 1Day Base'!D45)*(1+ExpressFuelSurcharge),2))</f>
        <v>207.86</v>
      </c>
      <c r="E48" s="300">
        <f>IF(MinBase1Day&gt;ROUND(((1-OneDayDiscount)*'UPS 1Day Base'!E45),2),ROUND(MinBase1Day*(1+ExpressFuelSurcharge),2),ROUND(((1-OneDayDiscount)*'UPS 1Day Base'!E45)*(1+ExpressFuelSurcharge),2))</f>
        <v>221.76</v>
      </c>
      <c r="F48" s="300">
        <f>IF(MinBase1Day&gt;ROUND(((1-OneDayDiscount)*'UPS 1Day Base'!F45),2),ROUND(MinBase1Day*(1+ExpressFuelSurcharge),2),ROUND(((1-OneDayDiscount)*'UPS 1Day Base'!F45)*(1+ExpressFuelSurcharge),2))</f>
        <v>232.96</v>
      </c>
      <c r="G48" s="300">
        <f>IF(MinBase1Day&gt;ROUND(((1-OneDayDiscount)*'UPS 1Day Base'!G45),2),ROUND(MinBase1Day*(1+ExpressFuelSurcharge),2),ROUND(((1-OneDayDiscount)*'UPS 1Day Base'!G45)*(1+ExpressFuelSurcharge),2))</f>
        <v>250.3</v>
      </c>
      <c r="H48" s="300">
        <f>IF(MinBase1Day&gt;ROUND(((1-OneDayDiscount)*'UPS 1Day Base'!H45),2),ROUND(MinBase1Day*(1+ExpressFuelSurcharge),2),ROUND(((1-OneDayDiscount)*'UPS 1Day Base'!H45)*(1+ExpressFuelSurcharge),2))</f>
        <v>266.58</v>
      </c>
    </row>
    <row r="49" ht="12.75" customHeight="1">
      <c r="A49" s="299">
        <v>44.0</v>
      </c>
      <c r="B49" s="300">
        <f>IF(MinBase1Day&gt;ROUND(((1-OneDayDiscount)*'UPS 1Day Base'!B46),2),ROUND(MinBase1Day*(1+ExpressFuelSurcharge),2),ROUND(((1-OneDayDiscount)*'UPS 1Day Base'!B46)*(1+ExpressFuelSurcharge),2))</f>
        <v>73.04</v>
      </c>
      <c r="C49" s="300">
        <f>IF(MinBase1Day&gt;ROUND(((1-OneDayDiscount)*'UPS 1Day Base'!C46),2),ROUND(MinBase1Day*(1+ExpressFuelSurcharge),2),ROUND(((1-OneDayDiscount)*'UPS 1Day Base'!C46)*(1+ExpressFuelSurcharge),2))</f>
        <v>101.8</v>
      </c>
      <c r="D49" s="300">
        <f>IF(MinBase1Day&gt;ROUND(((1-OneDayDiscount)*'UPS 1Day Base'!D46),2),ROUND(MinBase1Day*(1+ExpressFuelSurcharge),2),ROUND(((1-OneDayDiscount)*'UPS 1Day Base'!D46)*(1+ExpressFuelSurcharge),2))</f>
        <v>211.51</v>
      </c>
      <c r="E49" s="300">
        <f>IF(MinBase1Day&gt;ROUND(((1-OneDayDiscount)*'UPS 1Day Base'!E46),2),ROUND(MinBase1Day*(1+ExpressFuelSurcharge),2),ROUND(((1-OneDayDiscount)*'UPS 1Day Base'!E46)*(1+ExpressFuelSurcharge),2))</f>
        <v>228.1</v>
      </c>
      <c r="F49" s="300">
        <f>IF(MinBase1Day&gt;ROUND(((1-OneDayDiscount)*'UPS 1Day Base'!F46),2),ROUND(MinBase1Day*(1+ExpressFuelSurcharge),2),ROUND(((1-OneDayDiscount)*'UPS 1Day Base'!F46)*(1+ExpressFuelSurcharge),2))</f>
        <v>237.22</v>
      </c>
      <c r="G49" s="300">
        <f>IF(MinBase1Day&gt;ROUND(((1-OneDayDiscount)*'UPS 1Day Base'!G46),2),ROUND(MinBase1Day*(1+ExpressFuelSurcharge),2),ROUND(((1-OneDayDiscount)*'UPS 1Day Base'!G46)*(1+ExpressFuelSurcharge),2))</f>
        <v>254.53</v>
      </c>
      <c r="H49" s="300">
        <f>IF(MinBase1Day&gt;ROUND(((1-OneDayDiscount)*'UPS 1Day Base'!H46),2),ROUND(MinBase1Day*(1+ExpressFuelSurcharge),2),ROUND(((1-OneDayDiscount)*'UPS 1Day Base'!H46)*(1+ExpressFuelSurcharge),2))</f>
        <v>271.33</v>
      </c>
    </row>
    <row r="50" ht="12.75" customHeight="1">
      <c r="A50" s="299">
        <v>45.0</v>
      </c>
      <c r="B50" s="300">
        <f>IF(MinBase1Day&gt;ROUND(((1-OneDayDiscount)*'UPS 1Day Base'!B47),2),ROUND(MinBase1Day*(1+ExpressFuelSurcharge),2),ROUND(((1-OneDayDiscount)*'UPS 1Day Base'!B47)*(1+ExpressFuelSurcharge),2))</f>
        <v>74.22</v>
      </c>
      <c r="C50" s="300">
        <f>IF(MinBase1Day&gt;ROUND(((1-OneDayDiscount)*'UPS 1Day Base'!C47),2),ROUND(MinBase1Day*(1+ExpressFuelSurcharge),2),ROUND(((1-OneDayDiscount)*'UPS 1Day Base'!C47)*(1+ExpressFuelSurcharge),2))</f>
        <v>103.98</v>
      </c>
      <c r="D50" s="300">
        <f>IF(MinBase1Day&gt;ROUND(((1-OneDayDiscount)*'UPS 1Day Base'!D47),2),ROUND(MinBase1Day*(1+ExpressFuelSurcharge),2),ROUND(((1-OneDayDiscount)*'UPS 1Day Base'!D47)*(1+ExpressFuelSurcharge),2))</f>
        <v>213.93</v>
      </c>
      <c r="E50" s="300">
        <f>IF(MinBase1Day&gt;ROUND(((1-OneDayDiscount)*'UPS 1Day Base'!E47),2),ROUND(MinBase1Day*(1+ExpressFuelSurcharge),2),ROUND(((1-OneDayDiscount)*'UPS 1Day Base'!E47)*(1+ExpressFuelSurcharge),2))</f>
        <v>230.48</v>
      </c>
      <c r="F50" s="300">
        <f>IF(MinBase1Day&gt;ROUND(((1-OneDayDiscount)*'UPS 1Day Base'!F47),2),ROUND(MinBase1Day*(1+ExpressFuelSurcharge),2),ROUND(((1-OneDayDiscount)*'UPS 1Day Base'!F47)*(1+ExpressFuelSurcharge),2))</f>
        <v>237.66</v>
      </c>
      <c r="G50" s="300">
        <f>IF(MinBase1Day&gt;ROUND(((1-OneDayDiscount)*'UPS 1Day Base'!G47),2),ROUND(MinBase1Day*(1+ExpressFuelSurcharge),2),ROUND(((1-OneDayDiscount)*'UPS 1Day Base'!G47)*(1+ExpressFuelSurcharge),2))</f>
        <v>258.82</v>
      </c>
      <c r="H50" s="300">
        <f>IF(MinBase1Day&gt;ROUND(((1-OneDayDiscount)*'UPS 1Day Base'!H47),2),ROUND(MinBase1Day*(1+ExpressFuelSurcharge),2),ROUND(((1-OneDayDiscount)*'UPS 1Day Base'!H47)*(1+ExpressFuelSurcharge),2))</f>
        <v>271.9</v>
      </c>
    </row>
    <row r="51" ht="12.75" customHeight="1">
      <c r="A51" s="299">
        <v>46.0</v>
      </c>
      <c r="B51" s="300">
        <f>IF(MinBase1Day&gt;ROUND(((1-OneDayDiscount)*'UPS 1Day Base'!B48),2),ROUND(MinBase1Day*(1+ExpressFuelSurcharge),2),ROUND(((1-OneDayDiscount)*'UPS 1Day Base'!B48)*(1+ExpressFuelSurcharge),2))</f>
        <v>75.34</v>
      </c>
      <c r="C51" s="300">
        <f>IF(MinBase1Day&gt;ROUND(((1-OneDayDiscount)*'UPS 1Day Base'!C48),2),ROUND(MinBase1Day*(1+ExpressFuelSurcharge),2),ROUND(((1-OneDayDiscount)*'UPS 1Day Base'!C48)*(1+ExpressFuelSurcharge),2))</f>
        <v>105.74</v>
      </c>
      <c r="D51" s="300">
        <f>IF(MinBase1Day&gt;ROUND(((1-OneDayDiscount)*'UPS 1Day Base'!D48),2),ROUND(MinBase1Day*(1+ExpressFuelSurcharge),2),ROUND(((1-OneDayDiscount)*'UPS 1Day Base'!D48)*(1+ExpressFuelSurcharge),2))</f>
        <v>217.53</v>
      </c>
      <c r="E51" s="300">
        <f>IF(MinBase1Day&gt;ROUND(((1-OneDayDiscount)*'UPS 1Day Base'!E48),2),ROUND(MinBase1Day*(1+ExpressFuelSurcharge),2),ROUND(((1-OneDayDiscount)*'UPS 1Day Base'!E48)*(1+ExpressFuelSurcharge),2))</f>
        <v>237.05</v>
      </c>
      <c r="F51" s="300">
        <f>IF(MinBase1Day&gt;ROUND(((1-OneDayDiscount)*'UPS 1Day Base'!F48),2),ROUND(MinBase1Day*(1+ExpressFuelSurcharge),2),ROUND(((1-OneDayDiscount)*'UPS 1Day Base'!F48)*(1+ExpressFuelSurcharge),2))</f>
        <v>246.24</v>
      </c>
      <c r="G51" s="300">
        <f>IF(MinBase1Day&gt;ROUND(((1-OneDayDiscount)*'UPS 1Day Base'!G48),2),ROUND(MinBase1Day*(1+ExpressFuelSurcharge),2),ROUND(((1-OneDayDiscount)*'UPS 1Day Base'!G48)*(1+ExpressFuelSurcharge),2))</f>
        <v>261.89</v>
      </c>
      <c r="H51" s="300">
        <f>IF(MinBase1Day&gt;ROUND(((1-OneDayDiscount)*'UPS 1Day Base'!H48),2),ROUND(MinBase1Day*(1+ExpressFuelSurcharge),2),ROUND(((1-OneDayDiscount)*'UPS 1Day Base'!H48)*(1+ExpressFuelSurcharge),2))</f>
        <v>282.84</v>
      </c>
    </row>
    <row r="52" ht="12.75" customHeight="1">
      <c r="A52" s="299">
        <v>47.0</v>
      </c>
      <c r="B52" s="300">
        <f>IF(MinBase1Day&gt;ROUND(((1-OneDayDiscount)*'UPS 1Day Base'!B49),2),ROUND(MinBase1Day*(1+ExpressFuelSurcharge),2),ROUND(((1-OneDayDiscount)*'UPS 1Day Base'!B49)*(1+ExpressFuelSurcharge),2))</f>
        <v>76.95</v>
      </c>
      <c r="C52" s="300">
        <f>IF(MinBase1Day&gt;ROUND(((1-OneDayDiscount)*'UPS 1Day Base'!C49),2),ROUND(MinBase1Day*(1+ExpressFuelSurcharge),2),ROUND(((1-OneDayDiscount)*'UPS 1Day Base'!C49)*(1+ExpressFuelSurcharge),2))</f>
        <v>107.92</v>
      </c>
      <c r="D52" s="300">
        <f>IF(MinBase1Day&gt;ROUND(((1-OneDayDiscount)*'UPS 1Day Base'!D49),2),ROUND(MinBase1Day*(1+ExpressFuelSurcharge),2),ROUND(((1-OneDayDiscount)*'UPS 1Day Base'!D49)*(1+ExpressFuelSurcharge),2))</f>
        <v>217.89</v>
      </c>
      <c r="E52" s="300">
        <f>IF(MinBase1Day&gt;ROUND(((1-OneDayDiscount)*'UPS 1Day Base'!E49),2),ROUND(MinBase1Day*(1+ExpressFuelSurcharge),2),ROUND(((1-OneDayDiscount)*'UPS 1Day Base'!E49)*(1+ExpressFuelSurcharge),2))</f>
        <v>238.03</v>
      </c>
      <c r="F52" s="300">
        <f>IF(MinBase1Day&gt;ROUND(((1-OneDayDiscount)*'UPS 1Day Base'!F49),2),ROUND(MinBase1Day*(1+ExpressFuelSurcharge),2),ROUND(((1-OneDayDiscount)*'UPS 1Day Base'!F49)*(1+ExpressFuelSurcharge),2))</f>
        <v>247.45</v>
      </c>
      <c r="G52" s="300">
        <f>IF(MinBase1Day&gt;ROUND(((1-OneDayDiscount)*'UPS 1Day Base'!G49),2),ROUND(MinBase1Day*(1+ExpressFuelSurcharge),2),ROUND(((1-OneDayDiscount)*'UPS 1Day Base'!G49)*(1+ExpressFuelSurcharge),2))</f>
        <v>262.7</v>
      </c>
      <c r="H52" s="300">
        <f>IF(MinBase1Day&gt;ROUND(((1-OneDayDiscount)*'UPS 1Day Base'!H49),2),ROUND(MinBase1Day*(1+ExpressFuelSurcharge),2),ROUND(((1-OneDayDiscount)*'UPS 1Day Base'!H49)*(1+ExpressFuelSurcharge),2))</f>
        <v>283.94</v>
      </c>
    </row>
    <row r="53" ht="12.75" customHeight="1">
      <c r="A53" s="299">
        <v>48.0</v>
      </c>
      <c r="B53" s="300">
        <f>IF(MinBase1Day&gt;ROUND(((1-OneDayDiscount)*'UPS 1Day Base'!B50),2),ROUND(MinBase1Day*(1+ExpressFuelSurcharge),2),ROUND(((1-OneDayDiscount)*'UPS 1Day Base'!B50)*(1+ExpressFuelSurcharge),2))</f>
        <v>78.07</v>
      </c>
      <c r="C53" s="300">
        <f>IF(MinBase1Day&gt;ROUND(((1-OneDayDiscount)*'UPS 1Day Base'!C50),2),ROUND(MinBase1Day*(1+ExpressFuelSurcharge),2),ROUND(((1-OneDayDiscount)*'UPS 1Day Base'!C50)*(1+ExpressFuelSurcharge),2))</f>
        <v>110.06</v>
      </c>
      <c r="D53" s="300">
        <f>IF(MinBase1Day&gt;ROUND(((1-OneDayDiscount)*'UPS 1Day Base'!D50),2),ROUND(MinBase1Day*(1+ExpressFuelSurcharge),2),ROUND(((1-OneDayDiscount)*'UPS 1Day Base'!D50)*(1+ExpressFuelSurcharge),2))</f>
        <v>218.05</v>
      </c>
      <c r="E53" s="300">
        <f>IF(MinBase1Day&gt;ROUND(((1-OneDayDiscount)*'UPS 1Day Base'!E50),2),ROUND(MinBase1Day*(1+ExpressFuelSurcharge),2),ROUND(((1-OneDayDiscount)*'UPS 1Day Base'!E50)*(1+ExpressFuelSurcharge),2))</f>
        <v>239.89</v>
      </c>
      <c r="F53" s="300">
        <f>IF(MinBase1Day&gt;ROUND(((1-OneDayDiscount)*'UPS 1Day Base'!F50),2),ROUND(MinBase1Day*(1+ExpressFuelSurcharge),2),ROUND(((1-OneDayDiscount)*'UPS 1Day Base'!F50)*(1+ExpressFuelSurcharge),2))</f>
        <v>247.59</v>
      </c>
      <c r="G53" s="300">
        <f>IF(MinBase1Day&gt;ROUND(((1-OneDayDiscount)*'UPS 1Day Base'!G50),2),ROUND(MinBase1Day*(1+ExpressFuelSurcharge),2),ROUND(((1-OneDayDiscount)*'UPS 1Day Base'!G50)*(1+ExpressFuelSurcharge),2))</f>
        <v>267.66</v>
      </c>
      <c r="H53" s="300">
        <f>IF(MinBase1Day&gt;ROUND(((1-OneDayDiscount)*'UPS 1Day Base'!H50),2),ROUND(MinBase1Day*(1+ExpressFuelSurcharge),2),ROUND(((1-OneDayDiscount)*'UPS 1Day Base'!H50)*(1+ExpressFuelSurcharge),2))</f>
        <v>284.1</v>
      </c>
    </row>
    <row r="54" ht="12.75" customHeight="1">
      <c r="A54" s="299">
        <v>49.0</v>
      </c>
      <c r="B54" s="300">
        <f>IF(MinBase1Day&gt;ROUND(((1-OneDayDiscount)*'UPS 1Day Base'!B51),2),ROUND(MinBase1Day*(1+ExpressFuelSurcharge),2),ROUND(((1-OneDayDiscount)*'UPS 1Day Base'!B51)*(1+ExpressFuelSurcharge),2))</f>
        <v>79.27</v>
      </c>
      <c r="C54" s="300">
        <f>IF(MinBase1Day&gt;ROUND(((1-OneDayDiscount)*'UPS 1Day Base'!C51),2),ROUND(MinBase1Day*(1+ExpressFuelSurcharge),2),ROUND(((1-OneDayDiscount)*'UPS 1Day Base'!C51)*(1+ExpressFuelSurcharge),2))</f>
        <v>112.24</v>
      </c>
      <c r="D54" s="300">
        <f>IF(MinBase1Day&gt;ROUND(((1-OneDayDiscount)*'UPS 1Day Base'!D51),2),ROUND(MinBase1Day*(1+ExpressFuelSurcharge),2),ROUND(((1-OneDayDiscount)*'UPS 1Day Base'!D51)*(1+ExpressFuelSurcharge),2))</f>
        <v>218.18</v>
      </c>
      <c r="E54" s="300">
        <f>IF(MinBase1Day&gt;ROUND(((1-OneDayDiscount)*'UPS 1Day Base'!E51),2),ROUND(MinBase1Day*(1+ExpressFuelSurcharge),2),ROUND(((1-OneDayDiscount)*'UPS 1Day Base'!E51)*(1+ExpressFuelSurcharge),2))</f>
        <v>240.1</v>
      </c>
      <c r="F54" s="300">
        <f>IF(MinBase1Day&gt;ROUND(((1-OneDayDiscount)*'UPS 1Day Base'!F51),2),ROUND(MinBase1Day*(1+ExpressFuelSurcharge),2),ROUND(((1-OneDayDiscount)*'UPS 1Day Base'!F51)*(1+ExpressFuelSurcharge),2))</f>
        <v>247.73</v>
      </c>
      <c r="G54" s="300">
        <f>IF(MinBase1Day&gt;ROUND(((1-OneDayDiscount)*'UPS 1Day Base'!G51),2),ROUND(MinBase1Day*(1+ExpressFuelSurcharge),2),ROUND(((1-OneDayDiscount)*'UPS 1Day Base'!G51)*(1+ExpressFuelSurcharge),2))</f>
        <v>268.17</v>
      </c>
      <c r="H54" s="300">
        <f>IF(MinBase1Day&gt;ROUND(((1-OneDayDiscount)*'UPS 1Day Base'!H51),2),ROUND(MinBase1Day*(1+ExpressFuelSurcharge),2),ROUND(((1-OneDayDiscount)*'UPS 1Day Base'!H51)*(1+ExpressFuelSurcharge),2))</f>
        <v>284.24</v>
      </c>
    </row>
    <row r="55" ht="12.75" customHeight="1">
      <c r="A55" s="299">
        <v>50.0</v>
      </c>
      <c r="B55" s="300">
        <f>IF(MinBase1Day&gt;ROUND(((1-OneDayDiscount)*'UPS 1Day Base'!B52),2),ROUND(MinBase1Day*(1+ExpressFuelSurcharge),2),ROUND(((1-OneDayDiscount)*'UPS 1Day Base'!B52)*(1+ExpressFuelSurcharge),2))</f>
        <v>80.83</v>
      </c>
      <c r="C55" s="300">
        <f>IF(MinBase1Day&gt;ROUND(((1-OneDayDiscount)*'UPS 1Day Base'!C52),2),ROUND(MinBase1Day*(1+ExpressFuelSurcharge),2),ROUND(((1-OneDayDiscount)*'UPS 1Day Base'!C52)*(1+ExpressFuelSurcharge),2))</f>
        <v>113.89</v>
      </c>
      <c r="D55" s="300">
        <f>IF(MinBase1Day&gt;ROUND(((1-OneDayDiscount)*'UPS 1Day Base'!D52),2),ROUND(MinBase1Day*(1+ExpressFuelSurcharge),2),ROUND(((1-OneDayDiscount)*'UPS 1Day Base'!D52)*(1+ExpressFuelSurcharge),2))</f>
        <v>218.8</v>
      </c>
      <c r="E55" s="300">
        <f>IF(MinBase1Day&gt;ROUND(((1-OneDayDiscount)*'UPS 1Day Base'!E52),2),ROUND(MinBase1Day*(1+ExpressFuelSurcharge),2),ROUND(((1-OneDayDiscount)*'UPS 1Day Base'!E52)*(1+ExpressFuelSurcharge),2))</f>
        <v>241.21</v>
      </c>
      <c r="F55" s="300">
        <f>IF(MinBase1Day&gt;ROUND(((1-OneDayDiscount)*'UPS 1Day Base'!F52),2),ROUND(MinBase1Day*(1+ExpressFuelSurcharge),2),ROUND(((1-OneDayDiscount)*'UPS 1Day Base'!F52)*(1+ExpressFuelSurcharge),2))</f>
        <v>248.76</v>
      </c>
      <c r="G55" s="300">
        <f>IF(MinBase1Day&gt;ROUND(((1-OneDayDiscount)*'UPS 1Day Base'!G52),2),ROUND(MinBase1Day*(1+ExpressFuelSurcharge),2),ROUND(((1-OneDayDiscount)*'UPS 1Day Base'!G52)*(1+ExpressFuelSurcharge),2))</f>
        <v>269.32</v>
      </c>
      <c r="H55" s="300">
        <f>IF(MinBase1Day&gt;ROUND(((1-OneDayDiscount)*'UPS 1Day Base'!H52),2),ROUND(MinBase1Day*(1+ExpressFuelSurcharge),2),ROUND(((1-OneDayDiscount)*'UPS 1Day Base'!H52)*(1+ExpressFuelSurcharge),2))</f>
        <v>285.11</v>
      </c>
    </row>
    <row r="56" ht="12.75" customHeight="1">
      <c r="A56" s="299">
        <v>51.0</v>
      </c>
      <c r="B56" s="300">
        <f>IF(MinBase1Day&gt;ROUND(((1-OneDayDiscount)*'UPS 1Day Base'!B53),2),ROUND(MinBase1Day*(1+ExpressFuelSurcharge),2),ROUND(((1-OneDayDiscount)*'UPS 1Day Base'!B53)*(1+ExpressFuelSurcharge),2))</f>
        <v>81.97</v>
      </c>
      <c r="C56" s="300">
        <f>IF(MinBase1Day&gt;ROUND(((1-OneDayDiscount)*'UPS 1Day Base'!C53),2),ROUND(MinBase1Day*(1+ExpressFuelSurcharge),2),ROUND(((1-OneDayDiscount)*'UPS 1Day Base'!C53)*(1+ExpressFuelSurcharge),2))</f>
        <v>116.19</v>
      </c>
      <c r="D56" s="300">
        <f>IF(MinBase1Day&gt;ROUND(((1-OneDayDiscount)*'UPS 1Day Base'!D53),2),ROUND(MinBase1Day*(1+ExpressFuelSurcharge),2),ROUND(((1-OneDayDiscount)*'UPS 1Day Base'!D53)*(1+ExpressFuelSurcharge),2))</f>
        <v>230.59</v>
      </c>
      <c r="E56" s="300">
        <f>IF(MinBase1Day&gt;ROUND(((1-OneDayDiscount)*'UPS 1Day Base'!E53),2),ROUND(MinBase1Day*(1+ExpressFuelSurcharge),2),ROUND(((1-OneDayDiscount)*'UPS 1Day Base'!E53)*(1+ExpressFuelSurcharge),2))</f>
        <v>263.64</v>
      </c>
      <c r="F56" s="300">
        <f>IF(MinBase1Day&gt;ROUND(((1-OneDayDiscount)*'UPS 1Day Base'!F53),2),ROUND(MinBase1Day*(1+ExpressFuelSurcharge),2),ROUND(((1-OneDayDiscount)*'UPS 1Day Base'!F53)*(1+ExpressFuelSurcharge),2))</f>
        <v>269.22</v>
      </c>
      <c r="G56" s="300">
        <f>IF(MinBase1Day&gt;ROUND(((1-OneDayDiscount)*'UPS 1Day Base'!G53),2),ROUND(MinBase1Day*(1+ExpressFuelSurcharge),2),ROUND(((1-OneDayDiscount)*'UPS 1Day Base'!G53)*(1+ExpressFuelSurcharge),2))</f>
        <v>292.11</v>
      </c>
      <c r="H56" s="300">
        <f>IF(MinBase1Day&gt;ROUND(((1-OneDayDiscount)*'UPS 1Day Base'!H53),2),ROUND(MinBase1Day*(1+ExpressFuelSurcharge),2),ROUND(((1-OneDayDiscount)*'UPS 1Day Base'!H53)*(1+ExpressFuelSurcharge),2))</f>
        <v>302.11</v>
      </c>
    </row>
    <row r="57" ht="12.75" customHeight="1">
      <c r="A57" s="299">
        <v>52.0</v>
      </c>
      <c r="B57" s="300">
        <f>IF(MinBase1Day&gt;ROUND(((1-OneDayDiscount)*'UPS 1Day Base'!B54),2),ROUND(MinBase1Day*(1+ExpressFuelSurcharge),2),ROUND(((1-OneDayDiscount)*'UPS 1Day Base'!B54)*(1+ExpressFuelSurcharge),2))</f>
        <v>83.62</v>
      </c>
      <c r="C57" s="300">
        <f>IF(MinBase1Day&gt;ROUND(((1-OneDayDiscount)*'UPS 1Day Base'!C54),2),ROUND(MinBase1Day*(1+ExpressFuelSurcharge),2),ROUND(((1-OneDayDiscount)*'UPS 1Day Base'!C54)*(1+ExpressFuelSurcharge),2))</f>
        <v>117.94</v>
      </c>
      <c r="D57" s="300">
        <f>IF(MinBase1Day&gt;ROUND(((1-OneDayDiscount)*'UPS 1Day Base'!D54),2),ROUND(MinBase1Day*(1+ExpressFuelSurcharge),2),ROUND(((1-OneDayDiscount)*'UPS 1Day Base'!D54)*(1+ExpressFuelSurcharge),2))</f>
        <v>247.42</v>
      </c>
      <c r="E57" s="300">
        <f>IF(MinBase1Day&gt;ROUND(((1-OneDayDiscount)*'UPS 1Day Base'!E54),2),ROUND(MinBase1Day*(1+ExpressFuelSurcharge),2),ROUND(((1-OneDayDiscount)*'UPS 1Day Base'!E54)*(1+ExpressFuelSurcharge),2))</f>
        <v>269.01</v>
      </c>
      <c r="F57" s="300">
        <f>IF(MinBase1Day&gt;ROUND(((1-OneDayDiscount)*'UPS 1Day Base'!F54),2),ROUND(MinBase1Day*(1+ExpressFuelSurcharge),2),ROUND(((1-OneDayDiscount)*'UPS 1Day Base'!F54)*(1+ExpressFuelSurcharge),2))</f>
        <v>279.47</v>
      </c>
      <c r="G57" s="300">
        <f>IF(MinBase1Day&gt;ROUND(((1-OneDayDiscount)*'UPS 1Day Base'!G54),2),ROUND(MinBase1Day*(1+ExpressFuelSurcharge),2),ROUND(((1-OneDayDiscount)*'UPS 1Day Base'!G54)*(1+ExpressFuelSurcharge),2))</f>
        <v>298.42</v>
      </c>
      <c r="H57" s="300">
        <f>IF(MinBase1Day&gt;ROUND(((1-OneDayDiscount)*'UPS 1Day Base'!H54),2),ROUND(MinBase1Day*(1+ExpressFuelSurcharge),2),ROUND(((1-OneDayDiscount)*'UPS 1Day Base'!H54)*(1+ExpressFuelSurcharge),2))</f>
        <v>319.34</v>
      </c>
    </row>
    <row r="58" ht="12.75" customHeight="1">
      <c r="A58" s="299">
        <v>53.0</v>
      </c>
      <c r="B58" s="300">
        <f>IF(MinBase1Day&gt;ROUND(((1-OneDayDiscount)*'UPS 1Day Base'!B55),2),ROUND(MinBase1Day*(1+ExpressFuelSurcharge),2),ROUND(((1-OneDayDiscount)*'UPS 1Day Base'!B55)*(1+ExpressFuelSurcharge),2))</f>
        <v>85.14</v>
      </c>
      <c r="C58" s="300">
        <f>IF(MinBase1Day&gt;ROUND(((1-OneDayDiscount)*'UPS 1Day Base'!C55),2),ROUND(MinBase1Day*(1+ExpressFuelSurcharge),2),ROUND(((1-OneDayDiscount)*'UPS 1Day Base'!C55)*(1+ExpressFuelSurcharge),2))</f>
        <v>120.4</v>
      </c>
      <c r="D58" s="300">
        <f>IF(MinBase1Day&gt;ROUND(((1-OneDayDiscount)*'UPS 1Day Base'!D55),2),ROUND(MinBase1Day*(1+ExpressFuelSurcharge),2),ROUND(((1-OneDayDiscount)*'UPS 1Day Base'!D55)*(1+ExpressFuelSurcharge),2))</f>
        <v>251.2</v>
      </c>
      <c r="E58" s="300">
        <f>IF(MinBase1Day&gt;ROUND(((1-OneDayDiscount)*'UPS 1Day Base'!E55),2),ROUND(MinBase1Day*(1+ExpressFuelSurcharge),2),ROUND(((1-OneDayDiscount)*'UPS 1Day Base'!E55)*(1+ExpressFuelSurcharge),2))</f>
        <v>274.52</v>
      </c>
      <c r="F58" s="300">
        <f>IF(MinBase1Day&gt;ROUND(((1-OneDayDiscount)*'UPS 1Day Base'!F55),2),ROUND(MinBase1Day*(1+ExpressFuelSurcharge),2),ROUND(((1-OneDayDiscount)*'UPS 1Day Base'!F55)*(1+ExpressFuelSurcharge),2))</f>
        <v>280.5</v>
      </c>
      <c r="G58" s="300">
        <f>IF(MinBase1Day&gt;ROUND(((1-OneDayDiscount)*'UPS 1Day Base'!G55),2),ROUND(MinBase1Day*(1+ExpressFuelSurcharge),2),ROUND(((1-OneDayDiscount)*'UPS 1Day Base'!G55)*(1+ExpressFuelSurcharge),2))</f>
        <v>304.88</v>
      </c>
      <c r="H58" s="300">
        <f>IF(MinBase1Day&gt;ROUND(((1-OneDayDiscount)*'UPS 1Day Base'!H55),2),ROUND(MinBase1Day*(1+ExpressFuelSurcharge),2),ROUND(((1-OneDayDiscount)*'UPS 1Day Base'!H55)*(1+ExpressFuelSurcharge),2))</f>
        <v>325.18</v>
      </c>
    </row>
    <row r="59" ht="12.75" customHeight="1">
      <c r="A59" s="299">
        <v>54.0</v>
      </c>
      <c r="B59" s="300">
        <f>IF(MinBase1Day&gt;ROUND(((1-OneDayDiscount)*'UPS 1Day Base'!B56),2),ROUND(MinBase1Day*(1+ExpressFuelSurcharge),2),ROUND(((1-OneDayDiscount)*'UPS 1Day Base'!B56)*(1+ExpressFuelSurcharge),2))</f>
        <v>86.26</v>
      </c>
      <c r="C59" s="300">
        <f>IF(MinBase1Day&gt;ROUND(((1-OneDayDiscount)*'UPS 1Day Base'!C56),2),ROUND(MinBase1Day*(1+ExpressFuelSurcharge),2),ROUND(((1-OneDayDiscount)*'UPS 1Day Base'!C56)*(1+ExpressFuelSurcharge),2))</f>
        <v>122.79</v>
      </c>
      <c r="D59" s="300">
        <f>IF(MinBase1Day&gt;ROUND(((1-OneDayDiscount)*'UPS 1Day Base'!D56),2),ROUND(MinBase1Day*(1+ExpressFuelSurcharge),2),ROUND(((1-OneDayDiscount)*'UPS 1Day Base'!D56)*(1+ExpressFuelSurcharge),2))</f>
        <v>255.33</v>
      </c>
      <c r="E59" s="300">
        <f>IF(MinBase1Day&gt;ROUND(((1-OneDayDiscount)*'UPS 1Day Base'!E56),2),ROUND(MinBase1Day*(1+ExpressFuelSurcharge),2),ROUND(((1-OneDayDiscount)*'UPS 1Day Base'!E56)*(1+ExpressFuelSurcharge),2))</f>
        <v>275.07</v>
      </c>
      <c r="F59" s="300">
        <f>IF(MinBase1Day&gt;ROUND(((1-OneDayDiscount)*'UPS 1Day Base'!F56),2),ROUND(MinBase1Day*(1+ExpressFuelSurcharge),2),ROUND(((1-OneDayDiscount)*'UPS 1Day Base'!F56)*(1+ExpressFuelSurcharge),2))</f>
        <v>280.79</v>
      </c>
      <c r="G59" s="300">
        <f>IF(MinBase1Day&gt;ROUND(((1-OneDayDiscount)*'UPS 1Day Base'!G56),2),ROUND(MinBase1Day*(1+ExpressFuelSurcharge),2),ROUND(((1-OneDayDiscount)*'UPS 1Day Base'!G56)*(1+ExpressFuelSurcharge),2))</f>
        <v>311.73</v>
      </c>
      <c r="H59" s="300">
        <f>IF(MinBase1Day&gt;ROUND(((1-OneDayDiscount)*'UPS 1Day Base'!H56),2),ROUND(MinBase1Day*(1+ExpressFuelSurcharge),2),ROUND(((1-OneDayDiscount)*'UPS 1Day Base'!H56)*(1+ExpressFuelSurcharge),2))</f>
        <v>326.84</v>
      </c>
    </row>
    <row r="60" ht="12.75" customHeight="1">
      <c r="A60" s="299">
        <v>55.0</v>
      </c>
      <c r="B60" s="300">
        <f>IF(MinBase1Day&gt;ROUND(((1-OneDayDiscount)*'UPS 1Day Base'!B57),2),ROUND(MinBase1Day*(1+ExpressFuelSurcharge),2),ROUND(((1-OneDayDiscount)*'UPS 1Day Base'!B57)*(1+ExpressFuelSurcharge),2))</f>
        <v>87.93</v>
      </c>
      <c r="C60" s="300">
        <f>IF(MinBase1Day&gt;ROUND(((1-OneDayDiscount)*'UPS 1Day Base'!C57),2),ROUND(MinBase1Day*(1+ExpressFuelSurcharge),2),ROUND(((1-OneDayDiscount)*'UPS 1Day Base'!C57)*(1+ExpressFuelSurcharge),2))</f>
        <v>125.34</v>
      </c>
      <c r="D60" s="300">
        <f>IF(MinBase1Day&gt;ROUND(((1-OneDayDiscount)*'UPS 1Day Base'!D57),2),ROUND(MinBase1Day*(1+ExpressFuelSurcharge),2),ROUND(((1-OneDayDiscount)*'UPS 1Day Base'!D57)*(1+ExpressFuelSurcharge),2))</f>
        <v>257.24</v>
      </c>
      <c r="E60" s="300">
        <f>IF(MinBase1Day&gt;ROUND(((1-OneDayDiscount)*'UPS 1Day Base'!E57),2),ROUND(MinBase1Day*(1+ExpressFuelSurcharge),2),ROUND(((1-OneDayDiscount)*'UPS 1Day Base'!E57)*(1+ExpressFuelSurcharge),2))</f>
        <v>275.77</v>
      </c>
      <c r="F60" s="300">
        <f>IF(MinBase1Day&gt;ROUND(((1-OneDayDiscount)*'UPS 1Day Base'!F57),2),ROUND(MinBase1Day*(1+ExpressFuelSurcharge),2),ROUND(((1-OneDayDiscount)*'UPS 1Day Base'!F57)*(1+ExpressFuelSurcharge),2))</f>
        <v>281.51</v>
      </c>
      <c r="G60" s="300">
        <f>IF(MinBase1Day&gt;ROUND(((1-OneDayDiscount)*'UPS 1Day Base'!G57),2),ROUND(MinBase1Day*(1+ExpressFuelSurcharge),2),ROUND(((1-OneDayDiscount)*'UPS 1Day Base'!G57)*(1+ExpressFuelSurcharge),2))</f>
        <v>316.17</v>
      </c>
      <c r="H60" s="300">
        <f>IF(MinBase1Day&gt;ROUND(((1-OneDayDiscount)*'UPS 1Day Base'!H57),2),ROUND(MinBase1Day*(1+ExpressFuelSurcharge),2),ROUND(((1-OneDayDiscount)*'UPS 1Day Base'!H57)*(1+ExpressFuelSurcharge),2))</f>
        <v>327.11</v>
      </c>
    </row>
    <row r="61" ht="12.75" customHeight="1">
      <c r="A61" s="299">
        <v>56.0</v>
      </c>
      <c r="B61" s="300">
        <f>IF(MinBase1Day&gt;ROUND(((1-OneDayDiscount)*'UPS 1Day Base'!B58),2),ROUND(MinBase1Day*(1+ExpressFuelSurcharge),2),ROUND(((1-OneDayDiscount)*'UPS 1Day Base'!B58)*(1+ExpressFuelSurcharge),2))</f>
        <v>89.54</v>
      </c>
      <c r="C61" s="300">
        <f>IF(MinBase1Day&gt;ROUND(((1-OneDayDiscount)*'UPS 1Day Base'!C58),2),ROUND(MinBase1Day*(1+ExpressFuelSurcharge),2),ROUND(((1-OneDayDiscount)*'UPS 1Day Base'!C58)*(1+ExpressFuelSurcharge),2))</f>
        <v>127.5</v>
      </c>
      <c r="D61" s="300">
        <f>IF(MinBase1Day&gt;ROUND(((1-OneDayDiscount)*'UPS 1Day Base'!D58),2),ROUND(MinBase1Day*(1+ExpressFuelSurcharge),2),ROUND(((1-OneDayDiscount)*'UPS 1Day Base'!D58)*(1+ExpressFuelSurcharge),2))</f>
        <v>257.53</v>
      </c>
      <c r="E61" s="300">
        <f>IF(MinBase1Day&gt;ROUND(((1-OneDayDiscount)*'UPS 1Day Base'!E58),2),ROUND(MinBase1Day*(1+ExpressFuelSurcharge),2),ROUND(((1-OneDayDiscount)*'UPS 1Day Base'!E58)*(1+ExpressFuelSurcharge),2))</f>
        <v>283.63</v>
      </c>
      <c r="F61" s="300">
        <f>IF(MinBase1Day&gt;ROUND(((1-OneDayDiscount)*'UPS 1Day Base'!F58),2),ROUND(MinBase1Day*(1+ExpressFuelSurcharge),2),ROUND(((1-OneDayDiscount)*'UPS 1Day Base'!F58)*(1+ExpressFuelSurcharge),2))</f>
        <v>289.52</v>
      </c>
      <c r="G61" s="300">
        <f>IF(MinBase1Day&gt;ROUND(((1-OneDayDiscount)*'UPS 1Day Base'!G58),2),ROUND(MinBase1Day*(1+ExpressFuelSurcharge),2),ROUND(((1-OneDayDiscount)*'UPS 1Day Base'!G58)*(1+ExpressFuelSurcharge),2))</f>
        <v>320.59</v>
      </c>
      <c r="H61" s="300">
        <f>IF(MinBase1Day&gt;ROUND(((1-OneDayDiscount)*'UPS 1Day Base'!H58),2),ROUND(MinBase1Day*(1+ExpressFuelSurcharge),2),ROUND(((1-OneDayDiscount)*'UPS 1Day Base'!H58)*(1+ExpressFuelSurcharge),2))</f>
        <v>327.39</v>
      </c>
    </row>
    <row r="62" ht="12.75" customHeight="1">
      <c r="A62" s="299">
        <v>57.0</v>
      </c>
      <c r="B62" s="300">
        <f>IF(MinBase1Day&gt;ROUND(((1-OneDayDiscount)*'UPS 1Day Base'!B59),2),ROUND(MinBase1Day*(1+ExpressFuelSurcharge),2),ROUND(((1-OneDayDiscount)*'UPS 1Day Base'!B59)*(1+ExpressFuelSurcharge),2))</f>
        <v>91.47</v>
      </c>
      <c r="C62" s="300">
        <f>IF(MinBase1Day&gt;ROUND(((1-OneDayDiscount)*'UPS 1Day Base'!C59),2),ROUND(MinBase1Day*(1+ExpressFuelSurcharge),2),ROUND(((1-OneDayDiscount)*'UPS 1Day Base'!C59)*(1+ExpressFuelSurcharge),2))</f>
        <v>130.19</v>
      </c>
      <c r="D62" s="300">
        <f>IF(MinBase1Day&gt;ROUND(((1-OneDayDiscount)*'UPS 1Day Base'!D59),2),ROUND(MinBase1Day*(1+ExpressFuelSurcharge),2),ROUND(((1-OneDayDiscount)*'UPS 1Day Base'!D59)*(1+ExpressFuelSurcharge),2))</f>
        <v>258.04</v>
      </c>
      <c r="E62" s="300">
        <f>IF(MinBase1Day&gt;ROUND(((1-OneDayDiscount)*'UPS 1Day Base'!E59),2),ROUND(MinBase1Day*(1+ExpressFuelSurcharge),2),ROUND(((1-OneDayDiscount)*'UPS 1Day Base'!E59)*(1+ExpressFuelSurcharge),2))</f>
        <v>284.42</v>
      </c>
      <c r="F62" s="300">
        <f>IF(MinBase1Day&gt;ROUND(((1-OneDayDiscount)*'UPS 1Day Base'!F59),2),ROUND(MinBase1Day*(1+ExpressFuelSurcharge),2),ROUND(((1-OneDayDiscount)*'UPS 1Day Base'!F59)*(1+ExpressFuelSurcharge),2))</f>
        <v>290.89</v>
      </c>
      <c r="G62" s="300">
        <f>IF(MinBase1Day&gt;ROUND(((1-OneDayDiscount)*'UPS 1Day Base'!G59),2),ROUND(MinBase1Day*(1+ExpressFuelSurcharge),2),ROUND(((1-OneDayDiscount)*'UPS 1Day Base'!G59)*(1+ExpressFuelSurcharge),2))</f>
        <v>321.04</v>
      </c>
      <c r="H62" s="300">
        <f>IF(MinBase1Day&gt;ROUND(((1-OneDayDiscount)*'UPS 1Day Base'!H59),2),ROUND(MinBase1Day*(1+ExpressFuelSurcharge),2),ROUND(((1-OneDayDiscount)*'UPS 1Day Base'!H59)*(1+ExpressFuelSurcharge),2))</f>
        <v>327.67</v>
      </c>
    </row>
    <row r="63" ht="12.75" customHeight="1">
      <c r="A63" s="299">
        <v>58.0</v>
      </c>
      <c r="B63" s="300">
        <f>IF(MinBase1Day&gt;ROUND(((1-OneDayDiscount)*'UPS 1Day Base'!B60),2),ROUND(MinBase1Day*(1+ExpressFuelSurcharge),2),ROUND(((1-OneDayDiscount)*'UPS 1Day Base'!B60)*(1+ExpressFuelSurcharge),2))</f>
        <v>92.13</v>
      </c>
      <c r="C63" s="300">
        <f>IF(MinBase1Day&gt;ROUND(((1-OneDayDiscount)*'UPS 1Day Base'!C60),2),ROUND(MinBase1Day*(1+ExpressFuelSurcharge),2),ROUND(((1-OneDayDiscount)*'UPS 1Day Base'!C60)*(1+ExpressFuelSurcharge),2))</f>
        <v>133.19</v>
      </c>
      <c r="D63" s="300">
        <f>IF(MinBase1Day&gt;ROUND(((1-OneDayDiscount)*'UPS 1Day Base'!D60),2),ROUND(MinBase1Day*(1+ExpressFuelSurcharge),2),ROUND(((1-OneDayDiscount)*'UPS 1Day Base'!D60)*(1+ExpressFuelSurcharge),2))</f>
        <v>258.37</v>
      </c>
      <c r="E63" s="300">
        <f>IF(MinBase1Day&gt;ROUND(((1-OneDayDiscount)*'UPS 1Day Base'!E60),2),ROUND(MinBase1Day*(1+ExpressFuelSurcharge),2),ROUND(((1-OneDayDiscount)*'UPS 1Day Base'!E60)*(1+ExpressFuelSurcharge),2))</f>
        <v>284.7</v>
      </c>
      <c r="F63" s="300">
        <f>IF(MinBase1Day&gt;ROUND(((1-OneDayDiscount)*'UPS 1Day Base'!F60),2),ROUND(MinBase1Day*(1+ExpressFuelSurcharge),2),ROUND(((1-OneDayDiscount)*'UPS 1Day Base'!F60)*(1+ExpressFuelSurcharge),2))</f>
        <v>297.07</v>
      </c>
      <c r="G63" s="300">
        <f>IF(MinBase1Day&gt;ROUND(((1-OneDayDiscount)*'UPS 1Day Base'!G60),2),ROUND(MinBase1Day*(1+ExpressFuelSurcharge),2),ROUND(((1-OneDayDiscount)*'UPS 1Day Base'!G60)*(1+ExpressFuelSurcharge),2))</f>
        <v>321.93</v>
      </c>
      <c r="H63" s="300">
        <f>IF(MinBase1Day&gt;ROUND(((1-OneDayDiscount)*'UPS 1Day Base'!H60),2),ROUND(MinBase1Day*(1+ExpressFuelSurcharge),2),ROUND(((1-OneDayDiscount)*'UPS 1Day Base'!H60)*(1+ExpressFuelSurcharge),2))</f>
        <v>328.58</v>
      </c>
    </row>
    <row r="64" ht="12.75" customHeight="1">
      <c r="A64" s="299">
        <v>59.0</v>
      </c>
      <c r="B64" s="300">
        <f>IF(MinBase1Day&gt;ROUND(((1-OneDayDiscount)*'UPS 1Day Base'!B61),2),ROUND(MinBase1Day*(1+ExpressFuelSurcharge),2),ROUND(((1-OneDayDiscount)*'UPS 1Day Base'!B61)*(1+ExpressFuelSurcharge),2))</f>
        <v>92.42</v>
      </c>
      <c r="C64" s="300">
        <f>IF(MinBase1Day&gt;ROUND(((1-OneDayDiscount)*'UPS 1Day Base'!C61),2),ROUND(MinBase1Day*(1+ExpressFuelSurcharge),2),ROUND(((1-OneDayDiscount)*'UPS 1Day Base'!C61)*(1+ExpressFuelSurcharge),2))</f>
        <v>136.6</v>
      </c>
      <c r="D64" s="300">
        <f>IF(MinBase1Day&gt;ROUND(((1-OneDayDiscount)*'UPS 1Day Base'!D61),2),ROUND(MinBase1Day*(1+ExpressFuelSurcharge),2),ROUND(((1-OneDayDiscount)*'UPS 1Day Base'!D61)*(1+ExpressFuelSurcharge),2))</f>
        <v>264.76</v>
      </c>
      <c r="E64" s="300">
        <f>IF(MinBase1Day&gt;ROUND(((1-OneDayDiscount)*'UPS 1Day Base'!E61),2),ROUND(MinBase1Day*(1+ExpressFuelSurcharge),2),ROUND(((1-OneDayDiscount)*'UPS 1Day Base'!E61)*(1+ExpressFuelSurcharge),2))</f>
        <v>289.16</v>
      </c>
      <c r="F64" s="300">
        <f>IF(MinBase1Day&gt;ROUND(((1-OneDayDiscount)*'UPS 1Day Base'!F61),2),ROUND(MinBase1Day*(1+ExpressFuelSurcharge),2),ROUND(((1-OneDayDiscount)*'UPS 1Day Base'!F61)*(1+ExpressFuelSurcharge),2))</f>
        <v>297.69</v>
      </c>
      <c r="G64" s="300">
        <f>IF(MinBase1Day&gt;ROUND(((1-OneDayDiscount)*'UPS 1Day Base'!G61),2),ROUND(MinBase1Day*(1+ExpressFuelSurcharge),2),ROUND(((1-OneDayDiscount)*'UPS 1Day Base'!G61)*(1+ExpressFuelSurcharge),2))</f>
        <v>322.85</v>
      </c>
      <c r="H64" s="300">
        <f>IF(MinBase1Day&gt;ROUND(((1-OneDayDiscount)*'UPS 1Day Base'!H61),2),ROUND(MinBase1Day*(1+ExpressFuelSurcharge),2),ROUND(((1-OneDayDiscount)*'UPS 1Day Base'!H61)*(1+ExpressFuelSurcharge),2))</f>
        <v>346.57</v>
      </c>
    </row>
    <row r="65" ht="12.75" customHeight="1">
      <c r="A65" s="299">
        <v>60.0</v>
      </c>
      <c r="B65" s="300">
        <f>IF(MinBase1Day&gt;ROUND(((1-OneDayDiscount)*'UPS 1Day Base'!B62),2),ROUND(MinBase1Day*(1+ExpressFuelSurcharge),2),ROUND(((1-OneDayDiscount)*'UPS 1Day Base'!B62)*(1+ExpressFuelSurcharge),2))</f>
        <v>92.95</v>
      </c>
      <c r="C65" s="300">
        <f>IF(MinBase1Day&gt;ROUND(((1-OneDayDiscount)*'UPS 1Day Base'!C62),2),ROUND(MinBase1Day*(1+ExpressFuelSurcharge),2),ROUND(((1-OneDayDiscount)*'UPS 1Day Base'!C62)*(1+ExpressFuelSurcharge),2))</f>
        <v>139.64</v>
      </c>
      <c r="D65" s="300">
        <f>IF(MinBase1Day&gt;ROUND(((1-OneDayDiscount)*'UPS 1Day Base'!D62),2),ROUND(MinBase1Day*(1+ExpressFuelSurcharge),2),ROUND(((1-OneDayDiscount)*'UPS 1Day Base'!D62)*(1+ExpressFuelSurcharge),2))</f>
        <v>265.4</v>
      </c>
      <c r="E65" s="300">
        <f>IF(MinBase1Day&gt;ROUND(((1-OneDayDiscount)*'UPS 1Day Base'!E62),2),ROUND(MinBase1Day*(1+ExpressFuelSurcharge),2),ROUND(((1-OneDayDiscount)*'UPS 1Day Base'!E62)*(1+ExpressFuelSurcharge),2))</f>
        <v>289.6</v>
      </c>
      <c r="F65" s="300">
        <f>IF(MinBase1Day&gt;ROUND(((1-OneDayDiscount)*'UPS 1Day Base'!F62),2),ROUND(MinBase1Day*(1+ExpressFuelSurcharge),2),ROUND(((1-OneDayDiscount)*'UPS 1Day Base'!F62)*(1+ExpressFuelSurcharge),2))</f>
        <v>298.33</v>
      </c>
      <c r="G65" s="300">
        <f>IF(MinBase1Day&gt;ROUND(((1-OneDayDiscount)*'UPS 1Day Base'!G62),2),ROUND(MinBase1Day*(1+ExpressFuelSurcharge),2),ROUND(((1-OneDayDiscount)*'UPS 1Day Base'!G62)*(1+ExpressFuelSurcharge),2))</f>
        <v>341.34</v>
      </c>
      <c r="H65" s="300">
        <f>IF(MinBase1Day&gt;ROUND(((1-OneDayDiscount)*'UPS 1Day Base'!H62),2),ROUND(MinBase1Day*(1+ExpressFuelSurcharge),2),ROUND(((1-OneDayDiscount)*'UPS 1Day Base'!H62)*(1+ExpressFuelSurcharge),2))</f>
        <v>348.37</v>
      </c>
    </row>
    <row r="66" ht="12.75" customHeight="1">
      <c r="A66" s="299">
        <v>61.0</v>
      </c>
      <c r="B66" s="300">
        <f>IF(MinBase1Day&gt;ROUND(((1-OneDayDiscount)*'UPS 1Day Base'!B63),2),ROUND(MinBase1Day*(1+ExpressFuelSurcharge),2),ROUND(((1-OneDayDiscount)*'UPS 1Day Base'!B63)*(1+ExpressFuelSurcharge),2))</f>
        <v>93.24</v>
      </c>
      <c r="C66" s="300">
        <f>IF(MinBase1Day&gt;ROUND(((1-OneDayDiscount)*'UPS 1Day Base'!C63),2),ROUND(MinBase1Day*(1+ExpressFuelSurcharge),2),ROUND(((1-OneDayDiscount)*'UPS 1Day Base'!C63)*(1+ExpressFuelSurcharge),2))</f>
        <v>142.26</v>
      </c>
      <c r="D66" s="300">
        <f>IF(MinBase1Day&gt;ROUND(((1-OneDayDiscount)*'UPS 1Day Base'!D63),2),ROUND(MinBase1Day*(1+ExpressFuelSurcharge),2),ROUND(((1-OneDayDiscount)*'UPS 1Day Base'!D63)*(1+ExpressFuelSurcharge),2))</f>
        <v>276.51</v>
      </c>
      <c r="E66" s="300">
        <f>IF(MinBase1Day&gt;ROUND(((1-OneDayDiscount)*'UPS 1Day Base'!E63),2),ROUND(MinBase1Day*(1+ExpressFuelSurcharge),2),ROUND(((1-OneDayDiscount)*'UPS 1Day Base'!E63)*(1+ExpressFuelSurcharge),2))</f>
        <v>298.28</v>
      </c>
      <c r="F66" s="300">
        <f>IF(MinBase1Day&gt;ROUND(((1-OneDayDiscount)*'UPS 1Day Base'!F63),2),ROUND(MinBase1Day*(1+ExpressFuelSurcharge),2),ROUND(((1-OneDayDiscount)*'UPS 1Day Base'!F63)*(1+ExpressFuelSurcharge),2))</f>
        <v>310.83</v>
      </c>
      <c r="G66" s="300">
        <f>IF(MinBase1Day&gt;ROUND(((1-OneDayDiscount)*'UPS 1Day Base'!G63),2),ROUND(MinBase1Day*(1+ExpressFuelSurcharge),2),ROUND(((1-OneDayDiscount)*'UPS 1Day Base'!G63)*(1+ExpressFuelSurcharge),2))</f>
        <v>352.32</v>
      </c>
      <c r="H66" s="300">
        <f>IF(MinBase1Day&gt;ROUND(((1-OneDayDiscount)*'UPS 1Day Base'!H63),2),ROUND(MinBase1Day*(1+ExpressFuelSurcharge),2),ROUND(((1-OneDayDiscount)*'UPS 1Day Base'!H63)*(1+ExpressFuelSurcharge),2))</f>
        <v>359.58</v>
      </c>
    </row>
    <row r="67" ht="12.75" customHeight="1">
      <c r="A67" s="299">
        <v>62.0</v>
      </c>
      <c r="B67" s="300">
        <f>IF(MinBase1Day&gt;ROUND(((1-OneDayDiscount)*'UPS 1Day Base'!B64),2),ROUND(MinBase1Day*(1+ExpressFuelSurcharge),2),ROUND(((1-OneDayDiscount)*'UPS 1Day Base'!B64)*(1+ExpressFuelSurcharge),2))</f>
        <v>93.54</v>
      </c>
      <c r="C67" s="300">
        <f>IF(MinBase1Day&gt;ROUND(((1-OneDayDiscount)*'UPS 1Day Base'!C64),2),ROUND(MinBase1Day*(1+ExpressFuelSurcharge),2),ROUND(((1-OneDayDiscount)*'UPS 1Day Base'!C64)*(1+ExpressFuelSurcharge),2))</f>
        <v>144.3</v>
      </c>
      <c r="D67" s="300">
        <f>IF(MinBase1Day&gt;ROUND(((1-OneDayDiscount)*'UPS 1Day Base'!D64),2),ROUND(MinBase1Day*(1+ExpressFuelSurcharge),2),ROUND(((1-OneDayDiscount)*'UPS 1Day Base'!D64)*(1+ExpressFuelSurcharge),2))</f>
        <v>280.87</v>
      </c>
      <c r="E67" s="300">
        <f>IF(MinBase1Day&gt;ROUND(((1-OneDayDiscount)*'UPS 1Day Base'!E64),2),ROUND(MinBase1Day*(1+ExpressFuelSurcharge),2),ROUND(((1-OneDayDiscount)*'UPS 1Day Base'!E64)*(1+ExpressFuelSurcharge),2))</f>
        <v>302.13</v>
      </c>
      <c r="F67" s="300">
        <f>IF(MinBase1Day&gt;ROUND(((1-OneDayDiscount)*'UPS 1Day Base'!F64),2),ROUND(MinBase1Day*(1+ExpressFuelSurcharge),2),ROUND(((1-OneDayDiscount)*'UPS 1Day Base'!F64)*(1+ExpressFuelSurcharge),2))</f>
        <v>312.14</v>
      </c>
      <c r="G67" s="300">
        <f>IF(MinBase1Day&gt;ROUND(((1-OneDayDiscount)*'UPS 1Day Base'!G64),2),ROUND(MinBase1Day*(1+ExpressFuelSurcharge),2),ROUND(((1-OneDayDiscount)*'UPS 1Day Base'!G64)*(1+ExpressFuelSurcharge),2))</f>
        <v>357.5</v>
      </c>
      <c r="H67" s="300">
        <f>IF(MinBase1Day&gt;ROUND(((1-OneDayDiscount)*'UPS 1Day Base'!H64),2),ROUND(MinBase1Day*(1+ExpressFuelSurcharge),2),ROUND(((1-OneDayDiscount)*'UPS 1Day Base'!H64)*(1+ExpressFuelSurcharge),2))</f>
        <v>368.51</v>
      </c>
    </row>
    <row r="68" ht="12.75" customHeight="1">
      <c r="A68" s="299">
        <v>63.0</v>
      </c>
      <c r="B68" s="300">
        <f>IF(MinBase1Day&gt;ROUND(((1-OneDayDiscount)*'UPS 1Day Base'!B65),2),ROUND(MinBase1Day*(1+ExpressFuelSurcharge),2),ROUND(((1-OneDayDiscount)*'UPS 1Day Base'!B65)*(1+ExpressFuelSurcharge),2))</f>
        <v>99.51</v>
      </c>
      <c r="C68" s="300">
        <f>IF(MinBase1Day&gt;ROUND(((1-OneDayDiscount)*'UPS 1Day Base'!C65),2),ROUND(MinBase1Day*(1+ExpressFuelSurcharge),2),ROUND(((1-OneDayDiscount)*'UPS 1Day Base'!C65)*(1+ExpressFuelSurcharge),2))</f>
        <v>147.15</v>
      </c>
      <c r="D68" s="300">
        <f>IF(MinBase1Day&gt;ROUND(((1-OneDayDiscount)*'UPS 1Day Base'!D65),2),ROUND(MinBase1Day*(1+ExpressFuelSurcharge),2),ROUND(((1-OneDayDiscount)*'UPS 1Day Base'!D65)*(1+ExpressFuelSurcharge),2))</f>
        <v>283.5</v>
      </c>
      <c r="E68" s="300">
        <f>IF(MinBase1Day&gt;ROUND(((1-OneDayDiscount)*'UPS 1Day Base'!E65),2),ROUND(MinBase1Day*(1+ExpressFuelSurcharge),2),ROUND(((1-OneDayDiscount)*'UPS 1Day Base'!E65)*(1+ExpressFuelSurcharge),2))</f>
        <v>302.57</v>
      </c>
      <c r="F68" s="300">
        <f>IF(MinBase1Day&gt;ROUND(((1-OneDayDiscount)*'UPS 1Day Base'!F65),2),ROUND(MinBase1Day*(1+ExpressFuelSurcharge),2),ROUND(((1-OneDayDiscount)*'UPS 1Day Base'!F65)*(1+ExpressFuelSurcharge),2))</f>
        <v>313.63</v>
      </c>
      <c r="G68" s="300">
        <f>IF(MinBase1Day&gt;ROUND(((1-OneDayDiscount)*'UPS 1Day Base'!G65),2),ROUND(MinBase1Day*(1+ExpressFuelSurcharge),2),ROUND(((1-OneDayDiscount)*'UPS 1Day Base'!G65)*(1+ExpressFuelSurcharge),2))</f>
        <v>362.76</v>
      </c>
      <c r="H68" s="300">
        <f>IF(MinBase1Day&gt;ROUND(((1-OneDayDiscount)*'UPS 1Day Base'!H65),2),ROUND(MinBase1Day*(1+ExpressFuelSurcharge),2),ROUND(((1-OneDayDiscount)*'UPS 1Day Base'!H65)*(1+ExpressFuelSurcharge),2))</f>
        <v>370.23</v>
      </c>
    </row>
    <row r="69" ht="12.75" customHeight="1">
      <c r="A69" s="299">
        <v>64.0</v>
      </c>
      <c r="B69" s="300">
        <f>IF(MinBase1Day&gt;ROUND(((1-OneDayDiscount)*'UPS 1Day Base'!B66),2),ROUND(MinBase1Day*(1+ExpressFuelSurcharge),2),ROUND(((1-OneDayDiscount)*'UPS 1Day Base'!B66)*(1+ExpressFuelSurcharge),2))</f>
        <v>102.98</v>
      </c>
      <c r="C69" s="300">
        <f>IF(MinBase1Day&gt;ROUND(((1-OneDayDiscount)*'UPS 1Day Base'!C66),2),ROUND(MinBase1Day*(1+ExpressFuelSurcharge),2),ROUND(((1-OneDayDiscount)*'UPS 1Day Base'!C66)*(1+ExpressFuelSurcharge),2))</f>
        <v>147.77</v>
      </c>
      <c r="D69" s="300">
        <f>IF(MinBase1Day&gt;ROUND(((1-OneDayDiscount)*'UPS 1Day Base'!D66),2),ROUND(MinBase1Day*(1+ExpressFuelSurcharge),2),ROUND(((1-OneDayDiscount)*'UPS 1Day Base'!D66)*(1+ExpressFuelSurcharge),2))</f>
        <v>283.78</v>
      </c>
      <c r="E69" s="300">
        <f>IF(MinBase1Day&gt;ROUND(((1-OneDayDiscount)*'UPS 1Day Base'!E66),2),ROUND(MinBase1Day*(1+ExpressFuelSurcharge),2),ROUND(((1-OneDayDiscount)*'UPS 1Day Base'!E66)*(1+ExpressFuelSurcharge),2))</f>
        <v>311.35</v>
      </c>
      <c r="F69" s="300">
        <f>IF(MinBase1Day&gt;ROUND(((1-OneDayDiscount)*'UPS 1Day Base'!F66),2),ROUND(MinBase1Day*(1+ExpressFuelSurcharge),2),ROUND(((1-OneDayDiscount)*'UPS 1Day Base'!F66)*(1+ExpressFuelSurcharge),2))</f>
        <v>323.67</v>
      </c>
      <c r="G69" s="300">
        <f>IF(MinBase1Day&gt;ROUND(((1-OneDayDiscount)*'UPS 1Day Base'!G66),2),ROUND(MinBase1Day*(1+ExpressFuelSurcharge),2),ROUND(((1-OneDayDiscount)*'UPS 1Day Base'!G66)*(1+ExpressFuelSurcharge),2))</f>
        <v>369.51</v>
      </c>
      <c r="H69" s="300">
        <f>IF(MinBase1Day&gt;ROUND(((1-OneDayDiscount)*'UPS 1Day Base'!H66),2),ROUND(MinBase1Day*(1+ExpressFuelSurcharge),2),ROUND(((1-OneDayDiscount)*'UPS 1Day Base'!H66)*(1+ExpressFuelSurcharge),2))</f>
        <v>384.31</v>
      </c>
    </row>
    <row r="70" ht="12.75" customHeight="1">
      <c r="A70" s="299">
        <v>65.0</v>
      </c>
      <c r="B70" s="300">
        <f>IF(MinBase1Day&gt;ROUND(((1-OneDayDiscount)*'UPS 1Day Base'!B67),2),ROUND(MinBase1Day*(1+ExpressFuelSurcharge),2),ROUND(((1-OneDayDiscount)*'UPS 1Day Base'!B67)*(1+ExpressFuelSurcharge),2))</f>
        <v>106.1</v>
      </c>
      <c r="C70" s="300">
        <f>IF(MinBase1Day&gt;ROUND(((1-OneDayDiscount)*'UPS 1Day Base'!C67),2),ROUND(MinBase1Day*(1+ExpressFuelSurcharge),2),ROUND(((1-OneDayDiscount)*'UPS 1Day Base'!C67)*(1+ExpressFuelSurcharge),2))</f>
        <v>152.33</v>
      </c>
      <c r="D70" s="300">
        <f>IF(MinBase1Day&gt;ROUND(((1-OneDayDiscount)*'UPS 1Day Base'!D67),2),ROUND(MinBase1Day*(1+ExpressFuelSurcharge),2),ROUND(((1-OneDayDiscount)*'UPS 1Day Base'!D67)*(1+ExpressFuelSurcharge),2))</f>
        <v>286.32</v>
      </c>
      <c r="E70" s="300">
        <f>IF(MinBase1Day&gt;ROUND(((1-OneDayDiscount)*'UPS 1Day Base'!E67),2),ROUND(MinBase1Day*(1+ExpressFuelSurcharge),2),ROUND(((1-OneDayDiscount)*'UPS 1Day Base'!E67)*(1+ExpressFuelSurcharge),2))</f>
        <v>314.88</v>
      </c>
      <c r="F70" s="300">
        <f>IF(MinBase1Day&gt;ROUND(((1-OneDayDiscount)*'UPS 1Day Base'!F67),2),ROUND(MinBase1Day*(1+ExpressFuelSurcharge),2),ROUND(((1-OneDayDiscount)*'UPS 1Day Base'!F67)*(1+ExpressFuelSurcharge),2))</f>
        <v>325.76</v>
      </c>
      <c r="G70" s="300">
        <f>IF(MinBase1Day&gt;ROUND(((1-OneDayDiscount)*'UPS 1Day Base'!G67),2),ROUND(MinBase1Day*(1+ExpressFuelSurcharge),2),ROUND(((1-OneDayDiscount)*'UPS 1Day Base'!G67)*(1+ExpressFuelSurcharge),2))</f>
        <v>375.39</v>
      </c>
      <c r="H70" s="300">
        <f>IF(MinBase1Day&gt;ROUND(((1-OneDayDiscount)*'UPS 1Day Base'!H67),2),ROUND(MinBase1Day*(1+ExpressFuelSurcharge),2),ROUND(((1-OneDayDiscount)*'UPS 1Day Base'!H67)*(1+ExpressFuelSurcharge),2))</f>
        <v>388.76</v>
      </c>
    </row>
    <row r="71" ht="12.75" customHeight="1">
      <c r="A71" s="299">
        <v>66.0</v>
      </c>
      <c r="B71" s="300">
        <f>IF(MinBase1Day&gt;ROUND(((1-OneDayDiscount)*'UPS 1Day Base'!B68),2),ROUND(MinBase1Day*(1+ExpressFuelSurcharge),2),ROUND(((1-OneDayDiscount)*'UPS 1Day Base'!B68)*(1+ExpressFuelSurcharge),2))</f>
        <v>108.03</v>
      </c>
      <c r="C71" s="300">
        <f>IF(MinBase1Day&gt;ROUND(((1-OneDayDiscount)*'UPS 1Day Base'!C68),2),ROUND(MinBase1Day*(1+ExpressFuelSurcharge),2),ROUND(((1-OneDayDiscount)*'UPS 1Day Base'!C68)*(1+ExpressFuelSurcharge),2))</f>
        <v>152.8</v>
      </c>
      <c r="D71" s="300">
        <f>IF(MinBase1Day&gt;ROUND(((1-OneDayDiscount)*'UPS 1Day Base'!D68),2),ROUND(MinBase1Day*(1+ExpressFuelSurcharge),2),ROUND(((1-OneDayDiscount)*'UPS 1Day Base'!D68)*(1+ExpressFuelSurcharge),2))</f>
        <v>298.69</v>
      </c>
      <c r="E71" s="300">
        <f>IF(MinBase1Day&gt;ROUND(((1-OneDayDiscount)*'UPS 1Day Base'!E68),2),ROUND(MinBase1Day*(1+ExpressFuelSurcharge),2),ROUND(((1-OneDayDiscount)*'UPS 1Day Base'!E68)*(1+ExpressFuelSurcharge),2))</f>
        <v>325.01</v>
      </c>
      <c r="F71" s="300">
        <f>IF(MinBase1Day&gt;ROUND(((1-OneDayDiscount)*'UPS 1Day Base'!F68),2),ROUND(MinBase1Day*(1+ExpressFuelSurcharge),2),ROUND(((1-OneDayDiscount)*'UPS 1Day Base'!F68)*(1+ExpressFuelSurcharge),2))</f>
        <v>336.08</v>
      </c>
      <c r="G71" s="300">
        <f>IF(MinBase1Day&gt;ROUND(((1-OneDayDiscount)*'UPS 1Day Base'!G68),2),ROUND(MinBase1Day*(1+ExpressFuelSurcharge),2),ROUND(((1-OneDayDiscount)*'UPS 1Day Base'!G68)*(1+ExpressFuelSurcharge),2))</f>
        <v>375.99</v>
      </c>
      <c r="H71" s="300">
        <f>IF(MinBase1Day&gt;ROUND(((1-OneDayDiscount)*'UPS 1Day Base'!H68),2),ROUND(MinBase1Day*(1+ExpressFuelSurcharge),2),ROUND(((1-OneDayDiscount)*'UPS 1Day Base'!H68)*(1+ExpressFuelSurcharge),2))</f>
        <v>389.58</v>
      </c>
    </row>
    <row r="72" ht="12.75" customHeight="1">
      <c r="A72" s="299">
        <v>67.0</v>
      </c>
      <c r="B72" s="300">
        <f>IF(MinBase1Day&gt;ROUND(((1-OneDayDiscount)*'UPS 1Day Base'!B69),2),ROUND(MinBase1Day*(1+ExpressFuelSurcharge),2),ROUND(((1-OneDayDiscount)*'UPS 1Day Base'!B69)*(1+ExpressFuelSurcharge),2))</f>
        <v>109.59</v>
      </c>
      <c r="C72" s="300">
        <f>IF(MinBase1Day&gt;ROUND(((1-OneDayDiscount)*'UPS 1Day Base'!C69),2),ROUND(MinBase1Day*(1+ExpressFuelSurcharge),2),ROUND(((1-OneDayDiscount)*'UPS 1Day Base'!C69)*(1+ExpressFuelSurcharge),2))</f>
        <v>158.84</v>
      </c>
      <c r="D72" s="300">
        <f>IF(MinBase1Day&gt;ROUND(((1-OneDayDiscount)*'UPS 1Day Base'!D69),2),ROUND(MinBase1Day*(1+ExpressFuelSurcharge),2),ROUND(((1-OneDayDiscount)*'UPS 1Day Base'!D69)*(1+ExpressFuelSurcharge),2))</f>
        <v>299.92</v>
      </c>
      <c r="E72" s="300">
        <f>IF(MinBase1Day&gt;ROUND(((1-OneDayDiscount)*'UPS 1Day Base'!E69),2),ROUND(MinBase1Day*(1+ExpressFuelSurcharge),2),ROUND(((1-OneDayDiscount)*'UPS 1Day Base'!E69)*(1+ExpressFuelSurcharge),2))</f>
        <v>326.03</v>
      </c>
      <c r="F72" s="300">
        <f>IF(MinBase1Day&gt;ROUND(((1-OneDayDiscount)*'UPS 1Day Base'!F69),2),ROUND(MinBase1Day*(1+ExpressFuelSurcharge),2),ROUND(((1-OneDayDiscount)*'UPS 1Day Base'!F69)*(1+ExpressFuelSurcharge),2))</f>
        <v>337.11</v>
      </c>
      <c r="G72" s="300">
        <f>IF(MinBase1Day&gt;ROUND(((1-OneDayDiscount)*'UPS 1Day Base'!G69),2),ROUND(MinBase1Day*(1+ExpressFuelSurcharge),2),ROUND(((1-OneDayDiscount)*'UPS 1Day Base'!G69)*(1+ExpressFuelSurcharge),2))</f>
        <v>376.26</v>
      </c>
      <c r="H72" s="300">
        <f>IF(MinBase1Day&gt;ROUND(((1-OneDayDiscount)*'UPS 1Day Base'!H69),2),ROUND(MinBase1Day*(1+ExpressFuelSurcharge),2),ROUND(((1-OneDayDiscount)*'UPS 1Day Base'!H69)*(1+ExpressFuelSurcharge),2))</f>
        <v>389.86</v>
      </c>
    </row>
    <row r="73" ht="12.75" customHeight="1">
      <c r="A73" s="299">
        <v>68.0</v>
      </c>
      <c r="B73" s="300">
        <f>IF(MinBase1Day&gt;ROUND(((1-OneDayDiscount)*'UPS 1Day Base'!B70),2),ROUND(MinBase1Day*(1+ExpressFuelSurcharge),2),ROUND(((1-OneDayDiscount)*'UPS 1Day Base'!B70)*(1+ExpressFuelSurcharge),2))</f>
        <v>110.17</v>
      </c>
      <c r="C73" s="300">
        <f>IF(MinBase1Day&gt;ROUND(((1-OneDayDiscount)*'UPS 1Day Base'!C70),2),ROUND(MinBase1Day*(1+ExpressFuelSurcharge),2),ROUND(((1-OneDayDiscount)*'UPS 1Day Base'!C70)*(1+ExpressFuelSurcharge),2))</f>
        <v>161.78</v>
      </c>
      <c r="D73" s="300">
        <f>IF(MinBase1Day&gt;ROUND(((1-OneDayDiscount)*'UPS 1Day Base'!D70),2),ROUND(MinBase1Day*(1+ExpressFuelSurcharge),2),ROUND(((1-OneDayDiscount)*'UPS 1Day Base'!D70)*(1+ExpressFuelSurcharge),2))</f>
        <v>300.21</v>
      </c>
      <c r="E73" s="300">
        <f>IF(MinBase1Day&gt;ROUND(((1-OneDayDiscount)*'UPS 1Day Base'!E70),2),ROUND(MinBase1Day*(1+ExpressFuelSurcharge),2),ROUND(((1-OneDayDiscount)*'UPS 1Day Base'!E70)*(1+ExpressFuelSurcharge),2))</f>
        <v>330.18</v>
      </c>
      <c r="F73" s="300">
        <f>IF(MinBase1Day&gt;ROUND(((1-OneDayDiscount)*'UPS 1Day Base'!F70),2),ROUND(MinBase1Day*(1+ExpressFuelSurcharge),2),ROUND(((1-OneDayDiscount)*'UPS 1Day Base'!F70)*(1+ExpressFuelSurcharge),2))</f>
        <v>337.42</v>
      </c>
      <c r="G73" s="300">
        <f>IF(MinBase1Day&gt;ROUND(((1-OneDayDiscount)*'UPS 1Day Base'!G70),2),ROUND(MinBase1Day*(1+ExpressFuelSurcharge),2),ROUND(((1-OneDayDiscount)*'UPS 1Day Base'!G70)*(1+ExpressFuelSurcharge),2))</f>
        <v>376.55</v>
      </c>
      <c r="H73" s="300">
        <f>IF(MinBase1Day&gt;ROUND(((1-OneDayDiscount)*'UPS 1Day Base'!H70),2),ROUND(MinBase1Day*(1+ExpressFuelSurcharge),2),ROUND(((1-OneDayDiscount)*'UPS 1Day Base'!H70)*(1+ExpressFuelSurcharge),2))</f>
        <v>392.18</v>
      </c>
    </row>
    <row r="74" ht="12.75" customHeight="1">
      <c r="A74" s="299">
        <v>69.0</v>
      </c>
      <c r="B74" s="300">
        <f>IF(MinBase1Day&gt;ROUND(((1-OneDayDiscount)*'UPS 1Day Base'!B71),2),ROUND(MinBase1Day*(1+ExpressFuelSurcharge),2),ROUND(((1-OneDayDiscount)*'UPS 1Day Base'!B71)*(1+ExpressFuelSurcharge),2))</f>
        <v>110.46</v>
      </c>
      <c r="C74" s="300">
        <f>IF(MinBase1Day&gt;ROUND(((1-OneDayDiscount)*'UPS 1Day Base'!C71),2),ROUND(MinBase1Day*(1+ExpressFuelSurcharge),2),ROUND(((1-OneDayDiscount)*'UPS 1Day Base'!C71)*(1+ExpressFuelSurcharge),2))</f>
        <v>164.43</v>
      </c>
      <c r="D74" s="300">
        <f>IF(MinBase1Day&gt;ROUND(((1-OneDayDiscount)*'UPS 1Day Base'!D71),2),ROUND(MinBase1Day*(1+ExpressFuelSurcharge),2),ROUND(((1-OneDayDiscount)*'UPS 1Day Base'!D71)*(1+ExpressFuelSurcharge),2))</f>
        <v>300.53</v>
      </c>
      <c r="E74" s="300">
        <f>IF(MinBase1Day&gt;ROUND(((1-OneDayDiscount)*'UPS 1Day Base'!E71),2),ROUND(MinBase1Day*(1+ExpressFuelSurcharge),2),ROUND(((1-OneDayDiscount)*'UPS 1Day Base'!E71)*(1+ExpressFuelSurcharge),2))</f>
        <v>331.13</v>
      </c>
      <c r="F74" s="300">
        <f>IF(MinBase1Day&gt;ROUND(((1-OneDayDiscount)*'UPS 1Day Base'!F71),2),ROUND(MinBase1Day*(1+ExpressFuelSurcharge),2),ROUND(((1-OneDayDiscount)*'UPS 1Day Base'!F71)*(1+ExpressFuelSurcharge),2))</f>
        <v>337.96</v>
      </c>
      <c r="G74" s="300">
        <f>IF(MinBase1Day&gt;ROUND(((1-OneDayDiscount)*'UPS 1Day Base'!G71),2),ROUND(MinBase1Day*(1+ExpressFuelSurcharge),2),ROUND(((1-OneDayDiscount)*'UPS 1Day Base'!G71)*(1+ExpressFuelSurcharge),2))</f>
        <v>376.82</v>
      </c>
      <c r="H74" s="300">
        <f>IF(MinBase1Day&gt;ROUND(((1-OneDayDiscount)*'UPS 1Day Base'!H71),2),ROUND(MinBase1Day*(1+ExpressFuelSurcharge),2),ROUND(((1-OneDayDiscount)*'UPS 1Day Base'!H71)*(1+ExpressFuelSurcharge),2))</f>
        <v>399.87</v>
      </c>
    </row>
    <row r="75" ht="12.75" customHeight="1">
      <c r="A75" s="299">
        <v>70.0</v>
      </c>
      <c r="B75" s="300">
        <f>IF(MinBase1Day&gt;ROUND(((1-OneDayDiscount)*'UPS 1Day Base'!B72),2),ROUND(MinBase1Day*(1+ExpressFuelSurcharge),2),ROUND(((1-OneDayDiscount)*'UPS 1Day Base'!B72)*(1+ExpressFuelSurcharge),2))</f>
        <v>115.89</v>
      </c>
      <c r="C75" s="300">
        <f>IF(MinBase1Day&gt;ROUND(((1-OneDayDiscount)*'UPS 1Day Base'!C72),2),ROUND(MinBase1Day*(1+ExpressFuelSurcharge),2),ROUND(((1-OneDayDiscount)*'UPS 1Day Base'!C72)*(1+ExpressFuelSurcharge),2))</f>
        <v>167.85</v>
      </c>
      <c r="D75" s="300">
        <f>IF(MinBase1Day&gt;ROUND(((1-OneDayDiscount)*'UPS 1Day Base'!D72),2),ROUND(MinBase1Day*(1+ExpressFuelSurcharge),2),ROUND(((1-OneDayDiscount)*'UPS 1Day Base'!D72)*(1+ExpressFuelSurcharge),2))</f>
        <v>300.8</v>
      </c>
      <c r="E75" s="300">
        <f>IF(MinBase1Day&gt;ROUND(((1-OneDayDiscount)*'UPS 1Day Base'!E72),2),ROUND(MinBase1Day*(1+ExpressFuelSurcharge),2),ROUND(((1-OneDayDiscount)*'UPS 1Day Base'!E72)*(1+ExpressFuelSurcharge),2))</f>
        <v>331.43</v>
      </c>
      <c r="F75" s="300">
        <f>IF(MinBase1Day&gt;ROUND(((1-OneDayDiscount)*'UPS 1Day Base'!F72),2),ROUND(MinBase1Day*(1+ExpressFuelSurcharge),2),ROUND(((1-OneDayDiscount)*'UPS 1Day Base'!F72)*(1+ExpressFuelSurcharge),2))</f>
        <v>338.27</v>
      </c>
      <c r="G75" s="300">
        <f>IF(MinBase1Day&gt;ROUND(((1-OneDayDiscount)*'UPS 1Day Base'!G72),2),ROUND(MinBase1Day*(1+ExpressFuelSurcharge),2),ROUND(((1-OneDayDiscount)*'UPS 1Day Base'!G72)*(1+ExpressFuelSurcharge),2))</f>
        <v>377.64</v>
      </c>
      <c r="H75" s="300">
        <f>IF(MinBase1Day&gt;ROUND(((1-OneDayDiscount)*'UPS 1Day Base'!H72),2),ROUND(MinBase1Day*(1+ExpressFuelSurcharge),2),ROUND(((1-OneDayDiscount)*'UPS 1Day Base'!H72)*(1+ExpressFuelSurcharge),2))</f>
        <v>400.64</v>
      </c>
    </row>
    <row r="76" ht="12.75" customHeight="1">
      <c r="A76" s="299">
        <v>71.0</v>
      </c>
      <c r="B76" s="300">
        <f>IF(MinBase1Day&gt;ROUND(((1-OneDayDiscount)*'UPS 1Day Base'!B73),2),ROUND(MinBase1Day*(1+ExpressFuelSurcharge),2),ROUND(((1-OneDayDiscount)*'UPS 1Day Base'!B73)*(1+ExpressFuelSurcharge),2))</f>
        <v>118.11</v>
      </c>
      <c r="C76" s="300">
        <f>IF(MinBase1Day&gt;ROUND(((1-OneDayDiscount)*'UPS 1Day Base'!C73),2),ROUND(MinBase1Day*(1+ExpressFuelSurcharge),2),ROUND(((1-OneDayDiscount)*'UPS 1Day Base'!C73)*(1+ExpressFuelSurcharge),2))</f>
        <v>170.52</v>
      </c>
      <c r="D76" s="300">
        <f>IF(MinBase1Day&gt;ROUND(((1-OneDayDiscount)*'UPS 1Day Base'!D73),2),ROUND(MinBase1Day*(1+ExpressFuelSurcharge),2),ROUND(((1-OneDayDiscount)*'UPS 1Day Base'!D73)*(1+ExpressFuelSurcharge),2))</f>
        <v>301.82</v>
      </c>
      <c r="E76" s="300">
        <f>IF(MinBase1Day&gt;ROUND(((1-OneDayDiscount)*'UPS 1Day Base'!E73),2),ROUND(MinBase1Day*(1+ExpressFuelSurcharge),2),ROUND(((1-OneDayDiscount)*'UPS 1Day Base'!E73)*(1+ExpressFuelSurcharge),2))</f>
        <v>332.04</v>
      </c>
      <c r="F76" s="300">
        <f>IF(MinBase1Day&gt;ROUND(((1-OneDayDiscount)*'UPS 1Day Base'!F73),2),ROUND(MinBase1Day*(1+ExpressFuelSurcharge),2),ROUND(((1-OneDayDiscount)*'UPS 1Day Base'!F73)*(1+ExpressFuelSurcharge),2))</f>
        <v>338.92</v>
      </c>
      <c r="G76" s="300">
        <f>IF(MinBase1Day&gt;ROUND(((1-OneDayDiscount)*'UPS 1Day Base'!G73),2),ROUND(MinBase1Day*(1+ExpressFuelSurcharge),2),ROUND(((1-OneDayDiscount)*'UPS 1Day Base'!G73)*(1+ExpressFuelSurcharge),2))</f>
        <v>394.04</v>
      </c>
      <c r="H76" s="300">
        <f>IF(MinBase1Day&gt;ROUND(((1-OneDayDiscount)*'UPS 1Day Base'!H73),2),ROUND(MinBase1Day*(1+ExpressFuelSurcharge),2),ROUND(((1-OneDayDiscount)*'UPS 1Day Base'!H73)*(1+ExpressFuelSurcharge),2))</f>
        <v>402.14</v>
      </c>
    </row>
    <row r="77" ht="12.75" customHeight="1">
      <c r="A77" s="299">
        <v>72.0</v>
      </c>
      <c r="B77" s="300">
        <f>IF(MinBase1Day&gt;ROUND(((1-OneDayDiscount)*'UPS 1Day Base'!B74),2),ROUND(MinBase1Day*(1+ExpressFuelSurcharge),2),ROUND(((1-OneDayDiscount)*'UPS 1Day Base'!B74)*(1+ExpressFuelSurcharge),2))</f>
        <v>118.4</v>
      </c>
      <c r="C77" s="300">
        <f>IF(MinBase1Day&gt;ROUND(((1-OneDayDiscount)*'UPS 1Day Base'!C74),2),ROUND(MinBase1Day*(1+ExpressFuelSurcharge),2),ROUND(((1-OneDayDiscount)*'UPS 1Day Base'!C74)*(1+ExpressFuelSurcharge),2))</f>
        <v>173.17</v>
      </c>
      <c r="D77" s="300">
        <f>IF(MinBase1Day&gt;ROUND(((1-OneDayDiscount)*'UPS 1Day Base'!D74),2),ROUND(MinBase1Day*(1+ExpressFuelSurcharge),2),ROUND(((1-OneDayDiscount)*'UPS 1Day Base'!D74)*(1+ExpressFuelSurcharge),2))</f>
        <v>321.95</v>
      </c>
      <c r="E77" s="300">
        <f>IF(MinBase1Day&gt;ROUND(((1-OneDayDiscount)*'UPS 1Day Base'!E74),2),ROUND(MinBase1Day*(1+ExpressFuelSurcharge),2),ROUND(((1-OneDayDiscount)*'UPS 1Day Base'!E74)*(1+ExpressFuelSurcharge),2))</f>
        <v>343.55</v>
      </c>
      <c r="F77" s="300">
        <f>IF(MinBase1Day&gt;ROUND(((1-OneDayDiscount)*'UPS 1Day Base'!F74),2),ROUND(MinBase1Day*(1+ExpressFuelSurcharge),2),ROUND(((1-OneDayDiscount)*'UPS 1Day Base'!F74)*(1+ExpressFuelSurcharge),2))</f>
        <v>350.63</v>
      </c>
      <c r="G77" s="300">
        <f>IF(MinBase1Day&gt;ROUND(((1-OneDayDiscount)*'UPS 1Day Base'!G74),2),ROUND(MinBase1Day*(1+ExpressFuelSurcharge),2),ROUND(((1-OneDayDiscount)*'UPS 1Day Base'!G74)*(1+ExpressFuelSurcharge),2))</f>
        <v>410.05</v>
      </c>
      <c r="H77" s="300">
        <f>IF(MinBase1Day&gt;ROUND(((1-OneDayDiscount)*'UPS 1Day Base'!H74),2),ROUND(MinBase1Day*(1+ExpressFuelSurcharge),2),ROUND(((1-OneDayDiscount)*'UPS 1Day Base'!H74)*(1+ExpressFuelSurcharge),2))</f>
        <v>421.81</v>
      </c>
    </row>
    <row r="78" ht="12.75" customHeight="1">
      <c r="A78" s="299">
        <v>73.0</v>
      </c>
      <c r="B78" s="300">
        <f>IF(MinBase1Day&gt;ROUND(((1-OneDayDiscount)*'UPS 1Day Base'!B75),2),ROUND(MinBase1Day*(1+ExpressFuelSurcharge),2),ROUND(((1-OneDayDiscount)*'UPS 1Day Base'!B75)*(1+ExpressFuelSurcharge),2))</f>
        <v>118.91</v>
      </c>
      <c r="C78" s="300">
        <f>IF(MinBase1Day&gt;ROUND(((1-OneDayDiscount)*'UPS 1Day Base'!C75),2),ROUND(MinBase1Day*(1+ExpressFuelSurcharge),2),ROUND(((1-OneDayDiscount)*'UPS 1Day Base'!C75)*(1+ExpressFuelSurcharge),2))</f>
        <v>177.05</v>
      </c>
      <c r="D78" s="300">
        <f>IF(MinBase1Day&gt;ROUND(((1-OneDayDiscount)*'UPS 1Day Base'!D75),2),ROUND(MinBase1Day*(1+ExpressFuelSurcharge),2),ROUND(((1-OneDayDiscount)*'UPS 1Day Base'!D75)*(1+ExpressFuelSurcharge),2))</f>
        <v>323.98</v>
      </c>
      <c r="E78" s="300">
        <f>IF(MinBase1Day&gt;ROUND(((1-OneDayDiscount)*'UPS 1Day Base'!E75),2),ROUND(MinBase1Day*(1+ExpressFuelSurcharge),2),ROUND(((1-OneDayDiscount)*'UPS 1Day Base'!E75)*(1+ExpressFuelSurcharge),2))</f>
        <v>344.7</v>
      </c>
      <c r="F78" s="300">
        <f>IF(MinBase1Day&gt;ROUND(((1-OneDayDiscount)*'UPS 1Day Base'!F75),2),ROUND(MinBase1Day*(1+ExpressFuelSurcharge),2),ROUND(((1-OneDayDiscount)*'UPS 1Day Base'!F75)*(1+ExpressFuelSurcharge),2))</f>
        <v>351.81</v>
      </c>
      <c r="G78" s="300">
        <f>IF(MinBase1Day&gt;ROUND(((1-OneDayDiscount)*'UPS 1Day Base'!G75),2),ROUND(MinBase1Day*(1+ExpressFuelSurcharge),2),ROUND(((1-OneDayDiscount)*'UPS 1Day Base'!G75)*(1+ExpressFuelSurcharge),2))</f>
        <v>413.35</v>
      </c>
      <c r="H78" s="300">
        <f>IF(MinBase1Day&gt;ROUND(((1-OneDayDiscount)*'UPS 1Day Base'!H75),2),ROUND(MinBase1Day*(1+ExpressFuelSurcharge),2),ROUND(((1-OneDayDiscount)*'UPS 1Day Base'!H75)*(1+ExpressFuelSurcharge),2))</f>
        <v>433.97</v>
      </c>
    </row>
    <row r="79" ht="12.75" customHeight="1">
      <c r="A79" s="299">
        <v>74.0</v>
      </c>
      <c r="B79" s="300">
        <f>IF(MinBase1Day&gt;ROUND(((1-OneDayDiscount)*'UPS 1Day Base'!B76),2),ROUND(MinBase1Day*(1+ExpressFuelSurcharge),2),ROUND(((1-OneDayDiscount)*'UPS 1Day Base'!B76)*(1+ExpressFuelSurcharge),2))</f>
        <v>119.38</v>
      </c>
      <c r="C79" s="300">
        <f>IF(MinBase1Day&gt;ROUND(((1-OneDayDiscount)*'UPS 1Day Base'!C76),2),ROUND(MinBase1Day*(1+ExpressFuelSurcharge),2),ROUND(((1-OneDayDiscount)*'UPS 1Day Base'!C76)*(1+ExpressFuelSurcharge),2))</f>
        <v>177.46</v>
      </c>
      <c r="D79" s="300">
        <f>IF(MinBase1Day&gt;ROUND(((1-OneDayDiscount)*'UPS 1Day Base'!D76),2),ROUND(MinBase1Day*(1+ExpressFuelSurcharge),2),ROUND(((1-OneDayDiscount)*'UPS 1Day Base'!D76)*(1+ExpressFuelSurcharge),2))</f>
        <v>324.29</v>
      </c>
      <c r="E79" s="300">
        <f>IF(MinBase1Day&gt;ROUND(((1-OneDayDiscount)*'UPS 1Day Base'!E76),2),ROUND(MinBase1Day*(1+ExpressFuelSurcharge),2),ROUND(((1-OneDayDiscount)*'UPS 1Day Base'!E76)*(1+ExpressFuelSurcharge),2))</f>
        <v>344.98</v>
      </c>
      <c r="F79" s="300">
        <f>IF(MinBase1Day&gt;ROUND(((1-OneDayDiscount)*'UPS 1Day Base'!F76),2),ROUND(MinBase1Day*(1+ExpressFuelSurcharge),2),ROUND(((1-OneDayDiscount)*'UPS 1Day Base'!F76)*(1+ExpressFuelSurcharge),2))</f>
        <v>352.1</v>
      </c>
      <c r="G79" s="300">
        <f>IF(MinBase1Day&gt;ROUND(((1-OneDayDiscount)*'UPS 1Day Base'!G76),2),ROUND(MinBase1Day*(1+ExpressFuelSurcharge),2),ROUND(((1-OneDayDiscount)*'UPS 1Day Base'!G76)*(1+ExpressFuelSurcharge),2))</f>
        <v>413.7</v>
      </c>
      <c r="H79" s="300">
        <f>IF(MinBase1Day&gt;ROUND(((1-OneDayDiscount)*'UPS 1Day Base'!H76),2),ROUND(MinBase1Day*(1+ExpressFuelSurcharge),2),ROUND(((1-OneDayDiscount)*'UPS 1Day Base'!H76)*(1+ExpressFuelSurcharge),2))</f>
        <v>435.19</v>
      </c>
    </row>
    <row r="80" ht="12.75" customHeight="1">
      <c r="A80" s="299">
        <v>75.0</v>
      </c>
      <c r="B80" s="300">
        <f>IF(MinBase1Day&gt;ROUND(((1-OneDayDiscount)*'UPS 1Day Base'!B77),2),ROUND(MinBase1Day*(1+ExpressFuelSurcharge),2),ROUND(((1-OneDayDiscount)*'UPS 1Day Base'!B77)*(1+ExpressFuelSurcharge),2))</f>
        <v>126.16</v>
      </c>
      <c r="C80" s="300">
        <f>IF(MinBase1Day&gt;ROUND(((1-OneDayDiscount)*'UPS 1Day Base'!C77),2),ROUND(MinBase1Day*(1+ExpressFuelSurcharge),2),ROUND(((1-OneDayDiscount)*'UPS 1Day Base'!C77)*(1+ExpressFuelSurcharge),2))</f>
        <v>181.85</v>
      </c>
      <c r="D80" s="300">
        <f>IF(MinBase1Day&gt;ROUND(((1-OneDayDiscount)*'UPS 1Day Base'!D77),2),ROUND(MinBase1Day*(1+ExpressFuelSurcharge),2),ROUND(((1-OneDayDiscount)*'UPS 1Day Base'!D77)*(1+ExpressFuelSurcharge),2))</f>
        <v>324.86</v>
      </c>
      <c r="E80" s="300">
        <f>IF(MinBase1Day&gt;ROUND(((1-OneDayDiscount)*'UPS 1Day Base'!E77),2),ROUND(MinBase1Day*(1+ExpressFuelSurcharge),2),ROUND(((1-OneDayDiscount)*'UPS 1Day Base'!E77)*(1+ExpressFuelSurcharge),2))</f>
        <v>345.57</v>
      </c>
      <c r="F80" s="300">
        <f>IF(MinBase1Day&gt;ROUND(((1-OneDayDiscount)*'UPS 1Day Base'!F77),2),ROUND(MinBase1Day*(1+ExpressFuelSurcharge),2),ROUND(((1-OneDayDiscount)*'UPS 1Day Base'!F77)*(1+ExpressFuelSurcharge),2))</f>
        <v>352.69</v>
      </c>
      <c r="G80" s="300">
        <f>IF(MinBase1Day&gt;ROUND(((1-OneDayDiscount)*'UPS 1Day Base'!G77),2),ROUND(MinBase1Day*(1+ExpressFuelSurcharge),2),ROUND(((1-OneDayDiscount)*'UPS 1Day Base'!G77)*(1+ExpressFuelSurcharge),2))</f>
        <v>414.26</v>
      </c>
      <c r="H80" s="300">
        <f>IF(MinBase1Day&gt;ROUND(((1-OneDayDiscount)*'UPS 1Day Base'!H77),2),ROUND(MinBase1Day*(1+ExpressFuelSurcharge),2),ROUND(((1-OneDayDiscount)*'UPS 1Day Base'!H77)*(1+ExpressFuelSurcharge),2))</f>
        <v>435.75</v>
      </c>
    </row>
    <row r="81" ht="12.75" customHeight="1">
      <c r="A81" s="299">
        <v>76.0</v>
      </c>
      <c r="B81" s="300">
        <f>IF(MinBase1Day&gt;ROUND(((1-OneDayDiscount)*'UPS 1Day Base'!B78),2),ROUND(MinBase1Day*(1+ExpressFuelSurcharge),2),ROUND(((1-OneDayDiscount)*'UPS 1Day Base'!B78)*(1+ExpressFuelSurcharge),2))</f>
        <v>126.84</v>
      </c>
      <c r="C81" s="300">
        <f>IF(MinBase1Day&gt;ROUND(((1-OneDayDiscount)*'UPS 1Day Base'!C78),2),ROUND(MinBase1Day*(1+ExpressFuelSurcharge),2),ROUND(((1-OneDayDiscount)*'UPS 1Day Base'!C78)*(1+ExpressFuelSurcharge),2))</f>
        <v>182.48</v>
      </c>
      <c r="D81" s="300">
        <f>IF(MinBase1Day&gt;ROUND(((1-OneDayDiscount)*'UPS 1Day Base'!D78),2),ROUND(MinBase1Day*(1+ExpressFuelSurcharge),2),ROUND(((1-OneDayDiscount)*'UPS 1Day Base'!D78)*(1+ExpressFuelSurcharge),2))</f>
        <v>326.65</v>
      </c>
      <c r="E81" s="300">
        <f>IF(MinBase1Day&gt;ROUND(((1-OneDayDiscount)*'UPS 1Day Base'!E78),2),ROUND(MinBase1Day*(1+ExpressFuelSurcharge),2),ROUND(((1-OneDayDiscount)*'UPS 1Day Base'!E78)*(1+ExpressFuelSurcharge),2))</f>
        <v>348.61</v>
      </c>
      <c r="F81" s="300">
        <f>IF(MinBase1Day&gt;ROUND(((1-OneDayDiscount)*'UPS 1Day Base'!F78),2),ROUND(MinBase1Day*(1+ExpressFuelSurcharge),2),ROUND(((1-OneDayDiscount)*'UPS 1Day Base'!F78)*(1+ExpressFuelSurcharge),2))</f>
        <v>355.78</v>
      </c>
      <c r="G81" s="300">
        <f>IF(MinBase1Day&gt;ROUND(((1-OneDayDiscount)*'UPS 1Day Base'!G78),2),ROUND(MinBase1Day*(1+ExpressFuelSurcharge),2),ROUND(((1-OneDayDiscount)*'UPS 1Day Base'!G78)*(1+ExpressFuelSurcharge),2))</f>
        <v>425.48</v>
      </c>
      <c r="H81" s="300">
        <f>IF(MinBase1Day&gt;ROUND(((1-OneDayDiscount)*'UPS 1Day Base'!H78),2),ROUND(MinBase1Day*(1+ExpressFuelSurcharge),2),ROUND(((1-OneDayDiscount)*'UPS 1Day Base'!H78)*(1+ExpressFuelSurcharge),2))</f>
        <v>436.31</v>
      </c>
      <c r="L81" s="4"/>
    </row>
    <row r="82" ht="12.75" customHeight="1">
      <c r="A82" s="299">
        <v>77.0</v>
      </c>
      <c r="B82" s="300">
        <f>IF(MinBase1Day&gt;ROUND(((1-OneDayDiscount)*'UPS 1Day Base'!B79),2),ROUND(MinBase1Day*(1+ExpressFuelSurcharge),2),ROUND(((1-OneDayDiscount)*'UPS 1Day Base'!B79)*(1+ExpressFuelSurcharge),2))</f>
        <v>128.91</v>
      </c>
      <c r="C82" s="300">
        <f>IF(MinBase1Day&gt;ROUND(((1-OneDayDiscount)*'UPS 1Day Base'!C79),2),ROUND(MinBase1Day*(1+ExpressFuelSurcharge),2),ROUND(((1-OneDayDiscount)*'UPS 1Day Base'!C79)*(1+ExpressFuelSurcharge),2))</f>
        <v>183.09</v>
      </c>
      <c r="D82" s="300">
        <f>IF(MinBase1Day&gt;ROUND(((1-OneDayDiscount)*'UPS 1Day Base'!D79),2),ROUND(MinBase1Day*(1+ExpressFuelSurcharge),2),ROUND(((1-OneDayDiscount)*'UPS 1Day Base'!D79)*(1+ExpressFuelSurcharge),2))</f>
        <v>328.03</v>
      </c>
      <c r="E82" s="300">
        <f>IF(MinBase1Day&gt;ROUND(((1-OneDayDiscount)*'UPS 1Day Base'!E79),2),ROUND(MinBase1Day*(1+ExpressFuelSurcharge),2),ROUND(((1-OneDayDiscount)*'UPS 1Day Base'!E79)*(1+ExpressFuelSurcharge),2))</f>
        <v>360.1</v>
      </c>
      <c r="F82" s="300">
        <f>IF(MinBase1Day&gt;ROUND(((1-OneDayDiscount)*'UPS 1Day Base'!F79),2),ROUND(MinBase1Day*(1+ExpressFuelSurcharge),2),ROUND(((1-OneDayDiscount)*'UPS 1Day Base'!F79)*(1+ExpressFuelSurcharge),2))</f>
        <v>370.62</v>
      </c>
      <c r="G82" s="300">
        <f>IF(MinBase1Day&gt;ROUND(((1-OneDayDiscount)*'UPS 1Day Base'!G79),2),ROUND(MinBase1Day*(1+ExpressFuelSurcharge),2),ROUND(((1-OneDayDiscount)*'UPS 1Day Base'!G79)*(1+ExpressFuelSurcharge),2))</f>
        <v>426.61</v>
      </c>
      <c r="H82" s="300">
        <f>IF(MinBase1Day&gt;ROUND(((1-OneDayDiscount)*'UPS 1Day Base'!H79),2),ROUND(MinBase1Day*(1+ExpressFuelSurcharge),2),ROUND(((1-OneDayDiscount)*'UPS 1Day Base'!H79)*(1+ExpressFuelSurcharge),2))</f>
        <v>436.88</v>
      </c>
    </row>
    <row r="83" ht="12.75" customHeight="1">
      <c r="A83" s="299">
        <v>78.0</v>
      </c>
      <c r="B83" s="300">
        <f>IF(MinBase1Day&gt;ROUND(((1-OneDayDiscount)*'UPS 1Day Base'!B80),2),ROUND(MinBase1Day*(1+ExpressFuelSurcharge),2),ROUND(((1-OneDayDiscount)*'UPS 1Day Base'!B80)*(1+ExpressFuelSurcharge),2))</f>
        <v>129.56</v>
      </c>
      <c r="C83" s="300">
        <f>IF(MinBase1Day&gt;ROUND(((1-OneDayDiscount)*'UPS 1Day Base'!C80),2),ROUND(MinBase1Day*(1+ExpressFuelSurcharge),2),ROUND(((1-OneDayDiscount)*'UPS 1Day Base'!C80)*(1+ExpressFuelSurcharge),2))</f>
        <v>191.47</v>
      </c>
      <c r="D83" s="300">
        <f>IF(MinBase1Day&gt;ROUND(((1-OneDayDiscount)*'UPS 1Day Base'!D80),2),ROUND(MinBase1Day*(1+ExpressFuelSurcharge),2),ROUND(((1-OneDayDiscount)*'UPS 1Day Base'!D80)*(1+ExpressFuelSurcharge),2))</f>
        <v>340.45</v>
      </c>
      <c r="E83" s="300">
        <f>IF(MinBase1Day&gt;ROUND(((1-OneDayDiscount)*'UPS 1Day Base'!E80),2),ROUND(MinBase1Day*(1+ExpressFuelSurcharge),2),ROUND(((1-OneDayDiscount)*'UPS 1Day Base'!E80)*(1+ExpressFuelSurcharge),2))</f>
        <v>368.78</v>
      </c>
      <c r="F83" s="300">
        <f>IF(MinBase1Day&gt;ROUND(((1-OneDayDiscount)*'UPS 1Day Base'!F80),2),ROUND(MinBase1Day*(1+ExpressFuelSurcharge),2),ROUND(((1-OneDayDiscount)*'UPS 1Day Base'!F80)*(1+ExpressFuelSurcharge),2))</f>
        <v>380.57</v>
      </c>
      <c r="G83" s="300">
        <f>IF(MinBase1Day&gt;ROUND(((1-OneDayDiscount)*'UPS 1Day Base'!G80),2),ROUND(MinBase1Day*(1+ExpressFuelSurcharge),2),ROUND(((1-OneDayDiscount)*'UPS 1Day Base'!G80)*(1+ExpressFuelSurcharge),2))</f>
        <v>427.17</v>
      </c>
      <c r="H83" s="300">
        <f>IF(MinBase1Day&gt;ROUND(((1-OneDayDiscount)*'UPS 1Day Base'!H80),2),ROUND(MinBase1Day*(1+ExpressFuelSurcharge),2),ROUND(((1-OneDayDiscount)*'UPS 1Day Base'!H80)*(1+ExpressFuelSurcharge),2))</f>
        <v>437.44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75" customHeight="1">
      <c r="A84" s="299">
        <v>79.0</v>
      </c>
      <c r="B84" s="300">
        <f>IF(MinBase1Day&gt;ROUND(((1-OneDayDiscount)*'UPS 1Day Base'!B81),2),ROUND(MinBase1Day*(1+ExpressFuelSurcharge),2),ROUND(((1-OneDayDiscount)*'UPS 1Day Base'!B81)*(1+ExpressFuelSurcharge),2))</f>
        <v>130.14</v>
      </c>
      <c r="C84" s="300">
        <f>IF(MinBase1Day&gt;ROUND(((1-OneDayDiscount)*'UPS 1Day Base'!C81),2),ROUND(MinBase1Day*(1+ExpressFuelSurcharge),2),ROUND(((1-OneDayDiscount)*'UPS 1Day Base'!C81)*(1+ExpressFuelSurcharge),2))</f>
        <v>192.31</v>
      </c>
      <c r="D84" s="300">
        <f>IF(MinBase1Day&gt;ROUND(((1-OneDayDiscount)*'UPS 1Day Base'!D81),2),ROUND(MinBase1Day*(1+ExpressFuelSurcharge),2),ROUND(((1-OneDayDiscount)*'UPS 1Day Base'!D81)*(1+ExpressFuelSurcharge),2))</f>
        <v>341.7</v>
      </c>
      <c r="E84" s="300">
        <f>IF(MinBase1Day&gt;ROUND(((1-OneDayDiscount)*'UPS 1Day Base'!E81),2),ROUND(MinBase1Day*(1+ExpressFuelSurcharge),2),ROUND(((1-OneDayDiscount)*'UPS 1Day Base'!E81)*(1+ExpressFuelSurcharge),2))</f>
        <v>374.44</v>
      </c>
      <c r="F84" s="300">
        <f>IF(MinBase1Day&gt;ROUND(((1-OneDayDiscount)*'UPS 1Day Base'!F81),2),ROUND(MinBase1Day*(1+ExpressFuelSurcharge),2),ROUND(((1-OneDayDiscount)*'UPS 1Day Base'!F81)*(1+ExpressFuelSurcharge),2))</f>
        <v>386.35</v>
      </c>
      <c r="G84" s="300">
        <f>IF(MinBase1Day&gt;ROUND(((1-OneDayDiscount)*'UPS 1Day Base'!G81),2),ROUND(MinBase1Day*(1+ExpressFuelSurcharge),2),ROUND(((1-OneDayDiscount)*'UPS 1Day Base'!G81)*(1+ExpressFuelSurcharge),2))</f>
        <v>434.69</v>
      </c>
      <c r="H84" s="300">
        <f>IF(MinBase1Day&gt;ROUND(((1-OneDayDiscount)*'UPS 1Day Base'!H81),2),ROUND(MinBase1Day*(1+ExpressFuelSurcharge),2),ROUND(((1-OneDayDiscount)*'UPS 1Day Base'!H81)*(1+ExpressFuelSurcharge),2))</f>
        <v>443.6</v>
      </c>
    </row>
    <row r="85" ht="12.75" customHeight="1">
      <c r="A85" s="299">
        <v>80.0</v>
      </c>
      <c r="B85" s="300">
        <f>IF(MinBase1Day&gt;ROUND(((1-OneDayDiscount)*'UPS 1Day Base'!B82),2),ROUND(MinBase1Day*(1+ExpressFuelSurcharge),2),ROUND(((1-OneDayDiscount)*'UPS 1Day Base'!B82)*(1+ExpressFuelSurcharge),2))</f>
        <v>130.76</v>
      </c>
      <c r="C85" s="300">
        <f>IF(MinBase1Day&gt;ROUND(((1-OneDayDiscount)*'UPS 1Day Base'!C82),2),ROUND(MinBase1Day*(1+ExpressFuelSurcharge),2),ROUND(((1-OneDayDiscount)*'UPS 1Day Base'!C82)*(1+ExpressFuelSurcharge),2))</f>
        <v>198.12</v>
      </c>
      <c r="D85" s="300">
        <f>IF(MinBase1Day&gt;ROUND(((1-OneDayDiscount)*'UPS 1Day Base'!D82),2),ROUND(MinBase1Day*(1+ExpressFuelSurcharge),2),ROUND(((1-OneDayDiscount)*'UPS 1Day Base'!D82)*(1+ExpressFuelSurcharge),2))</f>
        <v>342.27</v>
      </c>
      <c r="E85" s="300">
        <f>IF(MinBase1Day&gt;ROUND(((1-OneDayDiscount)*'UPS 1Day Base'!E82),2),ROUND(MinBase1Day*(1+ExpressFuelSurcharge),2),ROUND(((1-OneDayDiscount)*'UPS 1Day Base'!E82)*(1+ExpressFuelSurcharge),2))</f>
        <v>375.66</v>
      </c>
      <c r="F85" s="300">
        <f>IF(MinBase1Day&gt;ROUND(((1-OneDayDiscount)*'UPS 1Day Base'!F82),2),ROUND(MinBase1Day*(1+ExpressFuelSurcharge),2),ROUND(((1-OneDayDiscount)*'UPS 1Day Base'!F82)*(1+ExpressFuelSurcharge),2))</f>
        <v>387.48</v>
      </c>
      <c r="G85" s="300">
        <f>IF(MinBase1Day&gt;ROUND(((1-OneDayDiscount)*'UPS 1Day Base'!G82),2),ROUND(MinBase1Day*(1+ExpressFuelSurcharge),2),ROUND(((1-OneDayDiscount)*'UPS 1Day Base'!G82)*(1+ExpressFuelSurcharge),2))</f>
        <v>436.54</v>
      </c>
      <c r="H85" s="300">
        <f>IF(MinBase1Day&gt;ROUND(((1-OneDayDiscount)*'UPS 1Day Base'!H82),2),ROUND(MinBase1Day*(1+ExpressFuelSurcharge),2),ROUND(((1-OneDayDiscount)*'UPS 1Day Base'!H82)*(1+ExpressFuelSurcharge),2))</f>
        <v>445.48</v>
      </c>
    </row>
    <row r="86" ht="12.75" customHeight="1">
      <c r="A86" s="299">
        <v>81.0</v>
      </c>
      <c r="B86" s="300">
        <f>IF(MinBase1Day&gt;ROUND(((1-OneDayDiscount)*'UPS 1Day Base'!B83),2),ROUND(MinBase1Day*(1+ExpressFuelSurcharge),2),ROUND(((1-OneDayDiscount)*'UPS 1Day Base'!B83)*(1+ExpressFuelSurcharge),2))</f>
        <v>131.33</v>
      </c>
      <c r="C86" s="300">
        <f>IF(MinBase1Day&gt;ROUND(((1-OneDayDiscount)*'UPS 1Day Base'!C83),2),ROUND(MinBase1Day*(1+ExpressFuelSurcharge),2),ROUND(((1-OneDayDiscount)*'UPS 1Day Base'!C83)*(1+ExpressFuelSurcharge),2))</f>
        <v>201.46</v>
      </c>
      <c r="D86" s="300">
        <f>IF(MinBase1Day&gt;ROUND(((1-OneDayDiscount)*'UPS 1Day Base'!D83),2),ROUND(MinBase1Day*(1+ExpressFuelSurcharge),2),ROUND(((1-OneDayDiscount)*'UPS 1Day Base'!D83)*(1+ExpressFuelSurcharge),2))</f>
        <v>352.72</v>
      </c>
      <c r="E86" s="300">
        <f>IF(MinBase1Day&gt;ROUND(((1-OneDayDiscount)*'UPS 1Day Base'!E83),2),ROUND(MinBase1Day*(1+ExpressFuelSurcharge),2),ROUND(((1-OneDayDiscount)*'UPS 1Day Base'!E83)*(1+ExpressFuelSurcharge),2))</f>
        <v>399.31</v>
      </c>
      <c r="F86" s="300">
        <f>IF(MinBase1Day&gt;ROUND(((1-OneDayDiscount)*'UPS 1Day Base'!F83),2),ROUND(MinBase1Day*(1+ExpressFuelSurcharge),2),ROUND(((1-OneDayDiscount)*'UPS 1Day Base'!F83)*(1+ExpressFuelSurcharge),2))</f>
        <v>408.58</v>
      </c>
      <c r="G86" s="300">
        <f>IF(MinBase1Day&gt;ROUND(((1-OneDayDiscount)*'UPS 1Day Base'!G83),2),ROUND(MinBase1Day*(1+ExpressFuelSurcharge),2),ROUND(((1-OneDayDiscount)*'UPS 1Day Base'!G83)*(1+ExpressFuelSurcharge),2))</f>
        <v>447.79</v>
      </c>
      <c r="H86" s="300">
        <f>IF(MinBase1Day&gt;ROUND(((1-OneDayDiscount)*'UPS 1Day Base'!H83),2),ROUND(MinBase1Day*(1+ExpressFuelSurcharge),2),ROUND(((1-OneDayDiscount)*'UPS 1Day Base'!H83)*(1+ExpressFuelSurcharge),2))</f>
        <v>456.95</v>
      </c>
    </row>
    <row r="87" ht="12.75" customHeight="1">
      <c r="A87" s="299">
        <v>82.0</v>
      </c>
      <c r="B87" s="300">
        <f>IF(MinBase1Day&gt;ROUND(((1-OneDayDiscount)*'UPS 1Day Base'!B84),2),ROUND(MinBase1Day*(1+ExpressFuelSurcharge),2),ROUND(((1-OneDayDiscount)*'UPS 1Day Base'!B84)*(1+ExpressFuelSurcharge),2))</f>
        <v>140.07</v>
      </c>
      <c r="C87" s="300">
        <f>IF(MinBase1Day&gt;ROUND(((1-OneDayDiscount)*'UPS 1Day Base'!C84),2),ROUND(MinBase1Day*(1+ExpressFuelSurcharge),2),ROUND(((1-OneDayDiscount)*'UPS 1Day Base'!C84)*(1+ExpressFuelSurcharge),2))</f>
        <v>204.72</v>
      </c>
      <c r="D87" s="300">
        <f>IF(MinBase1Day&gt;ROUND(((1-OneDayDiscount)*'UPS 1Day Base'!D84),2),ROUND(MinBase1Day*(1+ExpressFuelSurcharge),2),ROUND(((1-OneDayDiscount)*'UPS 1Day Base'!D84)*(1+ExpressFuelSurcharge),2))</f>
        <v>354.65</v>
      </c>
      <c r="E87" s="300">
        <f>IF(MinBase1Day&gt;ROUND(((1-OneDayDiscount)*'UPS 1Day Base'!E84),2),ROUND(MinBase1Day*(1+ExpressFuelSurcharge),2),ROUND(((1-OneDayDiscount)*'UPS 1Day Base'!E84)*(1+ExpressFuelSurcharge),2))</f>
        <v>401.67</v>
      </c>
      <c r="F87" s="300">
        <f>IF(MinBase1Day&gt;ROUND(((1-OneDayDiscount)*'UPS 1Day Base'!F84),2),ROUND(MinBase1Day*(1+ExpressFuelSurcharge),2),ROUND(((1-OneDayDiscount)*'UPS 1Day Base'!F84)*(1+ExpressFuelSurcharge),2))</f>
        <v>410.69</v>
      </c>
      <c r="G87" s="300">
        <f>IF(MinBase1Day&gt;ROUND(((1-OneDayDiscount)*'UPS 1Day Base'!G84),2),ROUND(MinBase1Day*(1+ExpressFuelSurcharge),2),ROUND(((1-OneDayDiscount)*'UPS 1Day Base'!G84)*(1+ExpressFuelSurcharge),2))</f>
        <v>448.91</v>
      </c>
      <c r="H87" s="300">
        <f>IF(MinBase1Day&gt;ROUND(((1-OneDayDiscount)*'UPS 1Day Base'!H84),2),ROUND(MinBase1Day*(1+ExpressFuelSurcharge),2),ROUND(((1-OneDayDiscount)*'UPS 1Day Base'!H84)*(1+ExpressFuelSurcharge),2))</f>
        <v>458.1</v>
      </c>
    </row>
    <row r="88" ht="12.75" customHeight="1">
      <c r="A88" s="299">
        <v>83.0</v>
      </c>
      <c r="B88" s="300">
        <f>IF(MinBase1Day&gt;ROUND(((1-OneDayDiscount)*'UPS 1Day Base'!B85),2),ROUND(MinBase1Day*(1+ExpressFuelSurcharge),2),ROUND(((1-OneDayDiscount)*'UPS 1Day Base'!B85)*(1+ExpressFuelSurcharge),2))</f>
        <v>140.95</v>
      </c>
      <c r="C88" s="300">
        <f>IF(MinBase1Day&gt;ROUND(((1-OneDayDiscount)*'UPS 1Day Base'!C85),2),ROUND(MinBase1Day*(1+ExpressFuelSurcharge),2),ROUND(((1-OneDayDiscount)*'UPS 1Day Base'!C85)*(1+ExpressFuelSurcharge),2))</f>
        <v>206.41</v>
      </c>
      <c r="D88" s="300">
        <f>IF(MinBase1Day&gt;ROUND(((1-OneDayDiscount)*'UPS 1Day Base'!D85),2),ROUND(MinBase1Day*(1+ExpressFuelSurcharge),2),ROUND(((1-OneDayDiscount)*'UPS 1Day Base'!D85)*(1+ExpressFuelSurcharge),2))</f>
        <v>355.23</v>
      </c>
      <c r="E88" s="300">
        <f>IF(MinBase1Day&gt;ROUND(((1-OneDayDiscount)*'UPS 1Day Base'!E85),2),ROUND(MinBase1Day*(1+ExpressFuelSurcharge),2),ROUND(((1-OneDayDiscount)*'UPS 1Day Base'!E85)*(1+ExpressFuelSurcharge),2))</f>
        <v>402.26</v>
      </c>
      <c r="F88" s="300">
        <f>IF(MinBase1Day&gt;ROUND(((1-OneDayDiscount)*'UPS 1Day Base'!F85),2),ROUND(MinBase1Day*(1+ExpressFuelSurcharge),2),ROUND(((1-OneDayDiscount)*'UPS 1Day Base'!F85)*(1+ExpressFuelSurcharge),2))</f>
        <v>411.27</v>
      </c>
      <c r="G88" s="300">
        <f>IF(MinBase1Day&gt;ROUND(((1-OneDayDiscount)*'UPS 1Day Base'!G85),2),ROUND(MinBase1Day*(1+ExpressFuelSurcharge),2),ROUND(((1-OneDayDiscount)*'UPS 1Day Base'!G85)*(1+ExpressFuelSurcharge),2))</f>
        <v>449.5</v>
      </c>
      <c r="H88" s="300">
        <f>IF(MinBase1Day&gt;ROUND(((1-OneDayDiscount)*'UPS 1Day Base'!H85),2),ROUND(MinBase1Day*(1+ExpressFuelSurcharge),2),ROUND(((1-OneDayDiscount)*'UPS 1Day Base'!H85)*(1+ExpressFuelSurcharge),2))</f>
        <v>458.71</v>
      </c>
    </row>
    <row r="89" ht="13.5" customHeight="1">
      <c r="A89" s="299">
        <v>84.0</v>
      </c>
      <c r="B89" s="300">
        <f>IF(MinBase1Day&gt;ROUND(((1-OneDayDiscount)*'UPS 1Day Base'!B86),2),ROUND(MinBase1Day*(1+ExpressFuelSurcharge),2),ROUND(((1-OneDayDiscount)*'UPS 1Day Base'!B86)*(1+ExpressFuelSurcharge),2))</f>
        <v>141.53</v>
      </c>
      <c r="C89" s="300">
        <f>IF(MinBase1Day&gt;ROUND(((1-OneDayDiscount)*'UPS 1Day Base'!C86),2),ROUND(MinBase1Day*(1+ExpressFuelSurcharge),2),ROUND(((1-OneDayDiscount)*'UPS 1Day Base'!C86)*(1+ExpressFuelSurcharge),2))</f>
        <v>207</v>
      </c>
      <c r="D89" s="300">
        <f>IF(MinBase1Day&gt;ROUND(((1-OneDayDiscount)*'UPS 1Day Base'!D86),2),ROUND(MinBase1Day*(1+ExpressFuelSurcharge),2),ROUND(((1-OneDayDiscount)*'UPS 1Day Base'!D86)*(1+ExpressFuelSurcharge),2))</f>
        <v>355.82</v>
      </c>
      <c r="E89" s="300">
        <f>IF(MinBase1Day&gt;ROUND(((1-OneDayDiscount)*'UPS 1Day Base'!E86),2),ROUND(MinBase1Day*(1+ExpressFuelSurcharge),2),ROUND(((1-OneDayDiscount)*'UPS 1Day Base'!E86)*(1+ExpressFuelSurcharge),2))</f>
        <v>402.84</v>
      </c>
      <c r="F89" s="300">
        <f>IF(MinBase1Day&gt;ROUND(((1-OneDayDiscount)*'UPS 1Day Base'!F86),2),ROUND(MinBase1Day*(1+ExpressFuelSurcharge),2),ROUND(((1-OneDayDiscount)*'UPS 1Day Base'!F86)*(1+ExpressFuelSurcharge),2))</f>
        <v>411.88</v>
      </c>
      <c r="G89" s="300">
        <f>IF(MinBase1Day&gt;ROUND(((1-OneDayDiscount)*'UPS 1Day Base'!G86),2),ROUND(MinBase1Day*(1+ExpressFuelSurcharge),2),ROUND(((1-OneDayDiscount)*'UPS 1Day Base'!G86)*(1+ExpressFuelSurcharge),2))</f>
        <v>458.9</v>
      </c>
      <c r="H89" s="300">
        <f>IF(MinBase1Day&gt;ROUND(((1-OneDayDiscount)*'UPS 1Day Base'!H86),2),ROUND(MinBase1Day*(1+ExpressFuelSurcharge),2),ROUND(((1-OneDayDiscount)*'UPS 1Day Base'!H86)*(1+ExpressFuelSurcharge),2))</f>
        <v>468.32</v>
      </c>
    </row>
    <row r="90" ht="13.5" customHeight="1">
      <c r="A90" s="299">
        <v>85.0</v>
      </c>
      <c r="B90" s="300">
        <f>IF(MinBase1Day&gt;ROUND(((1-OneDayDiscount)*'UPS 1Day Base'!B87),2),ROUND(MinBase1Day*(1+ExpressFuelSurcharge),2),ROUND(((1-OneDayDiscount)*'UPS 1Day Base'!B87)*(1+ExpressFuelSurcharge),2))</f>
        <v>142.1</v>
      </c>
      <c r="C90" s="300">
        <f>IF(MinBase1Day&gt;ROUND(((1-OneDayDiscount)*'UPS 1Day Base'!C87),2),ROUND(MinBase1Day*(1+ExpressFuelSurcharge),2),ROUND(((1-OneDayDiscount)*'UPS 1Day Base'!C87)*(1+ExpressFuelSurcharge),2))</f>
        <v>207.6</v>
      </c>
      <c r="D90" s="300">
        <f>IF(MinBase1Day&gt;ROUND(((1-OneDayDiscount)*'UPS 1Day Base'!D87),2),ROUND(MinBase1Day*(1+ExpressFuelSurcharge),2),ROUND(((1-OneDayDiscount)*'UPS 1Day Base'!D87)*(1+ExpressFuelSurcharge),2))</f>
        <v>356.4</v>
      </c>
      <c r="E90" s="300">
        <f>IF(MinBase1Day&gt;ROUND(((1-OneDayDiscount)*'UPS 1Day Base'!E87),2),ROUND(MinBase1Day*(1+ExpressFuelSurcharge),2),ROUND(((1-OneDayDiscount)*'UPS 1Day Base'!E87)*(1+ExpressFuelSurcharge),2))</f>
        <v>403.42</v>
      </c>
      <c r="F90" s="300">
        <f>IF(MinBase1Day&gt;ROUND(((1-OneDayDiscount)*'UPS 1Day Base'!F87),2),ROUND(MinBase1Day*(1+ExpressFuelSurcharge),2),ROUND(((1-OneDayDiscount)*'UPS 1Day Base'!F87)*(1+ExpressFuelSurcharge),2))</f>
        <v>412.44</v>
      </c>
      <c r="G90" s="300">
        <f>IF(MinBase1Day&gt;ROUND(((1-OneDayDiscount)*'UPS 1Day Base'!G87),2),ROUND(MinBase1Day*(1+ExpressFuelSurcharge),2),ROUND(((1-OneDayDiscount)*'UPS 1Day Base'!G87)*(1+ExpressFuelSurcharge),2))</f>
        <v>459.85</v>
      </c>
      <c r="H90" s="300">
        <f>IF(MinBase1Day&gt;ROUND(((1-OneDayDiscount)*'UPS 1Day Base'!H87),2),ROUND(MinBase1Day*(1+ExpressFuelSurcharge),2),ROUND(((1-OneDayDiscount)*'UPS 1Day Base'!H87)*(1+ExpressFuelSurcharge),2))</f>
        <v>469.29</v>
      </c>
    </row>
    <row r="91" ht="13.5" customHeight="1">
      <c r="A91" s="299">
        <v>86.0</v>
      </c>
      <c r="B91" s="300">
        <f>IF(MinBase1Day&gt;ROUND(((1-OneDayDiscount)*'UPS 1Day Base'!B88),2),ROUND(MinBase1Day*(1+ExpressFuelSurcharge),2),ROUND(((1-OneDayDiscount)*'UPS 1Day Base'!B88)*(1+ExpressFuelSurcharge),2))</f>
        <v>145.19</v>
      </c>
      <c r="C91" s="300">
        <f>IF(MinBase1Day&gt;ROUND(((1-OneDayDiscount)*'UPS 1Day Base'!C88),2),ROUND(MinBase1Day*(1+ExpressFuelSurcharge),2),ROUND(((1-OneDayDiscount)*'UPS 1Day Base'!C88)*(1+ExpressFuelSurcharge),2))</f>
        <v>213.81</v>
      </c>
      <c r="D91" s="300">
        <f>IF(MinBase1Day&gt;ROUND(((1-OneDayDiscount)*'UPS 1Day Base'!D88),2),ROUND(MinBase1Day*(1+ExpressFuelSurcharge),2),ROUND(((1-OneDayDiscount)*'UPS 1Day Base'!D88)*(1+ExpressFuelSurcharge),2))</f>
        <v>357.45</v>
      </c>
      <c r="E91" s="300">
        <f>IF(MinBase1Day&gt;ROUND(((1-OneDayDiscount)*'UPS 1Day Base'!E88),2),ROUND(MinBase1Day*(1+ExpressFuelSurcharge),2),ROUND(((1-OneDayDiscount)*'UPS 1Day Base'!E88)*(1+ExpressFuelSurcharge),2))</f>
        <v>404.92</v>
      </c>
      <c r="F91" s="300">
        <f>IF(MinBase1Day&gt;ROUND(((1-OneDayDiscount)*'UPS 1Day Base'!F88),2),ROUND(MinBase1Day*(1+ExpressFuelSurcharge),2),ROUND(((1-OneDayDiscount)*'UPS 1Day Base'!F88)*(1+ExpressFuelSurcharge),2))</f>
        <v>413.24</v>
      </c>
      <c r="G91" s="300">
        <f>IF(MinBase1Day&gt;ROUND(((1-OneDayDiscount)*'UPS 1Day Base'!G88),2),ROUND(MinBase1Day*(1+ExpressFuelSurcharge),2),ROUND(((1-OneDayDiscount)*'UPS 1Day Base'!G88)*(1+ExpressFuelSurcharge),2))</f>
        <v>460.42</v>
      </c>
      <c r="H91" s="300">
        <f>IF(MinBase1Day&gt;ROUND(((1-OneDayDiscount)*'UPS 1Day Base'!H88),2),ROUND(MinBase1Day*(1+ExpressFuelSurcharge),2),ROUND(((1-OneDayDiscount)*'UPS 1Day Base'!H88)*(1+ExpressFuelSurcharge),2))</f>
        <v>469.85</v>
      </c>
    </row>
    <row r="92" ht="13.5" customHeight="1">
      <c r="A92" s="299">
        <v>87.0</v>
      </c>
      <c r="B92" s="300">
        <f>IF(MinBase1Day&gt;ROUND(((1-OneDayDiscount)*'UPS 1Day Base'!B89),2),ROUND(MinBase1Day*(1+ExpressFuelSurcharge),2),ROUND(((1-OneDayDiscount)*'UPS 1Day Base'!B89)*(1+ExpressFuelSurcharge),2))</f>
        <v>145.9</v>
      </c>
      <c r="C92" s="300">
        <f>IF(MinBase1Day&gt;ROUND(((1-OneDayDiscount)*'UPS 1Day Base'!C89),2),ROUND(MinBase1Day*(1+ExpressFuelSurcharge),2),ROUND(((1-OneDayDiscount)*'UPS 1Day Base'!C89)*(1+ExpressFuelSurcharge),2))</f>
        <v>214.44</v>
      </c>
      <c r="D92" s="300">
        <f>IF(MinBase1Day&gt;ROUND(((1-OneDayDiscount)*'UPS 1Day Base'!D89),2),ROUND(MinBase1Day*(1+ExpressFuelSurcharge),2),ROUND(((1-OneDayDiscount)*'UPS 1Day Base'!D89)*(1+ExpressFuelSurcharge),2))</f>
        <v>370.68</v>
      </c>
      <c r="E92" s="300">
        <f>IF(MinBase1Day&gt;ROUND(((1-OneDayDiscount)*'UPS 1Day Base'!E89),2),ROUND(MinBase1Day*(1+ExpressFuelSurcharge),2),ROUND(((1-OneDayDiscount)*'UPS 1Day Base'!E89)*(1+ExpressFuelSurcharge),2))</f>
        <v>406.78</v>
      </c>
      <c r="F92" s="300">
        <f>IF(MinBase1Day&gt;ROUND(((1-OneDayDiscount)*'UPS 1Day Base'!F89),2),ROUND(MinBase1Day*(1+ExpressFuelSurcharge),2),ROUND(((1-OneDayDiscount)*'UPS 1Day Base'!F89)*(1+ExpressFuelSurcharge),2))</f>
        <v>415.14</v>
      </c>
      <c r="G92" s="300">
        <f>IF(MinBase1Day&gt;ROUND(((1-OneDayDiscount)*'UPS 1Day Base'!G89),2),ROUND(MinBase1Day*(1+ExpressFuelSurcharge),2),ROUND(((1-OneDayDiscount)*'UPS 1Day Base'!G89)*(1+ExpressFuelSurcharge),2))</f>
        <v>461.14</v>
      </c>
      <c r="H92" s="300">
        <f>IF(MinBase1Day&gt;ROUND(((1-OneDayDiscount)*'UPS 1Day Base'!H89),2),ROUND(MinBase1Day*(1+ExpressFuelSurcharge),2),ROUND(((1-OneDayDiscount)*'UPS 1Day Base'!H89)*(1+ExpressFuelSurcharge),2))</f>
        <v>470.58</v>
      </c>
    </row>
    <row r="93" ht="13.5" customHeight="1">
      <c r="A93" s="299">
        <v>88.0</v>
      </c>
      <c r="B93" s="300">
        <f>IF(MinBase1Day&gt;ROUND(((1-OneDayDiscount)*'UPS 1Day Base'!B90),2),ROUND(MinBase1Day*(1+ExpressFuelSurcharge),2),ROUND(((1-OneDayDiscount)*'UPS 1Day Base'!B90)*(1+ExpressFuelSurcharge),2))</f>
        <v>146.49</v>
      </c>
      <c r="C93" s="300">
        <f>IF(MinBase1Day&gt;ROUND(((1-OneDayDiscount)*'UPS 1Day Base'!C90),2),ROUND(MinBase1Day*(1+ExpressFuelSurcharge),2),ROUND(((1-OneDayDiscount)*'UPS 1Day Base'!C90)*(1+ExpressFuelSurcharge),2))</f>
        <v>217.78</v>
      </c>
      <c r="D93" s="300">
        <f>IF(MinBase1Day&gt;ROUND(((1-OneDayDiscount)*'UPS 1Day Base'!D90),2),ROUND(MinBase1Day*(1+ExpressFuelSurcharge),2),ROUND(((1-OneDayDiscount)*'UPS 1Day Base'!D90)*(1+ExpressFuelSurcharge),2))</f>
        <v>372.01</v>
      </c>
      <c r="E93" s="300">
        <f>IF(MinBase1Day&gt;ROUND(((1-OneDayDiscount)*'UPS 1Day Base'!E90),2),ROUND(MinBase1Day*(1+ExpressFuelSurcharge),2),ROUND(((1-OneDayDiscount)*'UPS 1Day Base'!E90)*(1+ExpressFuelSurcharge),2))</f>
        <v>407.69</v>
      </c>
      <c r="F93" s="300">
        <f>IF(MinBase1Day&gt;ROUND(((1-OneDayDiscount)*'UPS 1Day Base'!F90),2),ROUND(MinBase1Day*(1+ExpressFuelSurcharge),2),ROUND(((1-OneDayDiscount)*'UPS 1Day Base'!F90)*(1+ExpressFuelSurcharge),2))</f>
        <v>416.23</v>
      </c>
      <c r="G93" s="300">
        <f>IF(MinBase1Day&gt;ROUND(((1-OneDayDiscount)*'UPS 1Day Base'!G90),2),ROUND(MinBase1Day*(1+ExpressFuelSurcharge),2),ROUND(((1-OneDayDiscount)*'UPS 1Day Base'!G90)*(1+ExpressFuelSurcharge),2))</f>
        <v>462.94</v>
      </c>
      <c r="H93" s="300">
        <f>IF(MinBase1Day&gt;ROUND(((1-OneDayDiscount)*'UPS 1Day Base'!H90),2),ROUND(MinBase1Day*(1+ExpressFuelSurcharge),2),ROUND(((1-OneDayDiscount)*'UPS 1Day Base'!H90)*(1+ExpressFuelSurcharge),2))</f>
        <v>472.95</v>
      </c>
    </row>
    <row r="94" ht="13.5" customHeight="1">
      <c r="A94" s="299">
        <v>89.0</v>
      </c>
      <c r="B94" s="300">
        <f>IF(MinBase1Day&gt;ROUND(((1-OneDayDiscount)*'UPS 1Day Base'!B91),2),ROUND(MinBase1Day*(1+ExpressFuelSurcharge),2),ROUND(((1-OneDayDiscount)*'UPS 1Day Base'!B91)*(1+ExpressFuelSurcharge),2))</f>
        <v>151.32</v>
      </c>
      <c r="C94" s="300">
        <f>IF(MinBase1Day&gt;ROUND(((1-OneDayDiscount)*'UPS 1Day Base'!C91),2),ROUND(MinBase1Day*(1+ExpressFuelSurcharge),2),ROUND(((1-OneDayDiscount)*'UPS 1Day Base'!C91)*(1+ExpressFuelSurcharge),2))</f>
        <v>218.84</v>
      </c>
      <c r="D94" s="300">
        <f>IF(MinBase1Day&gt;ROUND(((1-OneDayDiscount)*'UPS 1Day Base'!D91),2),ROUND(MinBase1Day*(1+ExpressFuelSurcharge),2),ROUND(((1-OneDayDiscount)*'UPS 1Day Base'!D91)*(1+ExpressFuelSurcharge),2))</f>
        <v>387.77</v>
      </c>
      <c r="E94" s="300">
        <f>IF(MinBase1Day&gt;ROUND(((1-OneDayDiscount)*'UPS 1Day Base'!E91),2),ROUND(MinBase1Day*(1+ExpressFuelSurcharge),2),ROUND(((1-OneDayDiscount)*'UPS 1Day Base'!E91)*(1+ExpressFuelSurcharge),2))</f>
        <v>425.79</v>
      </c>
      <c r="F94" s="300">
        <f>IF(MinBase1Day&gt;ROUND(((1-OneDayDiscount)*'UPS 1Day Base'!F91),2),ROUND(MinBase1Day*(1+ExpressFuelSurcharge),2),ROUND(((1-OneDayDiscount)*'UPS 1Day Base'!F91)*(1+ExpressFuelSurcharge),2))</f>
        <v>437.89</v>
      </c>
      <c r="G94" s="300">
        <f>IF(MinBase1Day&gt;ROUND(((1-OneDayDiscount)*'UPS 1Day Base'!G91),2),ROUND(MinBase1Day*(1+ExpressFuelSurcharge),2),ROUND(((1-OneDayDiscount)*'UPS 1Day Base'!G91)*(1+ExpressFuelSurcharge),2))</f>
        <v>498.86</v>
      </c>
      <c r="H94" s="300">
        <f>IF(MinBase1Day&gt;ROUND(((1-OneDayDiscount)*'UPS 1Day Base'!H91),2),ROUND(MinBase1Day*(1+ExpressFuelSurcharge),2),ROUND(((1-OneDayDiscount)*'UPS 1Day Base'!H91)*(1+ExpressFuelSurcharge),2))</f>
        <v>520.23</v>
      </c>
    </row>
    <row r="95" ht="13.5" customHeight="1">
      <c r="A95" s="299">
        <v>90.0</v>
      </c>
      <c r="B95" s="300">
        <f>IF(MinBase1Day&gt;ROUND(((1-OneDayDiscount)*'UPS 1Day Base'!B92),2),ROUND(MinBase1Day*(1+ExpressFuelSurcharge),2),ROUND(((1-OneDayDiscount)*'UPS 1Day Base'!B92)*(1+ExpressFuelSurcharge),2))</f>
        <v>153.42</v>
      </c>
      <c r="C95" s="300">
        <f>IF(MinBase1Day&gt;ROUND(((1-OneDayDiscount)*'UPS 1Day Base'!C92),2),ROUND(MinBase1Day*(1+ExpressFuelSurcharge),2),ROUND(((1-OneDayDiscount)*'UPS 1Day Base'!C92)*(1+ExpressFuelSurcharge),2))</f>
        <v>219.34</v>
      </c>
      <c r="D95" s="300">
        <f>IF(MinBase1Day&gt;ROUND(((1-OneDayDiscount)*'UPS 1Day Base'!D92),2),ROUND(MinBase1Day*(1+ExpressFuelSurcharge),2),ROUND(((1-OneDayDiscount)*'UPS 1Day Base'!D92)*(1+ExpressFuelSurcharge),2))</f>
        <v>400.32</v>
      </c>
      <c r="E95" s="300">
        <f>IF(MinBase1Day&gt;ROUND(((1-OneDayDiscount)*'UPS 1Day Base'!E92),2),ROUND(MinBase1Day*(1+ExpressFuelSurcharge),2),ROUND(((1-OneDayDiscount)*'UPS 1Day Base'!E92)*(1+ExpressFuelSurcharge),2))</f>
        <v>428.34</v>
      </c>
      <c r="F95" s="300">
        <f>IF(MinBase1Day&gt;ROUND(((1-OneDayDiscount)*'UPS 1Day Base'!F92),2),ROUND(MinBase1Day*(1+ExpressFuelSurcharge),2),ROUND(((1-OneDayDiscount)*'UPS 1Day Base'!F92)*(1+ExpressFuelSurcharge),2))</f>
        <v>443.49</v>
      </c>
      <c r="G95" s="300">
        <f>IF(MinBase1Day&gt;ROUND(((1-OneDayDiscount)*'UPS 1Day Base'!G92),2),ROUND(MinBase1Day*(1+ExpressFuelSurcharge),2),ROUND(((1-OneDayDiscount)*'UPS 1Day Base'!G92)*(1+ExpressFuelSurcharge),2))</f>
        <v>518.49</v>
      </c>
      <c r="H95" s="300">
        <f>IF(MinBase1Day&gt;ROUND(((1-OneDayDiscount)*'UPS 1Day Base'!H92),2),ROUND(MinBase1Day*(1+ExpressFuelSurcharge),2),ROUND(((1-OneDayDiscount)*'UPS 1Day Base'!H92)*(1+ExpressFuelSurcharge),2))</f>
        <v>529.95</v>
      </c>
    </row>
    <row r="96" ht="13.5" customHeight="1">
      <c r="A96" s="299">
        <v>91.0</v>
      </c>
      <c r="B96" s="300">
        <f>IF(MinBase1Day&gt;ROUND(((1-OneDayDiscount)*'UPS 1Day Base'!B93),2),ROUND(MinBase1Day*(1+ExpressFuelSurcharge),2),ROUND(((1-OneDayDiscount)*'UPS 1Day Base'!B93)*(1+ExpressFuelSurcharge),2))</f>
        <v>154.04</v>
      </c>
      <c r="C96" s="300">
        <f>IF(MinBase1Day&gt;ROUND(((1-OneDayDiscount)*'UPS 1Day Base'!C93),2),ROUND(MinBase1Day*(1+ExpressFuelSurcharge),2),ROUND(((1-OneDayDiscount)*'UPS 1Day Base'!C93)*(1+ExpressFuelSurcharge),2))</f>
        <v>219.83</v>
      </c>
      <c r="D96" s="300">
        <f>IF(MinBase1Day&gt;ROUND(((1-OneDayDiscount)*'UPS 1Day Base'!D93),2),ROUND(MinBase1Day*(1+ExpressFuelSurcharge),2),ROUND(((1-OneDayDiscount)*'UPS 1Day Base'!D93)*(1+ExpressFuelSurcharge),2))</f>
        <v>401.58</v>
      </c>
      <c r="E96" s="300">
        <f>IF(MinBase1Day&gt;ROUND(((1-OneDayDiscount)*'UPS 1Day Base'!E93),2),ROUND(MinBase1Day*(1+ExpressFuelSurcharge),2),ROUND(((1-OneDayDiscount)*'UPS 1Day Base'!E93)*(1+ExpressFuelSurcharge),2))</f>
        <v>428.9</v>
      </c>
      <c r="F96" s="300">
        <f>IF(MinBase1Day&gt;ROUND(((1-OneDayDiscount)*'UPS 1Day Base'!F93),2),ROUND(MinBase1Day*(1+ExpressFuelSurcharge),2),ROUND(((1-OneDayDiscount)*'UPS 1Day Base'!F93)*(1+ExpressFuelSurcharge),2))</f>
        <v>444.06</v>
      </c>
      <c r="G96" s="300">
        <f>IF(MinBase1Day&gt;ROUND(((1-OneDayDiscount)*'UPS 1Day Base'!G93),2),ROUND(MinBase1Day*(1+ExpressFuelSurcharge),2),ROUND(((1-OneDayDiscount)*'UPS 1Day Base'!G93)*(1+ExpressFuelSurcharge),2))</f>
        <v>520.45</v>
      </c>
      <c r="H96" s="300">
        <f>IF(MinBase1Day&gt;ROUND(((1-OneDayDiscount)*'UPS 1Day Base'!H93),2),ROUND(MinBase1Day*(1+ExpressFuelSurcharge),2),ROUND(((1-OneDayDiscount)*'UPS 1Day Base'!H93)*(1+ExpressFuelSurcharge),2))</f>
        <v>530.93</v>
      </c>
    </row>
    <row r="97" ht="13.5" customHeight="1">
      <c r="A97" s="299">
        <v>92.0</v>
      </c>
      <c r="B97" s="300">
        <f>IF(MinBase1Day&gt;ROUND(((1-OneDayDiscount)*'UPS 1Day Base'!B94),2),ROUND(MinBase1Day*(1+ExpressFuelSurcharge),2),ROUND(((1-OneDayDiscount)*'UPS 1Day Base'!B94)*(1+ExpressFuelSurcharge),2))</f>
        <v>156.25</v>
      </c>
      <c r="C97" s="300">
        <f>IF(MinBase1Day&gt;ROUND(((1-OneDayDiscount)*'UPS 1Day Base'!C94),2),ROUND(MinBase1Day*(1+ExpressFuelSurcharge),2),ROUND(((1-OneDayDiscount)*'UPS 1Day Base'!C94)*(1+ExpressFuelSurcharge),2))</f>
        <v>220.33</v>
      </c>
      <c r="D97" s="300">
        <f>IF(MinBase1Day&gt;ROUND(((1-OneDayDiscount)*'UPS 1Day Base'!D94),2),ROUND(MinBase1Day*(1+ExpressFuelSurcharge),2),ROUND(((1-OneDayDiscount)*'UPS 1Day Base'!D94)*(1+ExpressFuelSurcharge),2))</f>
        <v>402.08</v>
      </c>
      <c r="E97" s="300">
        <f>IF(MinBase1Day&gt;ROUND(((1-OneDayDiscount)*'UPS 1Day Base'!E94),2),ROUND(MinBase1Day*(1+ExpressFuelSurcharge),2),ROUND(((1-OneDayDiscount)*'UPS 1Day Base'!E94)*(1+ExpressFuelSurcharge),2))</f>
        <v>429.46</v>
      </c>
      <c r="F97" s="300">
        <f>IF(MinBase1Day&gt;ROUND(((1-OneDayDiscount)*'UPS 1Day Base'!F94),2),ROUND(MinBase1Day*(1+ExpressFuelSurcharge),2),ROUND(((1-OneDayDiscount)*'UPS 1Day Base'!F94)*(1+ExpressFuelSurcharge),2))</f>
        <v>444.63</v>
      </c>
      <c r="G97" s="300">
        <f>IF(MinBase1Day&gt;ROUND(((1-OneDayDiscount)*'UPS 1Day Base'!G94),2),ROUND(MinBase1Day*(1+ExpressFuelSurcharge),2),ROUND(((1-OneDayDiscount)*'UPS 1Day Base'!G94)*(1+ExpressFuelSurcharge),2))</f>
        <v>521.02</v>
      </c>
      <c r="H97" s="300">
        <f>IF(MinBase1Day&gt;ROUND(((1-OneDayDiscount)*'UPS 1Day Base'!H94),2),ROUND(MinBase1Day*(1+ExpressFuelSurcharge),2),ROUND(((1-OneDayDiscount)*'UPS 1Day Base'!H94)*(1+ExpressFuelSurcharge),2))</f>
        <v>531.56</v>
      </c>
    </row>
    <row r="98" ht="13.5" customHeight="1">
      <c r="A98" s="299">
        <v>93.0</v>
      </c>
      <c r="B98" s="300">
        <f>IF(MinBase1Day&gt;ROUND(((1-OneDayDiscount)*'UPS 1Day Base'!B95),2),ROUND(MinBase1Day*(1+ExpressFuelSurcharge),2),ROUND(((1-OneDayDiscount)*'UPS 1Day Base'!B95)*(1+ExpressFuelSurcharge),2))</f>
        <v>156.75</v>
      </c>
      <c r="C98" s="300">
        <f>IF(MinBase1Day&gt;ROUND(((1-OneDayDiscount)*'UPS 1Day Base'!C95),2),ROUND(MinBase1Day*(1+ExpressFuelSurcharge),2),ROUND(((1-OneDayDiscount)*'UPS 1Day Base'!C95)*(1+ExpressFuelSurcharge),2))</f>
        <v>220.82</v>
      </c>
      <c r="D98" s="300">
        <f>IF(MinBase1Day&gt;ROUND(((1-OneDayDiscount)*'UPS 1Day Base'!D95),2),ROUND(MinBase1Day*(1+ExpressFuelSurcharge),2),ROUND(((1-OneDayDiscount)*'UPS 1Day Base'!D95)*(1+ExpressFuelSurcharge),2))</f>
        <v>402.56</v>
      </c>
      <c r="E98" s="300">
        <f>IF(MinBase1Day&gt;ROUND(((1-OneDayDiscount)*'UPS 1Day Base'!E95),2),ROUND(MinBase1Day*(1+ExpressFuelSurcharge),2),ROUND(((1-OneDayDiscount)*'UPS 1Day Base'!E95)*(1+ExpressFuelSurcharge),2))</f>
        <v>430.03</v>
      </c>
      <c r="F98" s="300">
        <f>IF(MinBase1Day&gt;ROUND(((1-OneDayDiscount)*'UPS 1Day Base'!F95),2),ROUND(MinBase1Day*(1+ExpressFuelSurcharge),2),ROUND(((1-OneDayDiscount)*'UPS 1Day Base'!F95)*(1+ExpressFuelSurcharge),2))</f>
        <v>445.18</v>
      </c>
      <c r="G98" s="300">
        <f>IF(MinBase1Day&gt;ROUND(((1-OneDayDiscount)*'UPS 1Day Base'!G95),2),ROUND(MinBase1Day*(1+ExpressFuelSurcharge),2),ROUND(((1-OneDayDiscount)*'UPS 1Day Base'!G95)*(1+ExpressFuelSurcharge),2))</f>
        <v>521.58</v>
      </c>
      <c r="H98" s="300">
        <f>IF(MinBase1Day&gt;ROUND(((1-OneDayDiscount)*'UPS 1Day Base'!H95),2),ROUND(MinBase1Day*(1+ExpressFuelSurcharge),2),ROUND(((1-OneDayDiscount)*'UPS 1Day Base'!H95)*(1+ExpressFuelSurcharge),2))</f>
        <v>532.19</v>
      </c>
    </row>
    <row r="99" ht="13.5" customHeight="1">
      <c r="A99" s="299">
        <v>94.0</v>
      </c>
      <c r="B99" s="300">
        <f>IF(MinBase1Day&gt;ROUND(((1-OneDayDiscount)*'UPS 1Day Base'!B96),2),ROUND(MinBase1Day*(1+ExpressFuelSurcharge),2),ROUND(((1-OneDayDiscount)*'UPS 1Day Base'!B96)*(1+ExpressFuelSurcharge),2))</f>
        <v>157.24</v>
      </c>
      <c r="C99" s="300">
        <f>IF(MinBase1Day&gt;ROUND(((1-OneDayDiscount)*'UPS 1Day Base'!C96),2),ROUND(MinBase1Day*(1+ExpressFuelSurcharge),2),ROUND(((1-OneDayDiscount)*'UPS 1Day Base'!C96)*(1+ExpressFuelSurcharge),2))</f>
        <v>221.31</v>
      </c>
      <c r="D99" s="300">
        <f>IF(MinBase1Day&gt;ROUND(((1-OneDayDiscount)*'UPS 1Day Base'!D96),2),ROUND(MinBase1Day*(1+ExpressFuelSurcharge),2),ROUND(((1-OneDayDiscount)*'UPS 1Day Base'!D96)*(1+ExpressFuelSurcharge),2))</f>
        <v>403.06</v>
      </c>
      <c r="E99" s="300">
        <f>IF(MinBase1Day&gt;ROUND(((1-OneDayDiscount)*'UPS 1Day Base'!E96),2),ROUND(MinBase1Day*(1+ExpressFuelSurcharge),2),ROUND(((1-OneDayDiscount)*'UPS 1Day Base'!E96)*(1+ExpressFuelSurcharge),2))</f>
        <v>430.59</v>
      </c>
      <c r="F99" s="300">
        <f>IF(MinBase1Day&gt;ROUND(((1-OneDayDiscount)*'UPS 1Day Base'!F96),2),ROUND(MinBase1Day*(1+ExpressFuelSurcharge),2),ROUND(((1-OneDayDiscount)*'UPS 1Day Base'!F96)*(1+ExpressFuelSurcharge),2))</f>
        <v>445.74</v>
      </c>
      <c r="G99" s="300">
        <f>IF(MinBase1Day&gt;ROUND(((1-OneDayDiscount)*'UPS 1Day Base'!G96),2),ROUND(MinBase1Day*(1+ExpressFuelSurcharge),2),ROUND(((1-OneDayDiscount)*'UPS 1Day Base'!G96)*(1+ExpressFuelSurcharge),2))</f>
        <v>522.34</v>
      </c>
      <c r="H99" s="300">
        <f>IF(MinBase1Day&gt;ROUND(((1-OneDayDiscount)*'UPS 1Day Base'!H96),2),ROUND(MinBase1Day*(1+ExpressFuelSurcharge),2),ROUND(((1-OneDayDiscount)*'UPS 1Day Base'!H96)*(1+ExpressFuelSurcharge),2))</f>
        <v>532.82</v>
      </c>
    </row>
    <row r="100" ht="13.5" customHeight="1">
      <c r="A100" s="299">
        <v>95.0</v>
      </c>
      <c r="B100" s="300">
        <f>IF(MinBase1Day&gt;ROUND(((1-OneDayDiscount)*'UPS 1Day Base'!B97),2),ROUND(MinBase1Day*(1+ExpressFuelSurcharge),2),ROUND(((1-OneDayDiscount)*'UPS 1Day Base'!B97)*(1+ExpressFuelSurcharge),2))</f>
        <v>157.73</v>
      </c>
      <c r="C100" s="300">
        <f>IF(MinBase1Day&gt;ROUND(((1-OneDayDiscount)*'UPS 1Day Base'!C97),2),ROUND(MinBase1Day*(1+ExpressFuelSurcharge),2),ROUND(((1-OneDayDiscount)*'UPS 1Day Base'!C97)*(1+ExpressFuelSurcharge),2))</f>
        <v>221.8</v>
      </c>
      <c r="D100" s="300">
        <f>IF(MinBase1Day&gt;ROUND(((1-OneDayDiscount)*'UPS 1Day Base'!D97),2),ROUND(MinBase1Day*(1+ExpressFuelSurcharge),2),ROUND(((1-OneDayDiscount)*'UPS 1Day Base'!D97)*(1+ExpressFuelSurcharge),2))</f>
        <v>403.55</v>
      </c>
      <c r="E100" s="300">
        <f>IF(MinBase1Day&gt;ROUND(((1-OneDayDiscount)*'UPS 1Day Base'!E97),2),ROUND(MinBase1Day*(1+ExpressFuelSurcharge),2),ROUND(((1-OneDayDiscount)*'UPS 1Day Base'!E97)*(1+ExpressFuelSurcharge),2))</f>
        <v>431.86</v>
      </c>
      <c r="F100" s="300">
        <f>IF(MinBase1Day&gt;ROUND(((1-OneDayDiscount)*'UPS 1Day Base'!F97),2),ROUND(MinBase1Day*(1+ExpressFuelSurcharge),2),ROUND(((1-OneDayDiscount)*'UPS 1Day Base'!F97)*(1+ExpressFuelSurcharge),2))</f>
        <v>446.32</v>
      </c>
      <c r="G100" s="300">
        <f>IF(MinBase1Day&gt;ROUND(((1-OneDayDiscount)*'UPS 1Day Base'!G97),2),ROUND(MinBase1Day*(1+ExpressFuelSurcharge),2),ROUND(((1-OneDayDiscount)*'UPS 1Day Base'!G97)*(1+ExpressFuelSurcharge),2))</f>
        <v>522.91</v>
      </c>
      <c r="H100" s="300">
        <f>IF(MinBase1Day&gt;ROUND(((1-OneDayDiscount)*'UPS 1Day Base'!H97),2),ROUND(MinBase1Day*(1+ExpressFuelSurcharge),2),ROUND(((1-OneDayDiscount)*'UPS 1Day Base'!H97)*(1+ExpressFuelSurcharge),2))</f>
        <v>533.46</v>
      </c>
    </row>
    <row r="101" ht="13.5" customHeight="1">
      <c r="A101" s="299">
        <v>96.0</v>
      </c>
      <c r="B101" s="300">
        <f>IF(MinBase1Day&gt;ROUND(((1-OneDayDiscount)*'UPS 1Day Base'!B98),2),ROUND(MinBase1Day*(1+ExpressFuelSurcharge),2),ROUND(((1-OneDayDiscount)*'UPS 1Day Base'!B98)*(1+ExpressFuelSurcharge),2))</f>
        <v>158.22</v>
      </c>
      <c r="C101" s="300">
        <f>IF(MinBase1Day&gt;ROUND(((1-OneDayDiscount)*'UPS 1Day Base'!C98),2),ROUND(MinBase1Day*(1+ExpressFuelSurcharge),2),ROUND(((1-OneDayDiscount)*'UPS 1Day Base'!C98)*(1+ExpressFuelSurcharge),2))</f>
        <v>222.3</v>
      </c>
      <c r="D101" s="300">
        <f>IF(MinBase1Day&gt;ROUND(((1-OneDayDiscount)*'UPS 1Day Base'!D98),2),ROUND(MinBase1Day*(1+ExpressFuelSurcharge),2),ROUND(((1-OneDayDiscount)*'UPS 1Day Base'!D98)*(1+ExpressFuelSurcharge),2))</f>
        <v>404.05</v>
      </c>
      <c r="E101" s="300">
        <f>IF(MinBase1Day&gt;ROUND(((1-OneDayDiscount)*'UPS 1Day Base'!E98),2),ROUND(MinBase1Day*(1+ExpressFuelSurcharge),2),ROUND(((1-OneDayDiscount)*'UPS 1Day Base'!E98)*(1+ExpressFuelSurcharge),2))</f>
        <v>436.73</v>
      </c>
      <c r="F101" s="300">
        <f>IF(MinBase1Day&gt;ROUND(((1-OneDayDiscount)*'UPS 1Day Base'!F98),2),ROUND(MinBase1Day*(1+ExpressFuelSurcharge),2),ROUND(((1-OneDayDiscount)*'UPS 1Day Base'!F98)*(1+ExpressFuelSurcharge),2))</f>
        <v>449.7</v>
      </c>
      <c r="G101" s="300">
        <f>IF(MinBase1Day&gt;ROUND(((1-OneDayDiscount)*'UPS 1Day Base'!G98),2),ROUND(MinBase1Day*(1+ExpressFuelSurcharge),2),ROUND(((1-OneDayDiscount)*'UPS 1Day Base'!G98)*(1+ExpressFuelSurcharge),2))</f>
        <v>523.47</v>
      </c>
      <c r="H101" s="300">
        <f>IF(MinBase1Day&gt;ROUND(((1-OneDayDiscount)*'UPS 1Day Base'!H98),2),ROUND(MinBase1Day*(1+ExpressFuelSurcharge),2),ROUND(((1-OneDayDiscount)*'UPS 1Day Base'!H98)*(1+ExpressFuelSurcharge),2))</f>
        <v>534.02</v>
      </c>
    </row>
    <row r="102" ht="13.5" customHeight="1">
      <c r="A102" s="299">
        <v>97.0</v>
      </c>
      <c r="B102" s="300">
        <f>IF(MinBase1Day&gt;ROUND(((1-OneDayDiscount)*'UPS 1Day Base'!B99),2),ROUND(MinBase1Day*(1+ExpressFuelSurcharge),2),ROUND(((1-OneDayDiscount)*'UPS 1Day Base'!B99)*(1+ExpressFuelSurcharge),2))</f>
        <v>158.71</v>
      </c>
      <c r="C102" s="300">
        <f>IF(MinBase1Day&gt;ROUND(((1-OneDayDiscount)*'UPS 1Day Base'!C99),2),ROUND(MinBase1Day*(1+ExpressFuelSurcharge),2),ROUND(((1-OneDayDiscount)*'UPS 1Day Base'!C99)*(1+ExpressFuelSurcharge),2))</f>
        <v>222.79</v>
      </c>
      <c r="D102" s="300">
        <f>IF(MinBase1Day&gt;ROUND(((1-OneDayDiscount)*'UPS 1Day Base'!D99),2),ROUND(MinBase1Day*(1+ExpressFuelSurcharge),2),ROUND(((1-OneDayDiscount)*'UPS 1Day Base'!D99)*(1+ExpressFuelSurcharge),2))</f>
        <v>404.54</v>
      </c>
      <c r="E102" s="300">
        <f>IF(MinBase1Day&gt;ROUND(((1-OneDayDiscount)*'UPS 1Day Base'!E99),2),ROUND(MinBase1Day*(1+ExpressFuelSurcharge),2),ROUND(((1-OneDayDiscount)*'UPS 1Day Base'!E99)*(1+ExpressFuelSurcharge),2))</f>
        <v>440.41</v>
      </c>
      <c r="F102" s="300">
        <f>IF(MinBase1Day&gt;ROUND(((1-OneDayDiscount)*'UPS 1Day Base'!F99),2),ROUND(MinBase1Day*(1+ExpressFuelSurcharge),2),ROUND(((1-OneDayDiscount)*'UPS 1Day Base'!F99)*(1+ExpressFuelSurcharge),2))</f>
        <v>454.3</v>
      </c>
      <c r="G102" s="300">
        <f>IF(MinBase1Day&gt;ROUND(((1-OneDayDiscount)*'UPS 1Day Base'!G99),2),ROUND(MinBase1Day*(1+ExpressFuelSurcharge),2),ROUND(((1-OneDayDiscount)*'UPS 1Day Base'!G99)*(1+ExpressFuelSurcharge),2))</f>
        <v>524.02</v>
      </c>
      <c r="H102" s="300">
        <f>IF(MinBase1Day&gt;ROUND(((1-OneDayDiscount)*'UPS 1Day Base'!H99),2),ROUND(MinBase1Day*(1+ExpressFuelSurcharge),2),ROUND(((1-OneDayDiscount)*'UPS 1Day Base'!H99)*(1+ExpressFuelSurcharge),2))</f>
        <v>534.72</v>
      </c>
    </row>
    <row r="103" ht="13.5" customHeight="1">
      <c r="A103" s="299">
        <v>98.0</v>
      </c>
      <c r="B103" s="300">
        <f>IF(MinBase1Day&gt;ROUND(((1-OneDayDiscount)*'UPS 1Day Base'!B100),2),ROUND(MinBase1Day*(1+ExpressFuelSurcharge),2),ROUND(((1-OneDayDiscount)*'UPS 1Day Base'!B100)*(1+ExpressFuelSurcharge),2))</f>
        <v>159.21</v>
      </c>
      <c r="C103" s="300">
        <f>IF(MinBase1Day&gt;ROUND(((1-OneDayDiscount)*'UPS 1Day Base'!C100),2),ROUND(MinBase1Day*(1+ExpressFuelSurcharge),2),ROUND(((1-OneDayDiscount)*'UPS 1Day Base'!C100)*(1+ExpressFuelSurcharge),2))</f>
        <v>223.28</v>
      </c>
      <c r="D103" s="300">
        <f>IF(MinBase1Day&gt;ROUND(((1-OneDayDiscount)*'UPS 1Day Base'!D100),2),ROUND(MinBase1Day*(1+ExpressFuelSurcharge),2),ROUND(((1-OneDayDiscount)*'UPS 1Day Base'!D100)*(1+ExpressFuelSurcharge),2))</f>
        <v>405.03</v>
      </c>
      <c r="E103" s="300">
        <f>IF(MinBase1Day&gt;ROUND(((1-OneDayDiscount)*'UPS 1Day Base'!E100),2),ROUND(MinBase1Day*(1+ExpressFuelSurcharge),2),ROUND(((1-OneDayDiscount)*'UPS 1Day Base'!E100)*(1+ExpressFuelSurcharge),2))</f>
        <v>441.66</v>
      </c>
      <c r="F103" s="300">
        <f>IF(MinBase1Day&gt;ROUND(((1-OneDayDiscount)*'UPS 1Day Base'!F100),2),ROUND(MinBase1Day*(1+ExpressFuelSurcharge),2),ROUND(((1-OneDayDiscount)*'UPS 1Day Base'!F100)*(1+ExpressFuelSurcharge),2))</f>
        <v>464.09</v>
      </c>
      <c r="G103" s="300">
        <f>IF(MinBase1Day&gt;ROUND(((1-OneDayDiscount)*'UPS 1Day Base'!G100),2),ROUND(MinBase1Day*(1+ExpressFuelSurcharge),2),ROUND(((1-OneDayDiscount)*'UPS 1Day Base'!G100)*(1+ExpressFuelSurcharge),2))</f>
        <v>525.27</v>
      </c>
      <c r="H103" s="300">
        <f>IF(MinBase1Day&gt;ROUND(((1-OneDayDiscount)*'UPS 1Day Base'!H100),2),ROUND(MinBase1Day*(1+ExpressFuelSurcharge),2),ROUND(((1-OneDayDiscount)*'UPS 1Day Base'!H100)*(1+ExpressFuelSurcharge),2))</f>
        <v>535.98</v>
      </c>
    </row>
    <row r="104" ht="13.5" customHeight="1">
      <c r="A104" s="299">
        <v>99.0</v>
      </c>
      <c r="B104" s="300">
        <f>IF(MinBase1Day&gt;ROUND(((1-OneDayDiscount)*'UPS 1Day Base'!B101),2),ROUND(MinBase1Day*(1+ExpressFuelSurcharge),2),ROUND(((1-OneDayDiscount)*'UPS 1Day Base'!B101)*(1+ExpressFuelSurcharge),2))</f>
        <v>159.7</v>
      </c>
      <c r="C104" s="300">
        <f>IF(MinBase1Day&gt;ROUND(((1-OneDayDiscount)*'UPS 1Day Base'!C101),2),ROUND(MinBase1Day*(1+ExpressFuelSurcharge),2),ROUND(((1-OneDayDiscount)*'UPS 1Day Base'!C101)*(1+ExpressFuelSurcharge),2))</f>
        <v>223.78</v>
      </c>
      <c r="D104" s="300">
        <f>IF(MinBase1Day&gt;ROUND(((1-OneDayDiscount)*'UPS 1Day Base'!D101),2),ROUND(MinBase1Day*(1+ExpressFuelSurcharge),2),ROUND(((1-OneDayDiscount)*'UPS 1Day Base'!D101)*(1+ExpressFuelSurcharge),2))</f>
        <v>405.53</v>
      </c>
      <c r="E104" s="300">
        <f>IF(MinBase1Day&gt;ROUND(((1-OneDayDiscount)*'UPS 1Day Base'!E101),2),ROUND(MinBase1Day*(1+ExpressFuelSurcharge),2),ROUND(((1-OneDayDiscount)*'UPS 1Day Base'!E101)*(1+ExpressFuelSurcharge),2))</f>
        <v>463.61</v>
      </c>
      <c r="F104" s="300">
        <f>IF(MinBase1Day&gt;ROUND(((1-OneDayDiscount)*'UPS 1Day Base'!F101),2),ROUND(MinBase1Day*(1+ExpressFuelSurcharge),2),ROUND(((1-OneDayDiscount)*'UPS 1Day Base'!F101)*(1+ExpressFuelSurcharge),2))</f>
        <v>478.51</v>
      </c>
      <c r="G104" s="300">
        <f>IF(MinBase1Day&gt;ROUND(((1-OneDayDiscount)*'UPS 1Day Base'!G101),2),ROUND(MinBase1Day*(1+ExpressFuelSurcharge),2),ROUND(((1-OneDayDiscount)*'UPS 1Day Base'!G101)*(1+ExpressFuelSurcharge),2))</f>
        <v>550.21</v>
      </c>
      <c r="H104" s="300">
        <f>IF(MinBase1Day&gt;ROUND(((1-OneDayDiscount)*'UPS 1Day Base'!H101),2),ROUND(MinBase1Day*(1+ExpressFuelSurcharge),2),ROUND(((1-OneDayDiscount)*'UPS 1Day Base'!H101)*(1+ExpressFuelSurcharge),2))</f>
        <v>561.22</v>
      </c>
    </row>
    <row r="105" ht="13.5" customHeight="1">
      <c r="A105" s="299">
        <v>100.0</v>
      </c>
      <c r="B105" s="300">
        <f>IF(MinBase1Day&gt;ROUND(((1-OneDayDiscount)*'UPS 1Day Base'!B102),2),ROUND(MinBase1Day*(1+ExpressFuelSurcharge),2),ROUND(((1-OneDayDiscount)*'UPS 1Day Base'!B102)*(1+ExpressFuelSurcharge),2))</f>
        <v>160.19</v>
      </c>
      <c r="C105" s="300">
        <f>IF(MinBase1Day&gt;ROUND(((1-OneDayDiscount)*'UPS 1Day Base'!C102),2),ROUND(MinBase1Day*(1+ExpressFuelSurcharge),2),ROUND(((1-OneDayDiscount)*'UPS 1Day Base'!C102)*(1+ExpressFuelSurcharge),2))</f>
        <v>224.26</v>
      </c>
      <c r="D105" s="300">
        <f>IF(MinBase1Day&gt;ROUND(((1-OneDayDiscount)*'UPS 1Day Base'!D102),2),ROUND(MinBase1Day*(1+ExpressFuelSurcharge),2),ROUND(((1-OneDayDiscount)*'UPS 1Day Base'!D102)*(1+ExpressFuelSurcharge),2))</f>
        <v>406.01</v>
      </c>
      <c r="E105" s="300">
        <f>IF(MinBase1Day&gt;ROUND(((1-OneDayDiscount)*'UPS 1Day Base'!E102),2),ROUND(MinBase1Day*(1+ExpressFuelSurcharge),2),ROUND(((1-OneDayDiscount)*'UPS 1Day Base'!E102)*(1+ExpressFuelSurcharge),2))</f>
        <v>470.08</v>
      </c>
      <c r="F105" s="300">
        <f>IF(MinBase1Day&gt;ROUND(((1-OneDayDiscount)*'UPS 1Day Base'!F102),2),ROUND(MinBase1Day*(1+ExpressFuelSurcharge),2),ROUND(((1-OneDayDiscount)*'UPS 1Day Base'!F102)*(1+ExpressFuelSurcharge),2))</f>
        <v>479.94</v>
      </c>
      <c r="G105" s="300">
        <f>IF(MinBase1Day&gt;ROUND(((1-OneDayDiscount)*'UPS 1Day Base'!G102),2),ROUND(MinBase1Day*(1+ExpressFuelSurcharge),2),ROUND(((1-OneDayDiscount)*'UPS 1Day Base'!G102)*(1+ExpressFuelSurcharge),2))</f>
        <v>580.37</v>
      </c>
      <c r="H105" s="300">
        <f>IF(MinBase1Day&gt;ROUND(((1-OneDayDiscount)*'UPS 1Day Base'!H102),2),ROUND(MinBase1Day*(1+ExpressFuelSurcharge),2),ROUND(((1-OneDayDiscount)*'UPS 1Day Base'!H102)*(1+ExpressFuelSurcharge),2))</f>
        <v>605.63</v>
      </c>
    </row>
    <row r="106" ht="13.5" customHeight="1">
      <c r="A106" s="299">
        <v>101.0</v>
      </c>
      <c r="B106" s="300">
        <f>IF(MinBase1Day&gt;ROUND(((1-OneDayDiscount)*'UPS 1Day Base'!B103),2),ROUND(MinBase1Day*(1+ExpressFuelSurcharge),2),ROUND(((1-OneDayDiscount)*'UPS 1Day Base'!B103)*(1+ExpressFuelSurcharge),2))</f>
        <v>161.8</v>
      </c>
      <c r="C106" s="300">
        <f>IF(MinBase1Day&gt;ROUND(((1-OneDayDiscount)*'UPS 1Day Base'!C103),2),ROUND(MinBase1Day*(1+ExpressFuelSurcharge),2),ROUND(((1-OneDayDiscount)*'UPS 1Day Base'!C103)*(1+ExpressFuelSurcharge),2))</f>
        <v>226.51</v>
      </c>
      <c r="D106" s="300">
        <f>IF(MinBase1Day&gt;ROUND(((1-OneDayDiscount)*'UPS 1Day Base'!D103),2),ROUND(MinBase1Day*(1+ExpressFuelSurcharge),2),ROUND(((1-OneDayDiscount)*'UPS 1Day Base'!D103)*(1+ExpressFuelSurcharge),2))</f>
        <v>410.08</v>
      </c>
      <c r="E106" s="300">
        <f>IF(MinBase1Day&gt;ROUND(((1-OneDayDiscount)*'UPS 1Day Base'!E103),2),ROUND(MinBase1Day*(1+ExpressFuelSurcharge),2),ROUND(((1-OneDayDiscount)*'UPS 1Day Base'!E103)*(1+ExpressFuelSurcharge),2))</f>
        <v>474.79</v>
      </c>
      <c r="F106" s="300">
        <f>IF(MinBase1Day&gt;ROUND(((1-OneDayDiscount)*'UPS 1Day Base'!F103),2),ROUND(MinBase1Day*(1+ExpressFuelSurcharge),2),ROUND(((1-OneDayDiscount)*'UPS 1Day Base'!F103)*(1+ExpressFuelSurcharge),2))</f>
        <v>484.75</v>
      </c>
      <c r="G106" s="300">
        <f>IF(MinBase1Day&gt;ROUND(((1-OneDayDiscount)*'UPS 1Day Base'!G103),2),ROUND(MinBase1Day*(1+ExpressFuelSurcharge),2),ROUND(((1-OneDayDiscount)*'UPS 1Day Base'!G103)*(1+ExpressFuelSurcharge),2))</f>
        <v>586.17</v>
      </c>
      <c r="H106" s="300">
        <f>IF(MinBase1Day&gt;ROUND(((1-OneDayDiscount)*'UPS 1Day Base'!H103),2),ROUND(MinBase1Day*(1+ExpressFuelSurcharge),2),ROUND(((1-OneDayDiscount)*'UPS 1Day Base'!H103)*(1+ExpressFuelSurcharge),2))</f>
        <v>611.69</v>
      </c>
    </row>
    <row r="107" ht="13.5" customHeight="1">
      <c r="A107" s="299">
        <v>102.0</v>
      </c>
      <c r="B107" s="300">
        <f>IF(MinBase1Day&gt;ROUND(((1-OneDayDiscount)*'UPS 1Day Base'!B104),2),ROUND(MinBase1Day*(1+ExpressFuelSurcharge),2),ROUND(((1-OneDayDiscount)*'UPS 1Day Base'!B104)*(1+ExpressFuelSurcharge),2))</f>
        <v>163.39</v>
      </c>
      <c r="C107" s="300">
        <f>IF(MinBase1Day&gt;ROUND(((1-OneDayDiscount)*'UPS 1Day Base'!C104),2),ROUND(MinBase1Day*(1+ExpressFuelSurcharge),2),ROUND(((1-OneDayDiscount)*'UPS 1Day Base'!C104)*(1+ExpressFuelSurcharge),2))</f>
        <v>228.75</v>
      </c>
      <c r="D107" s="300">
        <f>IF(MinBase1Day&gt;ROUND(((1-OneDayDiscount)*'UPS 1Day Base'!D104),2),ROUND(MinBase1Day*(1+ExpressFuelSurcharge),2),ROUND(((1-OneDayDiscount)*'UPS 1Day Base'!D104)*(1+ExpressFuelSurcharge),2))</f>
        <v>414.14</v>
      </c>
      <c r="E107" s="300">
        <f>IF(MinBase1Day&gt;ROUND(((1-OneDayDiscount)*'UPS 1Day Base'!E104),2),ROUND(MinBase1Day*(1+ExpressFuelSurcharge),2),ROUND(((1-OneDayDiscount)*'UPS 1Day Base'!E104)*(1+ExpressFuelSurcharge),2))</f>
        <v>479.5</v>
      </c>
      <c r="F107" s="300">
        <f>IF(MinBase1Day&gt;ROUND(((1-OneDayDiscount)*'UPS 1Day Base'!F104),2),ROUND(MinBase1Day*(1+ExpressFuelSurcharge),2),ROUND(((1-OneDayDiscount)*'UPS 1Day Base'!F104)*(1+ExpressFuelSurcharge),2))</f>
        <v>489.55</v>
      </c>
      <c r="G107" s="300">
        <f>IF(MinBase1Day&gt;ROUND(((1-OneDayDiscount)*'UPS 1Day Base'!G104),2),ROUND(MinBase1Day*(1+ExpressFuelSurcharge),2),ROUND(((1-OneDayDiscount)*'UPS 1Day Base'!G104)*(1+ExpressFuelSurcharge),2))</f>
        <v>591.98</v>
      </c>
      <c r="H107" s="300">
        <f>IF(MinBase1Day&gt;ROUND(((1-OneDayDiscount)*'UPS 1Day Base'!H104),2),ROUND(MinBase1Day*(1+ExpressFuelSurcharge),2),ROUND(((1-OneDayDiscount)*'UPS 1Day Base'!H104)*(1+ExpressFuelSurcharge),2))</f>
        <v>617.75</v>
      </c>
    </row>
    <row r="108" ht="13.5" customHeight="1">
      <c r="A108" s="299">
        <v>103.0</v>
      </c>
      <c r="B108" s="300">
        <f>IF(MinBase1Day&gt;ROUND(((1-OneDayDiscount)*'UPS 1Day Base'!B105),2),ROUND(MinBase1Day*(1+ExpressFuelSurcharge),2),ROUND(((1-OneDayDiscount)*'UPS 1Day Base'!B105)*(1+ExpressFuelSurcharge),2))</f>
        <v>165</v>
      </c>
      <c r="C108" s="300">
        <f>IF(MinBase1Day&gt;ROUND(((1-OneDayDiscount)*'UPS 1Day Base'!C105),2),ROUND(MinBase1Day*(1+ExpressFuelSurcharge),2),ROUND(((1-OneDayDiscount)*'UPS 1Day Base'!C105)*(1+ExpressFuelSurcharge),2))</f>
        <v>230.99</v>
      </c>
      <c r="D108" s="300">
        <f>IF(MinBase1Day&gt;ROUND(((1-OneDayDiscount)*'UPS 1Day Base'!D105),2),ROUND(MinBase1Day*(1+ExpressFuelSurcharge),2),ROUND(((1-OneDayDiscount)*'UPS 1Day Base'!D105)*(1+ExpressFuelSurcharge),2))</f>
        <v>418.19</v>
      </c>
      <c r="E108" s="300">
        <f>IF(MinBase1Day&gt;ROUND(((1-OneDayDiscount)*'UPS 1Day Base'!E105),2),ROUND(MinBase1Day*(1+ExpressFuelSurcharge),2),ROUND(((1-OneDayDiscount)*'UPS 1Day Base'!E105)*(1+ExpressFuelSurcharge),2))</f>
        <v>484.19</v>
      </c>
      <c r="F108" s="300">
        <f>IF(MinBase1Day&gt;ROUND(((1-OneDayDiscount)*'UPS 1Day Base'!F105),2),ROUND(MinBase1Day*(1+ExpressFuelSurcharge),2),ROUND(((1-OneDayDiscount)*'UPS 1Day Base'!F105)*(1+ExpressFuelSurcharge),2))</f>
        <v>494.34</v>
      </c>
      <c r="G108" s="300">
        <f>IF(MinBase1Day&gt;ROUND(((1-OneDayDiscount)*'UPS 1Day Base'!G105),2),ROUND(MinBase1Day*(1+ExpressFuelSurcharge),2),ROUND(((1-OneDayDiscount)*'UPS 1Day Base'!G105)*(1+ExpressFuelSurcharge),2))</f>
        <v>597.78</v>
      </c>
      <c r="H108" s="300">
        <f>IF(MinBase1Day&gt;ROUND(((1-OneDayDiscount)*'UPS 1Day Base'!H105),2),ROUND(MinBase1Day*(1+ExpressFuelSurcharge),2),ROUND(((1-OneDayDiscount)*'UPS 1Day Base'!H105)*(1+ExpressFuelSurcharge),2))</f>
        <v>623.8</v>
      </c>
    </row>
    <row r="109" ht="13.5" customHeight="1">
      <c r="A109" s="299">
        <v>104.0</v>
      </c>
      <c r="B109" s="300">
        <f>IF(MinBase1Day&gt;ROUND(((1-OneDayDiscount)*'UPS 1Day Base'!B106),2),ROUND(MinBase1Day*(1+ExpressFuelSurcharge),2),ROUND(((1-OneDayDiscount)*'UPS 1Day Base'!B106)*(1+ExpressFuelSurcharge),2))</f>
        <v>166.6</v>
      </c>
      <c r="C109" s="300">
        <f>IF(MinBase1Day&gt;ROUND(((1-OneDayDiscount)*'UPS 1Day Base'!C106),2),ROUND(MinBase1Day*(1+ExpressFuelSurcharge),2),ROUND(((1-OneDayDiscount)*'UPS 1Day Base'!C106)*(1+ExpressFuelSurcharge),2))</f>
        <v>233.23</v>
      </c>
      <c r="D109" s="300">
        <f>IF(MinBase1Day&gt;ROUND(((1-OneDayDiscount)*'UPS 1Day Base'!D106),2),ROUND(MinBase1Day*(1+ExpressFuelSurcharge),2),ROUND(((1-OneDayDiscount)*'UPS 1Day Base'!D106)*(1+ExpressFuelSurcharge),2))</f>
        <v>422.26</v>
      </c>
      <c r="E109" s="300">
        <f>IF(MinBase1Day&gt;ROUND(((1-OneDayDiscount)*'UPS 1Day Base'!E106),2),ROUND(MinBase1Day*(1+ExpressFuelSurcharge),2),ROUND(((1-OneDayDiscount)*'UPS 1Day Base'!E106)*(1+ExpressFuelSurcharge),2))</f>
        <v>488.89</v>
      </c>
      <c r="F109" s="300">
        <f>IF(MinBase1Day&gt;ROUND(((1-OneDayDiscount)*'UPS 1Day Base'!F106),2),ROUND(MinBase1Day*(1+ExpressFuelSurcharge),2),ROUND(((1-OneDayDiscount)*'UPS 1Day Base'!F106)*(1+ExpressFuelSurcharge),2))</f>
        <v>499.15</v>
      </c>
      <c r="G109" s="300">
        <f>IF(MinBase1Day&gt;ROUND(((1-OneDayDiscount)*'UPS 1Day Base'!G106),2),ROUND(MinBase1Day*(1+ExpressFuelSurcharge),2),ROUND(((1-OneDayDiscount)*'UPS 1Day Base'!G106)*(1+ExpressFuelSurcharge),2))</f>
        <v>603.59</v>
      </c>
      <c r="H109" s="300">
        <f>IF(MinBase1Day&gt;ROUND(((1-OneDayDiscount)*'UPS 1Day Base'!H106),2),ROUND(MinBase1Day*(1+ExpressFuelSurcharge),2),ROUND(((1-OneDayDiscount)*'UPS 1Day Base'!H106)*(1+ExpressFuelSurcharge),2))</f>
        <v>629.86</v>
      </c>
    </row>
    <row r="110" ht="12.75" customHeight="1">
      <c r="A110" s="299">
        <v>105.0</v>
      </c>
      <c r="B110" s="300">
        <f>IF(MinBase1Day&gt;ROUND(((1-OneDayDiscount)*'UPS 1Day Base'!B107),2),ROUND(MinBase1Day*(1+ExpressFuelSurcharge),2),ROUND(((1-OneDayDiscount)*'UPS 1Day Base'!B107)*(1+ExpressFuelSurcharge),2))</f>
        <v>168.2</v>
      </c>
      <c r="C110" s="300">
        <f>IF(MinBase1Day&gt;ROUND(((1-OneDayDiscount)*'UPS 1Day Base'!C107),2),ROUND(MinBase1Day*(1+ExpressFuelSurcharge),2),ROUND(((1-OneDayDiscount)*'UPS 1Day Base'!C107)*(1+ExpressFuelSurcharge),2))</f>
        <v>235.48</v>
      </c>
      <c r="D110" s="300">
        <f>IF(MinBase1Day&gt;ROUND(((1-OneDayDiscount)*'UPS 1Day Base'!D107),2),ROUND(MinBase1Day*(1+ExpressFuelSurcharge),2),ROUND(((1-OneDayDiscount)*'UPS 1Day Base'!D107)*(1+ExpressFuelSurcharge),2))</f>
        <v>426.32</v>
      </c>
      <c r="E110" s="300">
        <f>IF(MinBase1Day&gt;ROUND(((1-OneDayDiscount)*'UPS 1Day Base'!E107),2),ROUND(MinBase1Day*(1+ExpressFuelSurcharge),2),ROUND(((1-OneDayDiscount)*'UPS 1Day Base'!E107)*(1+ExpressFuelSurcharge),2))</f>
        <v>493.59</v>
      </c>
      <c r="F110" s="300">
        <f>IF(MinBase1Day&gt;ROUND(((1-OneDayDiscount)*'UPS 1Day Base'!F107),2),ROUND(MinBase1Day*(1+ExpressFuelSurcharge),2),ROUND(((1-OneDayDiscount)*'UPS 1Day Base'!F107)*(1+ExpressFuelSurcharge),2))</f>
        <v>503.95</v>
      </c>
      <c r="G110" s="300">
        <f>IF(MinBase1Day&gt;ROUND(((1-OneDayDiscount)*'UPS 1Day Base'!G107),2),ROUND(MinBase1Day*(1+ExpressFuelSurcharge),2),ROUND(((1-OneDayDiscount)*'UPS 1Day Base'!G107)*(1+ExpressFuelSurcharge),2))</f>
        <v>609.39</v>
      </c>
      <c r="H110" s="300">
        <f>IF(MinBase1Day&gt;ROUND(((1-OneDayDiscount)*'UPS 1Day Base'!H107),2),ROUND(MinBase1Day*(1+ExpressFuelSurcharge),2),ROUND(((1-OneDayDiscount)*'UPS 1Day Base'!H107)*(1+ExpressFuelSurcharge),2))</f>
        <v>635.91</v>
      </c>
    </row>
    <row r="111" ht="12.75" customHeight="1">
      <c r="A111" s="299">
        <v>106.0</v>
      </c>
      <c r="B111" s="300">
        <f>IF(MinBase1Day&gt;ROUND(((1-OneDayDiscount)*'UPS 1Day Base'!B108),2),ROUND(MinBase1Day*(1+ExpressFuelSurcharge),2),ROUND(((1-OneDayDiscount)*'UPS 1Day Base'!B108)*(1+ExpressFuelSurcharge),2))</f>
        <v>169.8</v>
      </c>
      <c r="C111" s="300">
        <f>IF(MinBase1Day&gt;ROUND(((1-OneDayDiscount)*'UPS 1Day Base'!C108),2),ROUND(MinBase1Day*(1+ExpressFuelSurcharge),2),ROUND(((1-OneDayDiscount)*'UPS 1Day Base'!C108)*(1+ExpressFuelSurcharge),2))</f>
        <v>237.72</v>
      </c>
      <c r="D111" s="300">
        <f>IF(MinBase1Day&gt;ROUND(((1-OneDayDiscount)*'UPS 1Day Base'!D108),2),ROUND(MinBase1Day*(1+ExpressFuelSurcharge),2),ROUND(((1-OneDayDiscount)*'UPS 1Day Base'!D108)*(1+ExpressFuelSurcharge),2))</f>
        <v>430.37</v>
      </c>
      <c r="E111" s="300">
        <f>IF(MinBase1Day&gt;ROUND(((1-OneDayDiscount)*'UPS 1Day Base'!E108),2),ROUND(MinBase1Day*(1+ExpressFuelSurcharge),2),ROUND(((1-OneDayDiscount)*'UPS 1Day Base'!E108)*(1+ExpressFuelSurcharge),2))</f>
        <v>498.29</v>
      </c>
      <c r="F111" s="300">
        <f>IF(MinBase1Day&gt;ROUND(((1-OneDayDiscount)*'UPS 1Day Base'!F108),2),ROUND(MinBase1Day*(1+ExpressFuelSurcharge),2),ROUND(((1-OneDayDiscount)*'UPS 1Day Base'!F108)*(1+ExpressFuelSurcharge),2))</f>
        <v>508.75</v>
      </c>
      <c r="G111" s="300">
        <f>IF(MinBase1Day&gt;ROUND(((1-OneDayDiscount)*'UPS 1Day Base'!G108),2),ROUND(MinBase1Day*(1+ExpressFuelSurcharge),2),ROUND(((1-OneDayDiscount)*'UPS 1Day Base'!G108)*(1+ExpressFuelSurcharge),2))</f>
        <v>615.19</v>
      </c>
      <c r="H111" s="300">
        <f>IF(MinBase1Day&gt;ROUND(((1-OneDayDiscount)*'UPS 1Day Base'!H108),2),ROUND(MinBase1Day*(1+ExpressFuelSurcharge),2),ROUND(((1-OneDayDiscount)*'UPS 1Day Base'!H108)*(1+ExpressFuelSurcharge),2))</f>
        <v>641.97</v>
      </c>
    </row>
    <row r="112" ht="12.75" customHeight="1">
      <c r="A112" s="299">
        <v>107.0</v>
      </c>
      <c r="B112" s="300">
        <f>IF(MinBase1Day&gt;ROUND(((1-OneDayDiscount)*'UPS 1Day Base'!B109),2),ROUND(MinBase1Day*(1+ExpressFuelSurcharge),2),ROUND(((1-OneDayDiscount)*'UPS 1Day Base'!B109)*(1+ExpressFuelSurcharge),2))</f>
        <v>171.4</v>
      </c>
      <c r="C112" s="300">
        <f>IF(MinBase1Day&gt;ROUND(((1-OneDayDiscount)*'UPS 1Day Base'!C109),2),ROUND(MinBase1Day*(1+ExpressFuelSurcharge),2),ROUND(((1-OneDayDiscount)*'UPS 1Day Base'!C109)*(1+ExpressFuelSurcharge),2))</f>
        <v>239.97</v>
      </c>
      <c r="D112" s="300">
        <f>IF(MinBase1Day&gt;ROUND(((1-OneDayDiscount)*'UPS 1Day Base'!D109),2),ROUND(MinBase1Day*(1+ExpressFuelSurcharge),2),ROUND(((1-OneDayDiscount)*'UPS 1Day Base'!D109)*(1+ExpressFuelSurcharge),2))</f>
        <v>434.44</v>
      </c>
      <c r="E112" s="300">
        <f>IF(MinBase1Day&gt;ROUND(((1-OneDayDiscount)*'UPS 1Day Base'!E109),2),ROUND(MinBase1Day*(1+ExpressFuelSurcharge),2),ROUND(((1-OneDayDiscount)*'UPS 1Day Base'!E109)*(1+ExpressFuelSurcharge),2))</f>
        <v>502.99</v>
      </c>
      <c r="F112" s="300">
        <f>IF(MinBase1Day&gt;ROUND(((1-OneDayDiscount)*'UPS 1Day Base'!F109),2),ROUND(MinBase1Day*(1+ExpressFuelSurcharge),2),ROUND(((1-OneDayDiscount)*'UPS 1Day Base'!F109)*(1+ExpressFuelSurcharge),2))</f>
        <v>513.55</v>
      </c>
      <c r="G112" s="300">
        <f>IF(MinBase1Day&gt;ROUND(((1-OneDayDiscount)*'UPS 1Day Base'!G109),2),ROUND(MinBase1Day*(1+ExpressFuelSurcharge),2),ROUND(((1-OneDayDiscount)*'UPS 1Day Base'!G109)*(1+ExpressFuelSurcharge),2))</f>
        <v>621</v>
      </c>
      <c r="H112" s="300">
        <f>IF(MinBase1Day&gt;ROUND(((1-OneDayDiscount)*'UPS 1Day Base'!H109),2),ROUND(MinBase1Day*(1+ExpressFuelSurcharge),2),ROUND(((1-OneDayDiscount)*'UPS 1Day Base'!H109)*(1+ExpressFuelSurcharge),2))</f>
        <v>648.03</v>
      </c>
    </row>
    <row r="113" ht="12.75" customHeight="1">
      <c r="A113" s="299">
        <v>108.0</v>
      </c>
      <c r="B113" s="300">
        <f>IF(MinBase1Day&gt;ROUND(((1-OneDayDiscount)*'UPS 1Day Base'!B110),2),ROUND(MinBase1Day*(1+ExpressFuelSurcharge),2),ROUND(((1-OneDayDiscount)*'UPS 1Day Base'!B110)*(1+ExpressFuelSurcharge),2))</f>
        <v>173.01</v>
      </c>
      <c r="C113" s="300">
        <f>IF(MinBase1Day&gt;ROUND(((1-OneDayDiscount)*'UPS 1Day Base'!C110),2),ROUND(MinBase1Day*(1+ExpressFuelSurcharge),2),ROUND(((1-OneDayDiscount)*'UPS 1Day Base'!C110)*(1+ExpressFuelSurcharge),2))</f>
        <v>242.21</v>
      </c>
      <c r="D113" s="300">
        <f>IF(MinBase1Day&gt;ROUND(((1-OneDayDiscount)*'UPS 1Day Base'!D110),2),ROUND(MinBase1Day*(1+ExpressFuelSurcharge),2),ROUND(((1-OneDayDiscount)*'UPS 1Day Base'!D110)*(1+ExpressFuelSurcharge),2))</f>
        <v>438.5</v>
      </c>
      <c r="E113" s="300">
        <f>IF(MinBase1Day&gt;ROUND(((1-OneDayDiscount)*'UPS 1Day Base'!E110),2),ROUND(MinBase1Day*(1+ExpressFuelSurcharge),2),ROUND(((1-OneDayDiscount)*'UPS 1Day Base'!E110)*(1+ExpressFuelSurcharge),2))</f>
        <v>507.7</v>
      </c>
      <c r="F113" s="300">
        <f>IF(MinBase1Day&gt;ROUND(((1-OneDayDiscount)*'UPS 1Day Base'!F110),2),ROUND(MinBase1Day*(1+ExpressFuelSurcharge),2),ROUND(((1-OneDayDiscount)*'UPS 1Day Base'!F110)*(1+ExpressFuelSurcharge),2))</f>
        <v>518.35</v>
      </c>
      <c r="G113" s="300">
        <f>IF(MinBase1Day&gt;ROUND(((1-OneDayDiscount)*'UPS 1Day Base'!G110),2),ROUND(MinBase1Day*(1+ExpressFuelSurcharge),2),ROUND(((1-OneDayDiscount)*'UPS 1Day Base'!G110)*(1+ExpressFuelSurcharge),2))</f>
        <v>626.81</v>
      </c>
      <c r="H113" s="300">
        <f>IF(MinBase1Day&gt;ROUND(((1-OneDayDiscount)*'UPS 1Day Base'!H110),2),ROUND(MinBase1Day*(1+ExpressFuelSurcharge),2),ROUND(((1-OneDayDiscount)*'UPS 1Day Base'!H110)*(1+ExpressFuelSurcharge),2))</f>
        <v>654.08</v>
      </c>
    </row>
    <row r="114" ht="12.75" customHeight="1">
      <c r="A114" s="299">
        <v>109.0</v>
      </c>
      <c r="B114" s="300">
        <f>IF(MinBase1Day&gt;ROUND(((1-OneDayDiscount)*'UPS 1Day Base'!B111),2),ROUND(MinBase1Day*(1+ExpressFuelSurcharge),2),ROUND(((1-OneDayDiscount)*'UPS 1Day Base'!B111)*(1+ExpressFuelSurcharge),2))</f>
        <v>174.61</v>
      </c>
      <c r="C114" s="300">
        <f>IF(MinBase1Day&gt;ROUND(((1-OneDayDiscount)*'UPS 1Day Base'!C111),2),ROUND(MinBase1Day*(1+ExpressFuelSurcharge),2),ROUND(((1-OneDayDiscount)*'UPS 1Day Base'!C111)*(1+ExpressFuelSurcharge),2))</f>
        <v>244.45</v>
      </c>
      <c r="D114" s="300">
        <f>IF(MinBase1Day&gt;ROUND(((1-OneDayDiscount)*'UPS 1Day Base'!D111),2),ROUND(MinBase1Day*(1+ExpressFuelSurcharge),2),ROUND(((1-OneDayDiscount)*'UPS 1Day Base'!D111)*(1+ExpressFuelSurcharge),2))</f>
        <v>442.56</v>
      </c>
      <c r="E114" s="300">
        <f>IF(MinBase1Day&gt;ROUND(((1-OneDayDiscount)*'UPS 1Day Base'!E111),2),ROUND(MinBase1Day*(1+ExpressFuelSurcharge),2),ROUND(((1-OneDayDiscount)*'UPS 1Day Base'!E111)*(1+ExpressFuelSurcharge),2))</f>
        <v>512.4</v>
      </c>
      <c r="F114" s="300">
        <f>IF(MinBase1Day&gt;ROUND(((1-OneDayDiscount)*'UPS 1Day Base'!F111),2),ROUND(MinBase1Day*(1+ExpressFuelSurcharge),2),ROUND(((1-OneDayDiscount)*'UPS 1Day Base'!F111)*(1+ExpressFuelSurcharge),2))</f>
        <v>523.14</v>
      </c>
      <c r="G114" s="300">
        <f>IF(MinBase1Day&gt;ROUND(((1-OneDayDiscount)*'UPS 1Day Base'!G111),2),ROUND(MinBase1Day*(1+ExpressFuelSurcharge),2),ROUND(((1-OneDayDiscount)*'UPS 1Day Base'!G111)*(1+ExpressFuelSurcharge),2))</f>
        <v>632.61</v>
      </c>
      <c r="H114" s="300">
        <f>IF(MinBase1Day&gt;ROUND(((1-OneDayDiscount)*'UPS 1Day Base'!H111),2),ROUND(MinBase1Day*(1+ExpressFuelSurcharge),2),ROUND(((1-OneDayDiscount)*'UPS 1Day Base'!H111)*(1+ExpressFuelSurcharge),2))</f>
        <v>660.14</v>
      </c>
    </row>
    <row r="115" ht="12.75" customHeight="1">
      <c r="A115" s="299">
        <v>110.0</v>
      </c>
      <c r="B115" s="300">
        <f>IF(MinBase1Day&gt;ROUND(((1-OneDayDiscount)*'UPS 1Day Base'!B112),2),ROUND(MinBase1Day*(1+ExpressFuelSurcharge),2),ROUND(((1-OneDayDiscount)*'UPS 1Day Base'!B112)*(1+ExpressFuelSurcharge),2))</f>
        <v>176.21</v>
      </c>
      <c r="C115" s="300">
        <f>IF(MinBase1Day&gt;ROUND(((1-OneDayDiscount)*'UPS 1Day Base'!C112),2),ROUND(MinBase1Day*(1+ExpressFuelSurcharge),2),ROUND(((1-OneDayDiscount)*'UPS 1Day Base'!C112)*(1+ExpressFuelSurcharge),2))</f>
        <v>246.69</v>
      </c>
      <c r="D115" s="300">
        <f>IF(MinBase1Day&gt;ROUND(((1-OneDayDiscount)*'UPS 1Day Base'!D112),2),ROUND(MinBase1Day*(1+ExpressFuelSurcharge),2),ROUND(((1-OneDayDiscount)*'UPS 1Day Base'!D112)*(1+ExpressFuelSurcharge),2))</f>
        <v>446.62</v>
      </c>
      <c r="E115" s="300">
        <f>IF(MinBase1Day&gt;ROUND(((1-OneDayDiscount)*'UPS 1Day Base'!E112),2),ROUND(MinBase1Day*(1+ExpressFuelSurcharge),2),ROUND(((1-OneDayDiscount)*'UPS 1Day Base'!E112)*(1+ExpressFuelSurcharge),2))</f>
        <v>517.1</v>
      </c>
      <c r="F115" s="300">
        <f>IF(MinBase1Day&gt;ROUND(((1-OneDayDiscount)*'UPS 1Day Base'!F112),2),ROUND(MinBase1Day*(1+ExpressFuelSurcharge),2),ROUND(((1-OneDayDiscount)*'UPS 1Day Base'!F112)*(1+ExpressFuelSurcharge),2))</f>
        <v>527.94</v>
      </c>
      <c r="G115" s="300">
        <f>IF(MinBase1Day&gt;ROUND(((1-OneDayDiscount)*'UPS 1Day Base'!G112),2),ROUND(MinBase1Day*(1+ExpressFuelSurcharge),2),ROUND(((1-OneDayDiscount)*'UPS 1Day Base'!G112)*(1+ExpressFuelSurcharge),2))</f>
        <v>638.41</v>
      </c>
      <c r="H115" s="300">
        <f>IF(MinBase1Day&gt;ROUND(((1-OneDayDiscount)*'UPS 1Day Base'!H112),2),ROUND(MinBase1Day*(1+ExpressFuelSurcharge),2),ROUND(((1-OneDayDiscount)*'UPS 1Day Base'!H112)*(1+ExpressFuelSurcharge),2))</f>
        <v>666.19</v>
      </c>
    </row>
    <row r="116" ht="12.75" customHeight="1">
      <c r="A116" s="299">
        <v>111.0</v>
      </c>
      <c r="B116" s="300">
        <f>IF(MinBase1Day&gt;ROUND(((1-OneDayDiscount)*'UPS 1Day Base'!B113),2),ROUND(MinBase1Day*(1+ExpressFuelSurcharge),2),ROUND(((1-OneDayDiscount)*'UPS 1Day Base'!B113)*(1+ExpressFuelSurcharge),2))</f>
        <v>177.82</v>
      </c>
      <c r="C116" s="300">
        <f>IF(MinBase1Day&gt;ROUND(((1-OneDayDiscount)*'UPS 1Day Base'!C113),2),ROUND(MinBase1Day*(1+ExpressFuelSurcharge),2),ROUND(((1-OneDayDiscount)*'UPS 1Day Base'!C113)*(1+ExpressFuelSurcharge),2))</f>
        <v>248.93</v>
      </c>
      <c r="D116" s="300">
        <f>IF(MinBase1Day&gt;ROUND(((1-OneDayDiscount)*'UPS 1Day Base'!D113),2),ROUND(MinBase1Day*(1+ExpressFuelSurcharge),2),ROUND(((1-OneDayDiscount)*'UPS 1Day Base'!D113)*(1+ExpressFuelSurcharge),2))</f>
        <v>450.68</v>
      </c>
      <c r="E116" s="300">
        <f>IF(MinBase1Day&gt;ROUND(((1-OneDayDiscount)*'UPS 1Day Base'!E113),2),ROUND(MinBase1Day*(1+ExpressFuelSurcharge),2),ROUND(((1-OneDayDiscount)*'UPS 1Day Base'!E113)*(1+ExpressFuelSurcharge),2))</f>
        <v>521.8</v>
      </c>
      <c r="F116" s="300">
        <f>IF(MinBase1Day&gt;ROUND(((1-OneDayDiscount)*'UPS 1Day Base'!F113),2),ROUND(MinBase1Day*(1+ExpressFuelSurcharge),2),ROUND(((1-OneDayDiscount)*'UPS 1Day Base'!F113)*(1+ExpressFuelSurcharge),2))</f>
        <v>532.74</v>
      </c>
      <c r="G116" s="300">
        <f>IF(MinBase1Day&gt;ROUND(((1-OneDayDiscount)*'UPS 1Day Base'!G113),2),ROUND(MinBase1Day*(1+ExpressFuelSurcharge),2),ROUND(((1-OneDayDiscount)*'UPS 1Day Base'!G113)*(1+ExpressFuelSurcharge),2))</f>
        <v>644.21</v>
      </c>
      <c r="H116" s="300">
        <f>IF(MinBase1Day&gt;ROUND(((1-OneDayDiscount)*'UPS 1Day Base'!H113),2),ROUND(MinBase1Day*(1+ExpressFuelSurcharge),2),ROUND(((1-OneDayDiscount)*'UPS 1Day Base'!H113)*(1+ExpressFuelSurcharge),2))</f>
        <v>672.25</v>
      </c>
    </row>
    <row r="117" ht="12.75" customHeight="1">
      <c r="A117" s="299">
        <v>112.0</v>
      </c>
      <c r="B117" s="300">
        <f>IF(MinBase1Day&gt;ROUND(((1-OneDayDiscount)*'UPS 1Day Base'!B114),2),ROUND(MinBase1Day*(1+ExpressFuelSurcharge),2),ROUND(((1-OneDayDiscount)*'UPS 1Day Base'!B114)*(1+ExpressFuelSurcharge),2))</f>
        <v>179.41</v>
      </c>
      <c r="C117" s="300">
        <f>IF(MinBase1Day&gt;ROUND(((1-OneDayDiscount)*'UPS 1Day Base'!C114),2),ROUND(MinBase1Day*(1+ExpressFuelSurcharge),2),ROUND(((1-OneDayDiscount)*'UPS 1Day Base'!C114)*(1+ExpressFuelSurcharge),2))</f>
        <v>251.17</v>
      </c>
      <c r="D117" s="300">
        <f>IF(MinBase1Day&gt;ROUND(((1-OneDayDiscount)*'UPS 1Day Base'!D114),2),ROUND(MinBase1Day*(1+ExpressFuelSurcharge),2),ROUND(((1-OneDayDiscount)*'UPS 1Day Base'!D114)*(1+ExpressFuelSurcharge),2))</f>
        <v>454.74</v>
      </c>
      <c r="E117" s="300">
        <f>IF(MinBase1Day&gt;ROUND(((1-OneDayDiscount)*'UPS 1Day Base'!E114),2),ROUND(MinBase1Day*(1+ExpressFuelSurcharge),2),ROUND(((1-OneDayDiscount)*'UPS 1Day Base'!E114)*(1+ExpressFuelSurcharge),2))</f>
        <v>526.5</v>
      </c>
      <c r="F117" s="300">
        <f>IF(MinBase1Day&gt;ROUND(((1-OneDayDiscount)*'UPS 1Day Base'!F114),2),ROUND(MinBase1Day*(1+ExpressFuelSurcharge),2),ROUND(((1-OneDayDiscount)*'UPS 1Day Base'!F114)*(1+ExpressFuelSurcharge),2))</f>
        <v>537.54</v>
      </c>
      <c r="G117" s="300">
        <f>IF(MinBase1Day&gt;ROUND(((1-OneDayDiscount)*'UPS 1Day Base'!G114),2),ROUND(MinBase1Day*(1+ExpressFuelSurcharge),2),ROUND(((1-OneDayDiscount)*'UPS 1Day Base'!G114)*(1+ExpressFuelSurcharge),2))</f>
        <v>650.02</v>
      </c>
      <c r="H117" s="300">
        <f>IF(MinBase1Day&gt;ROUND(((1-OneDayDiscount)*'UPS 1Day Base'!H114),2),ROUND(MinBase1Day*(1+ExpressFuelSurcharge),2),ROUND(((1-OneDayDiscount)*'UPS 1Day Base'!H114)*(1+ExpressFuelSurcharge),2))</f>
        <v>678.31</v>
      </c>
    </row>
    <row r="118" ht="12.75" customHeight="1">
      <c r="A118" s="299">
        <v>113.0</v>
      </c>
      <c r="B118" s="300">
        <f>IF(MinBase1Day&gt;ROUND(((1-OneDayDiscount)*'UPS 1Day Base'!B115),2),ROUND(MinBase1Day*(1+ExpressFuelSurcharge),2),ROUND(((1-OneDayDiscount)*'UPS 1Day Base'!B115)*(1+ExpressFuelSurcharge),2))</f>
        <v>181.02</v>
      </c>
      <c r="C118" s="300">
        <f>IF(MinBase1Day&gt;ROUND(((1-OneDayDiscount)*'UPS 1Day Base'!C115),2),ROUND(MinBase1Day*(1+ExpressFuelSurcharge),2),ROUND(((1-OneDayDiscount)*'UPS 1Day Base'!C115)*(1+ExpressFuelSurcharge),2))</f>
        <v>253.42</v>
      </c>
      <c r="D118" s="300">
        <f>IF(MinBase1Day&gt;ROUND(((1-OneDayDiscount)*'UPS 1Day Base'!D115),2),ROUND(MinBase1Day*(1+ExpressFuelSurcharge),2),ROUND(((1-OneDayDiscount)*'UPS 1Day Base'!D115)*(1+ExpressFuelSurcharge),2))</f>
        <v>458.8</v>
      </c>
      <c r="E118" s="300">
        <f>IF(MinBase1Day&gt;ROUND(((1-OneDayDiscount)*'UPS 1Day Base'!E115),2),ROUND(MinBase1Day*(1+ExpressFuelSurcharge),2),ROUND(((1-OneDayDiscount)*'UPS 1Day Base'!E115)*(1+ExpressFuelSurcharge),2))</f>
        <v>531.2</v>
      </c>
      <c r="F118" s="300">
        <f>IF(MinBase1Day&gt;ROUND(((1-OneDayDiscount)*'UPS 1Day Base'!F115),2),ROUND(MinBase1Day*(1+ExpressFuelSurcharge),2),ROUND(((1-OneDayDiscount)*'UPS 1Day Base'!F115)*(1+ExpressFuelSurcharge),2))</f>
        <v>542.34</v>
      </c>
      <c r="G118" s="300">
        <f>IF(MinBase1Day&gt;ROUND(((1-OneDayDiscount)*'UPS 1Day Base'!G115),2),ROUND(MinBase1Day*(1+ExpressFuelSurcharge),2),ROUND(((1-OneDayDiscount)*'UPS 1Day Base'!G115)*(1+ExpressFuelSurcharge),2))</f>
        <v>655.82</v>
      </c>
      <c r="H118" s="300">
        <f>IF(MinBase1Day&gt;ROUND(((1-OneDayDiscount)*'UPS 1Day Base'!H115),2),ROUND(MinBase1Day*(1+ExpressFuelSurcharge),2),ROUND(((1-OneDayDiscount)*'UPS 1Day Base'!H115)*(1+ExpressFuelSurcharge),2))</f>
        <v>684.37</v>
      </c>
    </row>
    <row r="119" ht="12.75" customHeight="1">
      <c r="A119" s="299">
        <v>114.0</v>
      </c>
      <c r="B119" s="300">
        <f>IF(MinBase1Day&gt;ROUND(((1-OneDayDiscount)*'UPS 1Day Base'!B116),2),ROUND(MinBase1Day*(1+ExpressFuelSurcharge),2),ROUND(((1-OneDayDiscount)*'UPS 1Day Base'!B116)*(1+ExpressFuelSurcharge),2))</f>
        <v>182.62</v>
      </c>
      <c r="C119" s="300">
        <f>IF(MinBase1Day&gt;ROUND(((1-OneDayDiscount)*'UPS 1Day Base'!C116),2),ROUND(MinBase1Day*(1+ExpressFuelSurcharge),2),ROUND(((1-OneDayDiscount)*'UPS 1Day Base'!C116)*(1+ExpressFuelSurcharge),2))</f>
        <v>255.66</v>
      </c>
      <c r="D119" s="300">
        <f>IF(MinBase1Day&gt;ROUND(((1-OneDayDiscount)*'UPS 1Day Base'!D116),2),ROUND(MinBase1Day*(1+ExpressFuelSurcharge),2),ROUND(((1-OneDayDiscount)*'UPS 1Day Base'!D116)*(1+ExpressFuelSurcharge),2))</f>
        <v>462.86</v>
      </c>
      <c r="E119" s="300">
        <f>IF(MinBase1Day&gt;ROUND(((1-OneDayDiscount)*'UPS 1Day Base'!E116),2),ROUND(MinBase1Day*(1+ExpressFuelSurcharge),2),ROUND(((1-OneDayDiscount)*'UPS 1Day Base'!E116)*(1+ExpressFuelSurcharge),2))</f>
        <v>535.9</v>
      </c>
      <c r="F119" s="300">
        <f>IF(MinBase1Day&gt;ROUND(((1-OneDayDiscount)*'UPS 1Day Base'!F116),2),ROUND(MinBase1Day*(1+ExpressFuelSurcharge),2),ROUND(((1-OneDayDiscount)*'UPS 1Day Base'!F116)*(1+ExpressFuelSurcharge),2))</f>
        <v>547.15</v>
      </c>
      <c r="G119" s="300">
        <f>IF(MinBase1Day&gt;ROUND(((1-OneDayDiscount)*'UPS 1Day Base'!G116),2),ROUND(MinBase1Day*(1+ExpressFuelSurcharge),2),ROUND(((1-OneDayDiscount)*'UPS 1Day Base'!G116)*(1+ExpressFuelSurcharge),2))</f>
        <v>661.62</v>
      </c>
      <c r="H119" s="300">
        <f>IF(MinBase1Day&gt;ROUND(((1-OneDayDiscount)*'UPS 1Day Base'!H116),2),ROUND(MinBase1Day*(1+ExpressFuelSurcharge),2),ROUND(((1-OneDayDiscount)*'UPS 1Day Base'!H116)*(1+ExpressFuelSurcharge),2))</f>
        <v>690.42</v>
      </c>
    </row>
    <row r="120" ht="12.75" customHeight="1">
      <c r="A120" s="299">
        <v>115.0</v>
      </c>
      <c r="B120" s="300">
        <f>IF(MinBase1Day&gt;ROUND(((1-OneDayDiscount)*'UPS 1Day Base'!B117),2),ROUND(MinBase1Day*(1+ExpressFuelSurcharge),2),ROUND(((1-OneDayDiscount)*'UPS 1Day Base'!B117)*(1+ExpressFuelSurcharge),2))</f>
        <v>184.22</v>
      </c>
      <c r="C120" s="300">
        <f>IF(MinBase1Day&gt;ROUND(((1-OneDayDiscount)*'UPS 1Day Base'!C117),2),ROUND(MinBase1Day*(1+ExpressFuelSurcharge),2),ROUND(((1-OneDayDiscount)*'UPS 1Day Base'!C117)*(1+ExpressFuelSurcharge),2))</f>
        <v>257.91</v>
      </c>
      <c r="D120" s="300">
        <f>IF(MinBase1Day&gt;ROUND(((1-OneDayDiscount)*'UPS 1Day Base'!D117),2),ROUND(MinBase1Day*(1+ExpressFuelSurcharge),2),ROUND(((1-OneDayDiscount)*'UPS 1Day Base'!D117)*(1+ExpressFuelSurcharge),2))</f>
        <v>466.92</v>
      </c>
      <c r="E120" s="300">
        <f>IF(MinBase1Day&gt;ROUND(((1-OneDayDiscount)*'UPS 1Day Base'!E117),2),ROUND(MinBase1Day*(1+ExpressFuelSurcharge),2),ROUND(((1-OneDayDiscount)*'UPS 1Day Base'!E117)*(1+ExpressFuelSurcharge),2))</f>
        <v>540.61</v>
      </c>
      <c r="F120" s="300">
        <f>IF(MinBase1Day&gt;ROUND(((1-OneDayDiscount)*'UPS 1Day Base'!F117),2),ROUND(MinBase1Day*(1+ExpressFuelSurcharge),2),ROUND(((1-OneDayDiscount)*'UPS 1Day Base'!F117)*(1+ExpressFuelSurcharge),2))</f>
        <v>551.94</v>
      </c>
      <c r="G120" s="300">
        <f>IF(MinBase1Day&gt;ROUND(((1-OneDayDiscount)*'UPS 1Day Base'!G117),2),ROUND(MinBase1Day*(1+ExpressFuelSurcharge),2),ROUND(((1-OneDayDiscount)*'UPS 1Day Base'!G117)*(1+ExpressFuelSurcharge),2))</f>
        <v>667.43</v>
      </c>
      <c r="H120" s="300">
        <f>IF(MinBase1Day&gt;ROUND(((1-OneDayDiscount)*'UPS 1Day Base'!H117),2),ROUND(MinBase1Day*(1+ExpressFuelSurcharge),2),ROUND(((1-OneDayDiscount)*'UPS 1Day Base'!H117)*(1+ExpressFuelSurcharge),2))</f>
        <v>696.48</v>
      </c>
    </row>
    <row r="121" ht="12.75" customHeight="1">
      <c r="A121" s="299">
        <v>116.0</v>
      </c>
      <c r="B121" s="300">
        <f>IF(MinBase1Day&gt;ROUND(((1-OneDayDiscount)*'UPS 1Day Base'!B118),2),ROUND(MinBase1Day*(1+ExpressFuelSurcharge),2),ROUND(((1-OneDayDiscount)*'UPS 1Day Base'!B118)*(1+ExpressFuelSurcharge),2))</f>
        <v>185.82</v>
      </c>
      <c r="C121" s="300">
        <f>IF(MinBase1Day&gt;ROUND(((1-OneDayDiscount)*'UPS 1Day Base'!C118),2),ROUND(MinBase1Day*(1+ExpressFuelSurcharge),2),ROUND(((1-OneDayDiscount)*'UPS 1Day Base'!C118)*(1+ExpressFuelSurcharge),2))</f>
        <v>260.15</v>
      </c>
      <c r="D121" s="300">
        <f>IF(MinBase1Day&gt;ROUND(((1-OneDayDiscount)*'UPS 1Day Base'!D118),2),ROUND(MinBase1Day*(1+ExpressFuelSurcharge),2),ROUND(((1-OneDayDiscount)*'UPS 1Day Base'!D118)*(1+ExpressFuelSurcharge),2))</f>
        <v>470.97</v>
      </c>
      <c r="E121" s="300">
        <f>IF(MinBase1Day&gt;ROUND(((1-OneDayDiscount)*'UPS 1Day Base'!E118),2),ROUND(MinBase1Day*(1+ExpressFuelSurcharge),2),ROUND(((1-OneDayDiscount)*'UPS 1Day Base'!E118)*(1+ExpressFuelSurcharge),2))</f>
        <v>545.3</v>
      </c>
      <c r="F121" s="300">
        <f>IF(MinBase1Day&gt;ROUND(((1-OneDayDiscount)*'UPS 1Day Base'!F118),2),ROUND(MinBase1Day*(1+ExpressFuelSurcharge),2),ROUND(((1-OneDayDiscount)*'UPS 1Day Base'!F118)*(1+ExpressFuelSurcharge),2))</f>
        <v>556.74</v>
      </c>
      <c r="G121" s="300">
        <f>IF(MinBase1Day&gt;ROUND(((1-OneDayDiscount)*'UPS 1Day Base'!G118),2),ROUND(MinBase1Day*(1+ExpressFuelSurcharge),2),ROUND(((1-OneDayDiscount)*'UPS 1Day Base'!G118)*(1+ExpressFuelSurcharge),2))</f>
        <v>673.23</v>
      </c>
      <c r="H121" s="300">
        <f>IF(MinBase1Day&gt;ROUND(((1-OneDayDiscount)*'UPS 1Day Base'!H118),2),ROUND(MinBase1Day*(1+ExpressFuelSurcharge),2),ROUND(((1-OneDayDiscount)*'UPS 1Day Base'!H118)*(1+ExpressFuelSurcharge),2))</f>
        <v>702.53</v>
      </c>
      <c r="L121" s="4"/>
    </row>
    <row r="122" ht="12.75" customHeight="1">
      <c r="A122" s="299">
        <v>117.0</v>
      </c>
      <c r="B122" s="300">
        <f>IF(MinBase1Day&gt;ROUND(((1-OneDayDiscount)*'UPS 1Day Base'!B119),2),ROUND(MinBase1Day*(1+ExpressFuelSurcharge),2),ROUND(((1-OneDayDiscount)*'UPS 1Day Base'!B119)*(1+ExpressFuelSurcharge),2))</f>
        <v>187.42</v>
      </c>
      <c r="C122" s="300">
        <f>IF(MinBase1Day&gt;ROUND(((1-OneDayDiscount)*'UPS 1Day Base'!C119),2),ROUND(MinBase1Day*(1+ExpressFuelSurcharge),2),ROUND(((1-OneDayDiscount)*'UPS 1Day Base'!C119)*(1+ExpressFuelSurcharge),2))</f>
        <v>262.39</v>
      </c>
      <c r="D122" s="300">
        <f>IF(MinBase1Day&gt;ROUND(((1-OneDayDiscount)*'UPS 1Day Base'!D119),2),ROUND(MinBase1Day*(1+ExpressFuelSurcharge),2),ROUND(((1-OneDayDiscount)*'UPS 1Day Base'!D119)*(1+ExpressFuelSurcharge),2))</f>
        <v>475.04</v>
      </c>
      <c r="E122" s="300">
        <f>IF(MinBase1Day&gt;ROUND(((1-OneDayDiscount)*'UPS 1Day Base'!E119),2),ROUND(MinBase1Day*(1+ExpressFuelSurcharge),2),ROUND(((1-OneDayDiscount)*'UPS 1Day Base'!E119)*(1+ExpressFuelSurcharge),2))</f>
        <v>550.01</v>
      </c>
      <c r="F122" s="300">
        <f>IF(MinBase1Day&gt;ROUND(((1-OneDayDiscount)*'UPS 1Day Base'!F119),2),ROUND(MinBase1Day*(1+ExpressFuelSurcharge),2),ROUND(((1-OneDayDiscount)*'UPS 1Day Base'!F119)*(1+ExpressFuelSurcharge),2))</f>
        <v>561.54</v>
      </c>
      <c r="G122" s="300">
        <f>IF(MinBase1Day&gt;ROUND(((1-OneDayDiscount)*'UPS 1Day Base'!G119),2),ROUND(MinBase1Day*(1+ExpressFuelSurcharge),2),ROUND(((1-OneDayDiscount)*'UPS 1Day Base'!G119)*(1+ExpressFuelSurcharge),2))</f>
        <v>679.03</v>
      </c>
      <c r="H122" s="300">
        <f>IF(MinBase1Day&gt;ROUND(((1-OneDayDiscount)*'UPS 1Day Base'!H119),2),ROUND(MinBase1Day*(1+ExpressFuelSurcharge),2),ROUND(((1-OneDayDiscount)*'UPS 1Day Base'!H119)*(1+ExpressFuelSurcharge),2))</f>
        <v>708.59</v>
      </c>
    </row>
    <row r="123" ht="12.75" customHeight="1">
      <c r="A123" s="299">
        <v>118.0</v>
      </c>
      <c r="B123" s="300">
        <f>IF(MinBase1Day&gt;ROUND(((1-OneDayDiscount)*'UPS 1Day Base'!B120),2),ROUND(MinBase1Day*(1+ExpressFuelSurcharge),2),ROUND(((1-OneDayDiscount)*'UPS 1Day Base'!B120)*(1+ExpressFuelSurcharge),2))</f>
        <v>189.03</v>
      </c>
      <c r="C123" s="300">
        <f>IF(MinBase1Day&gt;ROUND(((1-OneDayDiscount)*'UPS 1Day Base'!C120),2),ROUND(MinBase1Day*(1+ExpressFuelSurcharge),2),ROUND(((1-OneDayDiscount)*'UPS 1Day Base'!C120)*(1+ExpressFuelSurcharge),2))</f>
        <v>264.63</v>
      </c>
      <c r="D123" s="300">
        <f>IF(MinBase1Day&gt;ROUND(((1-OneDayDiscount)*'UPS 1Day Base'!D120),2),ROUND(MinBase1Day*(1+ExpressFuelSurcharge),2),ROUND(((1-OneDayDiscount)*'UPS 1Day Base'!D120)*(1+ExpressFuelSurcharge),2))</f>
        <v>479.1</v>
      </c>
      <c r="E123" s="300">
        <f>IF(MinBase1Day&gt;ROUND(((1-OneDayDiscount)*'UPS 1Day Base'!E120),2),ROUND(MinBase1Day*(1+ExpressFuelSurcharge),2),ROUND(((1-OneDayDiscount)*'UPS 1Day Base'!E120)*(1+ExpressFuelSurcharge),2))</f>
        <v>554.7</v>
      </c>
      <c r="F123" s="300">
        <f>IF(MinBase1Day&gt;ROUND(((1-OneDayDiscount)*'UPS 1Day Base'!F120),2),ROUND(MinBase1Day*(1+ExpressFuelSurcharge),2),ROUND(((1-OneDayDiscount)*'UPS 1Day Base'!F120)*(1+ExpressFuelSurcharge),2))</f>
        <v>566.34</v>
      </c>
      <c r="G123" s="300">
        <f>IF(MinBase1Day&gt;ROUND(((1-OneDayDiscount)*'UPS 1Day Base'!G120),2),ROUND(MinBase1Day*(1+ExpressFuelSurcharge),2),ROUND(((1-OneDayDiscount)*'UPS 1Day Base'!G120)*(1+ExpressFuelSurcharge),2))</f>
        <v>684.84</v>
      </c>
      <c r="H123" s="300">
        <f>IF(MinBase1Day&gt;ROUND(((1-OneDayDiscount)*'UPS 1Day Base'!H120),2),ROUND(MinBase1Day*(1+ExpressFuelSurcharge),2),ROUND(((1-OneDayDiscount)*'UPS 1Day Base'!H120)*(1+ExpressFuelSurcharge),2))</f>
        <v>714.65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75" customHeight="1">
      <c r="A124" s="299">
        <v>119.0</v>
      </c>
      <c r="B124" s="300">
        <f>IF(MinBase1Day&gt;ROUND(((1-OneDayDiscount)*'UPS 1Day Base'!B121),2),ROUND(MinBase1Day*(1+ExpressFuelSurcharge),2),ROUND(((1-OneDayDiscount)*'UPS 1Day Base'!B121)*(1+ExpressFuelSurcharge),2))</f>
        <v>190.63</v>
      </c>
      <c r="C124" s="300">
        <f>IF(MinBase1Day&gt;ROUND(((1-OneDayDiscount)*'UPS 1Day Base'!C121),2),ROUND(MinBase1Day*(1+ExpressFuelSurcharge),2),ROUND(((1-OneDayDiscount)*'UPS 1Day Base'!C121)*(1+ExpressFuelSurcharge),2))</f>
        <v>266.88</v>
      </c>
      <c r="D124" s="300">
        <f>IF(MinBase1Day&gt;ROUND(((1-OneDayDiscount)*'UPS 1Day Base'!D121),2),ROUND(MinBase1Day*(1+ExpressFuelSurcharge),2),ROUND(((1-OneDayDiscount)*'UPS 1Day Base'!D121)*(1+ExpressFuelSurcharge),2))</f>
        <v>483.16</v>
      </c>
      <c r="E124" s="300">
        <f>IF(MinBase1Day&gt;ROUND(((1-OneDayDiscount)*'UPS 1Day Base'!E121),2),ROUND(MinBase1Day*(1+ExpressFuelSurcharge),2),ROUND(((1-OneDayDiscount)*'UPS 1Day Base'!E121)*(1+ExpressFuelSurcharge),2))</f>
        <v>559.41</v>
      </c>
      <c r="F124" s="300">
        <f>IF(MinBase1Day&gt;ROUND(((1-OneDayDiscount)*'UPS 1Day Base'!F121),2),ROUND(MinBase1Day*(1+ExpressFuelSurcharge),2),ROUND(((1-OneDayDiscount)*'UPS 1Day Base'!F121)*(1+ExpressFuelSurcharge),2))</f>
        <v>571.14</v>
      </c>
      <c r="G124" s="300">
        <f>IF(MinBase1Day&gt;ROUND(((1-OneDayDiscount)*'UPS 1Day Base'!G121),2),ROUND(MinBase1Day*(1+ExpressFuelSurcharge),2),ROUND(((1-OneDayDiscount)*'UPS 1Day Base'!G121)*(1+ExpressFuelSurcharge),2))</f>
        <v>690.64</v>
      </c>
      <c r="H124" s="300">
        <f>IF(MinBase1Day&gt;ROUND(((1-OneDayDiscount)*'UPS 1Day Base'!H121),2),ROUND(MinBase1Day*(1+ExpressFuelSurcharge),2),ROUND(((1-OneDayDiscount)*'UPS 1Day Base'!H121)*(1+ExpressFuelSurcharge),2))</f>
        <v>720.7</v>
      </c>
    </row>
    <row r="125" ht="12.75" customHeight="1">
      <c r="A125" s="299">
        <v>120.0</v>
      </c>
      <c r="B125" s="300">
        <f>IF(MinBase1Day&gt;ROUND(((1-OneDayDiscount)*'UPS 1Day Base'!B122),2),ROUND(MinBase1Day*(1+ExpressFuelSurcharge),2),ROUND(((1-OneDayDiscount)*'UPS 1Day Base'!B122)*(1+ExpressFuelSurcharge),2))</f>
        <v>192.23</v>
      </c>
      <c r="C125" s="300">
        <f>IF(MinBase1Day&gt;ROUND(((1-OneDayDiscount)*'UPS 1Day Base'!C122),2),ROUND(MinBase1Day*(1+ExpressFuelSurcharge),2),ROUND(((1-OneDayDiscount)*'UPS 1Day Base'!C122)*(1+ExpressFuelSurcharge),2))</f>
        <v>269.12</v>
      </c>
      <c r="D125" s="300">
        <f>IF(MinBase1Day&gt;ROUND(((1-OneDayDiscount)*'UPS 1Day Base'!D122),2),ROUND(MinBase1Day*(1+ExpressFuelSurcharge),2),ROUND(((1-OneDayDiscount)*'UPS 1Day Base'!D122)*(1+ExpressFuelSurcharge),2))</f>
        <v>487.22</v>
      </c>
      <c r="E125" s="300">
        <f>IF(MinBase1Day&gt;ROUND(((1-OneDayDiscount)*'UPS 1Day Base'!E122),2),ROUND(MinBase1Day*(1+ExpressFuelSurcharge),2),ROUND(((1-OneDayDiscount)*'UPS 1Day Base'!E122)*(1+ExpressFuelSurcharge),2))</f>
        <v>564.1</v>
      </c>
      <c r="F125" s="300">
        <f>IF(MinBase1Day&gt;ROUND(((1-OneDayDiscount)*'UPS 1Day Base'!F122),2),ROUND(MinBase1Day*(1+ExpressFuelSurcharge),2),ROUND(((1-OneDayDiscount)*'UPS 1Day Base'!F122)*(1+ExpressFuelSurcharge),2))</f>
        <v>575.94</v>
      </c>
      <c r="G125" s="300">
        <f>IF(MinBase1Day&gt;ROUND(((1-OneDayDiscount)*'UPS 1Day Base'!G122),2),ROUND(MinBase1Day*(1+ExpressFuelSurcharge),2),ROUND(((1-OneDayDiscount)*'UPS 1Day Base'!G122)*(1+ExpressFuelSurcharge),2))</f>
        <v>696.44</v>
      </c>
      <c r="H125" s="300">
        <f>IF(MinBase1Day&gt;ROUND(((1-OneDayDiscount)*'UPS 1Day Base'!H122),2),ROUND(MinBase1Day*(1+ExpressFuelSurcharge),2),ROUND(((1-OneDayDiscount)*'UPS 1Day Base'!H122)*(1+ExpressFuelSurcharge),2))</f>
        <v>726.76</v>
      </c>
    </row>
    <row r="126" ht="12.75" customHeight="1">
      <c r="A126" s="299">
        <v>121.0</v>
      </c>
      <c r="B126" s="300">
        <f>IF(MinBase1Day&gt;ROUND(((1-OneDayDiscount)*'UPS 1Day Base'!B123),2),ROUND(MinBase1Day*(1+ExpressFuelSurcharge),2),ROUND(((1-OneDayDiscount)*'UPS 1Day Base'!B123)*(1+ExpressFuelSurcharge),2))</f>
        <v>193.83</v>
      </c>
      <c r="C126" s="300">
        <f>IF(MinBase1Day&gt;ROUND(((1-OneDayDiscount)*'UPS 1Day Base'!C123),2),ROUND(MinBase1Day*(1+ExpressFuelSurcharge),2),ROUND(((1-OneDayDiscount)*'UPS 1Day Base'!C123)*(1+ExpressFuelSurcharge),2))</f>
        <v>271.36</v>
      </c>
      <c r="D126" s="300">
        <f>IF(MinBase1Day&gt;ROUND(((1-OneDayDiscount)*'UPS 1Day Base'!D123),2),ROUND(MinBase1Day*(1+ExpressFuelSurcharge),2),ROUND(((1-OneDayDiscount)*'UPS 1Day Base'!D123)*(1+ExpressFuelSurcharge),2))</f>
        <v>491.28</v>
      </c>
      <c r="E126" s="300">
        <f>IF(MinBase1Day&gt;ROUND(((1-OneDayDiscount)*'UPS 1Day Base'!E123),2),ROUND(MinBase1Day*(1+ExpressFuelSurcharge),2),ROUND(((1-OneDayDiscount)*'UPS 1Day Base'!E123)*(1+ExpressFuelSurcharge),2))</f>
        <v>568.81</v>
      </c>
      <c r="F126" s="300">
        <f>IF(MinBase1Day&gt;ROUND(((1-OneDayDiscount)*'UPS 1Day Base'!F123),2),ROUND(MinBase1Day*(1+ExpressFuelSurcharge),2),ROUND(((1-OneDayDiscount)*'UPS 1Day Base'!F123)*(1+ExpressFuelSurcharge),2))</f>
        <v>580.74</v>
      </c>
      <c r="G126" s="300">
        <f>IF(MinBase1Day&gt;ROUND(((1-OneDayDiscount)*'UPS 1Day Base'!G123),2),ROUND(MinBase1Day*(1+ExpressFuelSurcharge),2),ROUND(((1-OneDayDiscount)*'UPS 1Day Base'!G123)*(1+ExpressFuelSurcharge),2))</f>
        <v>702.25</v>
      </c>
      <c r="H126" s="300">
        <f>IF(MinBase1Day&gt;ROUND(((1-OneDayDiscount)*'UPS 1Day Base'!H123),2),ROUND(MinBase1Day*(1+ExpressFuelSurcharge),2),ROUND(((1-OneDayDiscount)*'UPS 1Day Base'!H123)*(1+ExpressFuelSurcharge),2))</f>
        <v>732.82</v>
      </c>
    </row>
    <row r="127" ht="12.75" customHeight="1">
      <c r="A127" s="299">
        <v>122.0</v>
      </c>
      <c r="B127" s="300">
        <f>IF(MinBase1Day&gt;ROUND(((1-OneDayDiscount)*'UPS 1Day Base'!B124),2),ROUND(MinBase1Day*(1+ExpressFuelSurcharge),2),ROUND(((1-OneDayDiscount)*'UPS 1Day Base'!B124)*(1+ExpressFuelSurcharge),2))</f>
        <v>195.43</v>
      </c>
      <c r="C127" s="300">
        <f>IF(MinBase1Day&gt;ROUND(((1-OneDayDiscount)*'UPS 1Day Base'!C124),2),ROUND(MinBase1Day*(1+ExpressFuelSurcharge),2),ROUND(((1-OneDayDiscount)*'UPS 1Day Base'!C124)*(1+ExpressFuelSurcharge),2))</f>
        <v>273.6</v>
      </c>
      <c r="D127" s="300">
        <f>IF(MinBase1Day&gt;ROUND(((1-OneDayDiscount)*'UPS 1Day Base'!D124),2),ROUND(MinBase1Day*(1+ExpressFuelSurcharge),2),ROUND(((1-OneDayDiscount)*'UPS 1Day Base'!D124)*(1+ExpressFuelSurcharge),2))</f>
        <v>495.34</v>
      </c>
      <c r="E127" s="300">
        <f>IF(MinBase1Day&gt;ROUND(((1-OneDayDiscount)*'UPS 1Day Base'!E124),2),ROUND(MinBase1Day*(1+ExpressFuelSurcharge),2),ROUND(((1-OneDayDiscount)*'UPS 1Day Base'!E124)*(1+ExpressFuelSurcharge),2))</f>
        <v>573.51</v>
      </c>
      <c r="F127" s="300">
        <f>IF(MinBase1Day&gt;ROUND(((1-OneDayDiscount)*'UPS 1Day Base'!F124),2),ROUND(MinBase1Day*(1+ExpressFuelSurcharge),2),ROUND(((1-OneDayDiscount)*'UPS 1Day Base'!F124)*(1+ExpressFuelSurcharge),2))</f>
        <v>585.54</v>
      </c>
      <c r="G127" s="300">
        <f>IF(MinBase1Day&gt;ROUND(((1-OneDayDiscount)*'UPS 1Day Base'!G124),2),ROUND(MinBase1Day*(1+ExpressFuelSurcharge),2),ROUND(((1-OneDayDiscount)*'UPS 1Day Base'!G124)*(1+ExpressFuelSurcharge),2))</f>
        <v>708.06</v>
      </c>
      <c r="H127" s="300">
        <f>IF(MinBase1Day&gt;ROUND(((1-OneDayDiscount)*'UPS 1Day Base'!H124),2),ROUND(MinBase1Day*(1+ExpressFuelSurcharge),2),ROUND(((1-OneDayDiscount)*'UPS 1Day Base'!H124)*(1+ExpressFuelSurcharge),2))</f>
        <v>738.87</v>
      </c>
    </row>
    <row r="128" ht="12.75" customHeight="1">
      <c r="A128" s="299">
        <v>123.0</v>
      </c>
      <c r="B128" s="300">
        <f>IF(MinBase1Day&gt;ROUND(((1-OneDayDiscount)*'UPS 1Day Base'!B125),2),ROUND(MinBase1Day*(1+ExpressFuelSurcharge),2),ROUND(((1-OneDayDiscount)*'UPS 1Day Base'!B125)*(1+ExpressFuelSurcharge),2))</f>
        <v>197.03</v>
      </c>
      <c r="C128" s="300">
        <f>IF(MinBase1Day&gt;ROUND(((1-OneDayDiscount)*'UPS 1Day Base'!C125),2),ROUND(MinBase1Day*(1+ExpressFuelSurcharge),2),ROUND(((1-OneDayDiscount)*'UPS 1Day Base'!C125)*(1+ExpressFuelSurcharge),2))</f>
        <v>275.85</v>
      </c>
      <c r="D128" s="300">
        <f>IF(MinBase1Day&gt;ROUND(((1-OneDayDiscount)*'UPS 1Day Base'!D125),2),ROUND(MinBase1Day*(1+ExpressFuelSurcharge),2),ROUND(((1-OneDayDiscount)*'UPS 1Day Base'!D125)*(1+ExpressFuelSurcharge),2))</f>
        <v>499.4</v>
      </c>
      <c r="E128" s="300">
        <f>IF(MinBase1Day&gt;ROUND(((1-OneDayDiscount)*'UPS 1Day Base'!E125),2),ROUND(MinBase1Day*(1+ExpressFuelSurcharge),2),ROUND(((1-OneDayDiscount)*'UPS 1Day Base'!E125)*(1+ExpressFuelSurcharge),2))</f>
        <v>578.21</v>
      </c>
      <c r="F128" s="300">
        <f>IF(MinBase1Day&gt;ROUND(((1-OneDayDiscount)*'UPS 1Day Base'!F125),2),ROUND(MinBase1Day*(1+ExpressFuelSurcharge),2),ROUND(((1-OneDayDiscount)*'UPS 1Day Base'!F125)*(1+ExpressFuelSurcharge),2))</f>
        <v>590.33</v>
      </c>
      <c r="G128" s="300">
        <f>IF(MinBase1Day&gt;ROUND(((1-OneDayDiscount)*'UPS 1Day Base'!G125),2),ROUND(MinBase1Day*(1+ExpressFuelSurcharge),2),ROUND(((1-OneDayDiscount)*'UPS 1Day Base'!G125)*(1+ExpressFuelSurcharge),2))</f>
        <v>713.85</v>
      </c>
      <c r="H128" s="300">
        <f>IF(MinBase1Day&gt;ROUND(((1-OneDayDiscount)*'UPS 1Day Base'!H125),2),ROUND(MinBase1Day*(1+ExpressFuelSurcharge),2),ROUND(((1-OneDayDiscount)*'UPS 1Day Base'!H125)*(1+ExpressFuelSurcharge),2))</f>
        <v>744.93</v>
      </c>
    </row>
    <row r="129" ht="12.75" customHeight="1">
      <c r="A129" s="299">
        <v>124.0</v>
      </c>
      <c r="B129" s="300">
        <f>IF(MinBase1Day&gt;ROUND(((1-OneDayDiscount)*'UPS 1Day Base'!B126),2),ROUND(MinBase1Day*(1+ExpressFuelSurcharge),2),ROUND(((1-OneDayDiscount)*'UPS 1Day Base'!B126)*(1+ExpressFuelSurcharge),2))</f>
        <v>198.64</v>
      </c>
      <c r="C129" s="300">
        <f>IF(MinBase1Day&gt;ROUND(((1-OneDayDiscount)*'UPS 1Day Base'!C126),2),ROUND(MinBase1Day*(1+ExpressFuelSurcharge),2),ROUND(((1-OneDayDiscount)*'UPS 1Day Base'!C126)*(1+ExpressFuelSurcharge),2))</f>
        <v>278.09</v>
      </c>
      <c r="D129" s="300">
        <f>IF(MinBase1Day&gt;ROUND(((1-OneDayDiscount)*'UPS 1Day Base'!D126),2),ROUND(MinBase1Day*(1+ExpressFuelSurcharge),2),ROUND(((1-OneDayDiscount)*'UPS 1Day Base'!D126)*(1+ExpressFuelSurcharge),2))</f>
        <v>503.46</v>
      </c>
      <c r="E129" s="300">
        <f>IF(MinBase1Day&gt;ROUND(((1-OneDayDiscount)*'UPS 1Day Base'!E126),2),ROUND(MinBase1Day*(1+ExpressFuelSurcharge),2),ROUND(((1-OneDayDiscount)*'UPS 1Day Base'!E126)*(1+ExpressFuelSurcharge),2))</f>
        <v>582.91</v>
      </c>
      <c r="F129" s="300">
        <f>IF(MinBase1Day&gt;ROUND(((1-OneDayDiscount)*'UPS 1Day Base'!F126),2),ROUND(MinBase1Day*(1+ExpressFuelSurcharge),2),ROUND(((1-OneDayDiscount)*'UPS 1Day Base'!F126)*(1+ExpressFuelSurcharge),2))</f>
        <v>595.13</v>
      </c>
      <c r="G129" s="300">
        <f>IF(MinBase1Day&gt;ROUND(((1-OneDayDiscount)*'UPS 1Day Base'!G126),2),ROUND(MinBase1Day*(1+ExpressFuelSurcharge),2),ROUND(((1-OneDayDiscount)*'UPS 1Day Base'!G126)*(1+ExpressFuelSurcharge),2))</f>
        <v>719.66</v>
      </c>
      <c r="H129" s="300">
        <f>IF(MinBase1Day&gt;ROUND(((1-OneDayDiscount)*'UPS 1Day Base'!H126),2),ROUND(MinBase1Day*(1+ExpressFuelSurcharge),2),ROUND(((1-OneDayDiscount)*'UPS 1Day Base'!H126)*(1+ExpressFuelSurcharge),2))</f>
        <v>750.98</v>
      </c>
    </row>
    <row r="130" ht="12.75" customHeight="1">
      <c r="A130" s="299">
        <v>125.0</v>
      </c>
      <c r="B130" s="300">
        <f>IF(MinBase1Day&gt;ROUND(((1-OneDayDiscount)*'UPS 1Day Base'!B127),2),ROUND(MinBase1Day*(1+ExpressFuelSurcharge),2),ROUND(((1-OneDayDiscount)*'UPS 1Day Base'!B127)*(1+ExpressFuelSurcharge),2))</f>
        <v>200.24</v>
      </c>
      <c r="C130" s="300">
        <f>IF(MinBase1Day&gt;ROUND(((1-OneDayDiscount)*'UPS 1Day Base'!C127),2),ROUND(MinBase1Day*(1+ExpressFuelSurcharge),2),ROUND(((1-OneDayDiscount)*'UPS 1Day Base'!C127)*(1+ExpressFuelSurcharge),2))</f>
        <v>280.33</v>
      </c>
      <c r="D130" s="300">
        <f>IF(MinBase1Day&gt;ROUND(((1-OneDayDiscount)*'UPS 1Day Base'!D127),2),ROUND(MinBase1Day*(1+ExpressFuelSurcharge),2),ROUND(((1-OneDayDiscount)*'UPS 1Day Base'!D127)*(1+ExpressFuelSurcharge),2))</f>
        <v>507.51</v>
      </c>
      <c r="E130" s="300">
        <f>IF(MinBase1Day&gt;ROUND(((1-OneDayDiscount)*'UPS 1Day Base'!E127),2),ROUND(MinBase1Day*(1+ExpressFuelSurcharge),2),ROUND(((1-OneDayDiscount)*'UPS 1Day Base'!E127)*(1+ExpressFuelSurcharge),2))</f>
        <v>587.61</v>
      </c>
      <c r="F130" s="300">
        <f>IF(MinBase1Day&gt;ROUND(((1-OneDayDiscount)*'UPS 1Day Base'!F127),2),ROUND(MinBase1Day*(1+ExpressFuelSurcharge),2),ROUND(((1-OneDayDiscount)*'UPS 1Day Base'!F127)*(1+ExpressFuelSurcharge),2))</f>
        <v>599.94</v>
      </c>
      <c r="G130" s="300">
        <f>IF(MinBase1Day&gt;ROUND(((1-OneDayDiscount)*'UPS 1Day Base'!G127),2),ROUND(MinBase1Day*(1+ExpressFuelSurcharge),2),ROUND(((1-OneDayDiscount)*'UPS 1Day Base'!G127)*(1+ExpressFuelSurcharge),2))</f>
        <v>725.47</v>
      </c>
      <c r="H130" s="300">
        <f>IF(MinBase1Day&gt;ROUND(((1-OneDayDiscount)*'UPS 1Day Base'!H127),2),ROUND(MinBase1Day*(1+ExpressFuelSurcharge),2),ROUND(((1-OneDayDiscount)*'UPS 1Day Base'!H127)*(1+ExpressFuelSurcharge),2))</f>
        <v>757.03</v>
      </c>
    </row>
    <row r="131" ht="12.75" customHeight="1">
      <c r="A131" s="299">
        <v>126.0</v>
      </c>
      <c r="B131" s="300">
        <f>IF(MinBase1Day&gt;ROUND(((1-OneDayDiscount)*'UPS 1Day Base'!B128),2),ROUND(MinBase1Day*(1+ExpressFuelSurcharge),2),ROUND(((1-OneDayDiscount)*'UPS 1Day Base'!B128)*(1+ExpressFuelSurcharge),2))</f>
        <v>201.84</v>
      </c>
      <c r="C131" s="300">
        <f>IF(MinBase1Day&gt;ROUND(((1-OneDayDiscount)*'UPS 1Day Base'!C128),2),ROUND(MinBase1Day*(1+ExpressFuelSurcharge),2),ROUND(((1-OneDayDiscount)*'UPS 1Day Base'!C128)*(1+ExpressFuelSurcharge),2))</f>
        <v>282.58</v>
      </c>
      <c r="D131" s="300">
        <f>IF(MinBase1Day&gt;ROUND(((1-OneDayDiscount)*'UPS 1Day Base'!D128),2),ROUND(MinBase1Day*(1+ExpressFuelSurcharge),2),ROUND(((1-OneDayDiscount)*'UPS 1Day Base'!D128)*(1+ExpressFuelSurcharge),2))</f>
        <v>511.58</v>
      </c>
      <c r="E131" s="300">
        <f>IF(MinBase1Day&gt;ROUND(((1-OneDayDiscount)*'UPS 1Day Base'!E128),2),ROUND(MinBase1Day*(1+ExpressFuelSurcharge),2),ROUND(((1-OneDayDiscount)*'UPS 1Day Base'!E128)*(1+ExpressFuelSurcharge),2))</f>
        <v>592.31</v>
      </c>
      <c r="F131" s="300">
        <f>IF(MinBase1Day&gt;ROUND(((1-OneDayDiscount)*'UPS 1Day Base'!F128),2),ROUND(MinBase1Day*(1+ExpressFuelSurcharge),2),ROUND(((1-OneDayDiscount)*'UPS 1Day Base'!F128)*(1+ExpressFuelSurcharge),2))</f>
        <v>604.74</v>
      </c>
      <c r="G131" s="300">
        <f>IF(MinBase1Day&gt;ROUND(((1-OneDayDiscount)*'UPS 1Day Base'!G128),2),ROUND(MinBase1Day*(1+ExpressFuelSurcharge),2),ROUND(((1-OneDayDiscount)*'UPS 1Day Base'!G128)*(1+ExpressFuelSurcharge),2))</f>
        <v>731.27</v>
      </c>
      <c r="H131" s="300">
        <f>IF(MinBase1Day&gt;ROUND(((1-OneDayDiscount)*'UPS 1Day Base'!H128),2),ROUND(MinBase1Day*(1+ExpressFuelSurcharge),2),ROUND(((1-OneDayDiscount)*'UPS 1Day Base'!H128)*(1+ExpressFuelSurcharge),2))</f>
        <v>763.1</v>
      </c>
    </row>
    <row r="132" ht="12.75" customHeight="1">
      <c r="A132" s="299">
        <v>127.0</v>
      </c>
      <c r="B132" s="300">
        <f>IF(MinBase1Day&gt;ROUND(((1-OneDayDiscount)*'UPS 1Day Base'!B129),2),ROUND(MinBase1Day*(1+ExpressFuelSurcharge),2),ROUND(((1-OneDayDiscount)*'UPS 1Day Base'!B129)*(1+ExpressFuelSurcharge),2))</f>
        <v>203.44</v>
      </c>
      <c r="C132" s="300">
        <f>IF(MinBase1Day&gt;ROUND(((1-OneDayDiscount)*'UPS 1Day Base'!C129),2),ROUND(MinBase1Day*(1+ExpressFuelSurcharge),2),ROUND(((1-OneDayDiscount)*'UPS 1Day Base'!C129)*(1+ExpressFuelSurcharge),2))</f>
        <v>284.82</v>
      </c>
      <c r="D132" s="300">
        <f>IF(MinBase1Day&gt;ROUND(((1-OneDayDiscount)*'UPS 1Day Base'!D129),2),ROUND(MinBase1Day*(1+ExpressFuelSurcharge),2),ROUND(((1-OneDayDiscount)*'UPS 1Day Base'!D129)*(1+ExpressFuelSurcharge),2))</f>
        <v>515.64</v>
      </c>
      <c r="E132" s="300">
        <f>IF(MinBase1Day&gt;ROUND(((1-OneDayDiscount)*'UPS 1Day Base'!E129),2),ROUND(MinBase1Day*(1+ExpressFuelSurcharge),2),ROUND(((1-OneDayDiscount)*'UPS 1Day Base'!E129)*(1+ExpressFuelSurcharge),2))</f>
        <v>597.01</v>
      </c>
      <c r="F132" s="300">
        <f>IF(MinBase1Day&gt;ROUND(((1-OneDayDiscount)*'UPS 1Day Base'!F129),2),ROUND(MinBase1Day*(1+ExpressFuelSurcharge),2),ROUND(((1-OneDayDiscount)*'UPS 1Day Base'!F129)*(1+ExpressFuelSurcharge),2))</f>
        <v>609.53</v>
      </c>
      <c r="G132" s="300">
        <f>IF(MinBase1Day&gt;ROUND(((1-OneDayDiscount)*'UPS 1Day Base'!G129),2),ROUND(MinBase1Day*(1+ExpressFuelSurcharge),2),ROUND(((1-OneDayDiscount)*'UPS 1Day Base'!G129)*(1+ExpressFuelSurcharge),2))</f>
        <v>737.08</v>
      </c>
      <c r="H132" s="300">
        <f>IF(MinBase1Day&gt;ROUND(((1-OneDayDiscount)*'UPS 1Day Base'!H129),2),ROUND(MinBase1Day*(1+ExpressFuelSurcharge),2),ROUND(((1-OneDayDiscount)*'UPS 1Day Base'!H129)*(1+ExpressFuelSurcharge),2))</f>
        <v>769.16</v>
      </c>
    </row>
    <row r="133" ht="12.75" customHeight="1">
      <c r="A133" s="299">
        <v>128.0</v>
      </c>
      <c r="B133" s="300">
        <f>IF(MinBase1Day&gt;ROUND(((1-OneDayDiscount)*'UPS 1Day Base'!B130),2),ROUND(MinBase1Day*(1+ExpressFuelSurcharge),2),ROUND(((1-OneDayDiscount)*'UPS 1Day Base'!B130)*(1+ExpressFuelSurcharge),2))</f>
        <v>205.05</v>
      </c>
      <c r="C133" s="300">
        <f>IF(MinBase1Day&gt;ROUND(((1-OneDayDiscount)*'UPS 1Day Base'!C130),2),ROUND(MinBase1Day*(1+ExpressFuelSurcharge),2),ROUND(((1-OneDayDiscount)*'UPS 1Day Base'!C130)*(1+ExpressFuelSurcharge),2))</f>
        <v>287.06</v>
      </c>
      <c r="D133" s="300">
        <f>IF(MinBase1Day&gt;ROUND(((1-OneDayDiscount)*'UPS 1Day Base'!D130),2),ROUND(MinBase1Day*(1+ExpressFuelSurcharge),2),ROUND(((1-OneDayDiscount)*'UPS 1Day Base'!D130)*(1+ExpressFuelSurcharge),2))</f>
        <v>519.7</v>
      </c>
      <c r="E133" s="300">
        <f>IF(MinBase1Day&gt;ROUND(((1-OneDayDiscount)*'UPS 1Day Base'!E130),2),ROUND(MinBase1Day*(1+ExpressFuelSurcharge),2),ROUND(((1-OneDayDiscount)*'UPS 1Day Base'!E130)*(1+ExpressFuelSurcharge),2))</f>
        <v>601.71</v>
      </c>
      <c r="F133" s="300">
        <f>IF(MinBase1Day&gt;ROUND(((1-OneDayDiscount)*'UPS 1Day Base'!F130),2),ROUND(MinBase1Day*(1+ExpressFuelSurcharge),2),ROUND(((1-OneDayDiscount)*'UPS 1Day Base'!F130)*(1+ExpressFuelSurcharge),2))</f>
        <v>614.34</v>
      </c>
      <c r="G133" s="300">
        <f>IF(MinBase1Day&gt;ROUND(((1-OneDayDiscount)*'UPS 1Day Base'!G130),2),ROUND(MinBase1Day*(1+ExpressFuelSurcharge),2),ROUND(((1-OneDayDiscount)*'UPS 1Day Base'!G130)*(1+ExpressFuelSurcharge),2))</f>
        <v>742.87</v>
      </c>
      <c r="H133" s="300">
        <f>IF(MinBase1Day&gt;ROUND(((1-OneDayDiscount)*'UPS 1Day Base'!H130),2),ROUND(MinBase1Day*(1+ExpressFuelSurcharge),2),ROUND(((1-OneDayDiscount)*'UPS 1Day Base'!H130)*(1+ExpressFuelSurcharge),2))</f>
        <v>775.21</v>
      </c>
    </row>
    <row r="134" ht="12.75" customHeight="1">
      <c r="A134" s="299">
        <v>129.0</v>
      </c>
      <c r="B134" s="300">
        <f>IF(MinBase1Day&gt;ROUND(((1-OneDayDiscount)*'UPS 1Day Base'!B131),2),ROUND(MinBase1Day*(1+ExpressFuelSurcharge),2),ROUND(((1-OneDayDiscount)*'UPS 1Day Base'!B131)*(1+ExpressFuelSurcharge),2))</f>
        <v>206.64</v>
      </c>
      <c r="C134" s="300">
        <f>IF(MinBase1Day&gt;ROUND(((1-OneDayDiscount)*'UPS 1Day Base'!C131),2),ROUND(MinBase1Day*(1+ExpressFuelSurcharge),2),ROUND(((1-OneDayDiscount)*'UPS 1Day Base'!C131)*(1+ExpressFuelSurcharge),2))</f>
        <v>289.3</v>
      </c>
      <c r="D134" s="300">
        <f>IF(MinBase1Day&gt;ROUND(((1-OneDayDiscount)*'UPS 1Day Base'!D131),2),ROUND(MinBase1Day*(1+ExpressFuelSurcharge),2),ROUND(((1-OneDayDiscount)*'UPS 1Day Base'!D131)*(1+ExpressFuelSurcharge),2))</f>
        <v>523.76</v>
      </c>
      <c r="E134" s="300">
        <f>IF(MinBase1Day&gt;ROUND(((1-OneDayDiscount)*'UPS 1Day Base'!E131),2),ROUND(MinBase1Day*(1+ExpressFuelSurcharge),2),ROUND(((1-OneDayDiscount)*'UPS 1Day Base'!E131)*(1+ExpressFuelSurcharge),2))</f>
        <v>606.42</v>
      </c>
      <c r="F134" s="300">
        <f>IF(MinBase1Day&gt;ROUND(((1-OneDayDiscount)*'UPS 1Day Base'!F131),2),ROUND(MinBase1Day*(1+ExpressFuelSurcharge),2),ROUND(((1-OneDayDiscount)*'UPS 1Day Base'!F131)*(1+ExpressFuelSurcharge),2))</f>
        <v>619.13</v>
      </c>
      <c r="G134" s="300">
        <f>IF(MinBase1Day&gt;ROUND(((1-OneDayDiscount)*'UPS 1Day Base'!G131),2),ROUND(MinBase1Day*(1+ExpressFuelSurcharge),2),ROUND(((1-OneDayDiscount)*'UPS 1Day Base'!G131)*(1+ExpressFuelSurcharge),2))</f>
        <v>748.68</v>
      </c>
      <c r="H134" s="300">
        <f>IF(MinBase1Day&gt;ROUND(((1-OneDayDiscount)*'UPS 1Day Base'!H131),2),ROUND(MinBase1Day*(1+ExpressFuelSurcharge),2),ROUND(((1-OneDayDiscount)*'UPS 1Day Base'!H131)*(1+ExpressFuelSurcharge),2))</f>
        <v>781.26</v>
      </c>
    </row>
    <row r="135" ht="12.75" customHeight="1">
      <c r="A135" s="299">
        <v>130.0</v>
      </c>
      <c r="B135" s="300">
        <f>IF(MinBase1Day&gt;ROUND(((1-OneDayDiscount)*'UPS 1Day Base'!B132),2),ROUND(MinBase1Day*(1+ExpressFuelSurcharge),2),ROUND(((1-OneDayDiscount)*'UPS 1Day Base'!B132)*(1+ExpressFuelSurcharge),2))</f>
        <v>208.25</v>
      </c>
      <c r="C135" s="300">
        <f>IF(MinBase1Day&gt;ROUND(((1-OneDayDiscount)*'UPS 1Day Base'!C132),2),ROUND(MinBase1Day*(1+ExpressFuelSurcharge),2),ROUND(((1-OneDayDiscount)*'UPS 1Day Base'!C132)*(1+ExpressFuelSurcharge),2))</f>
        <v>291.54</v>
      </c>
      <c r="D135" s="300">
        <f>IF(MinBase1Day&gt;ROUND(((1-OneDayDiscount)*'UPS 1Day Base'!D132),2),ROUND(MinBase1Day*(1+ExpressFuelSurcharge),2),ROUND(((1-OneDayDiscount)*'UPS 1Day Base'!D132)*(1+ExpressFuelSurcharge),2))</f>
        <v>527.82</v>
      </c>
      <c r="E135" s="300">
        <f>IF(MinBase1Day&gt;ROUND(((1-OneDayDiscount)*'UPS 1Day Base'!E132),2),ROUND(MinBase1Day*(1+ExpressFuelSurcharge),2),ROUND(((1-OneDayDiscount)*'UPS 1Day Base'!E132)*(1+ExpressFuelSurcharge),2))</f>
        <v>611.12</v>
      </c>
      <c r="F135" s="300">
        <f>IF(MinBase1Day&gt;ROUND(((1-OneDayDiscount)*'UPS 1Day Base'!F132),2),ROUND(MinBase1Day*(1+ExpressFuelSurcharge),2),ROUND(((1-OneDayDiscount)*'UPS 1Day Base'!F132)*(1+ExpressFuelSurcharge),2))</f>
        <v>623.93</v>
      </c>
      <c r="G135" s="300">
        <f>IF(MinBase1Day&gt;ROUND(((1-OneDayDiscount)*'UPS 1Day Base'!G132),2),ROUND(MinBase1Day*(1+ExpressFuelSurcharge),2),ROUND(((1-OneDayDiscount)*'UPS 1Day Base'!G132)*(1+ExpressFuelSurcharge),2))</f>
        <v>754.48</v>
      </c>
      <c r="H135" s="300">
        <f>IF(MinBase1Day&gt;ROUND(((1-OneDayDiscount)*'UPS 1Day Base'!H132),2),ROUND(MinBase1Day*(1+ExpressFuelSurcharge),2),ROUND(((1-OneDayDiscount)*'UPS 1Day Base'!H132)*(1+ExpressFuelSurcharge),2))</f>
        <v>787.32</v>
      </c>
    </row>
    <row r="136" ht="12.75" customHeight="1">
      <c r="A136" s="299">
        <v>131.0</v>
      </c>
      <c r="B136" s="300">
        <f>IF(MinBase1Day&gt;ROUND(((1-OneDayDiscount)*'UPS 1Day Base'!B133),2),ROUND(MinBase1Day*(1+ExpressFuelSurcharge),2),ROUND(((1-OneDayDiscount)*'UPS 1Day Base'!B133)*(1+ExpressFuelSurcharge),2))</f>
        <v>209.85</v>
      </c>
      <c r="C136" s="300">
        <f>IF(MinBase1Day&gt;ROUND(((1-OneDayDiscount)*'UPS 1Day Base'!C133),2),ROUND(MinBase1Day*(1+ExpressFuelSurcharge),2),ROUND(((1-OneDayDiscount)*'UPS 1Day Base'!C133)*(1+ExpressFuelSurcharge),2))</f>
        <v>293.78</v>
      </c>
      <c r="D136" s="300">
        <f>IF(MinBase1Day&gt;ROUND(((1-OneDayDiscount)*'UPS 1Day Base'!D133),2),ROUND(MinBase1Day*(1+ExpressFuelSurcharge),2),ROUND(((1-OneDayDiscount)*'UPS 1Day Base'!D133)*(1+ExpressFuelSurcharge),2))</f>
        <v>531.88</v>
      </c>
      <c r="E136" s="300">
        <f>IF(MinBase1Day&gt;ROUND(((1-OneDayDiscount)*'UPS 1Day Base'!E133),2),ROUND(MinBase1Day*(1+ExpressFuelSurcharge),2),ROUND(((1-OneDayDiscount)*'UPS 1Day Base'!E133)*(1+ExpressFuelSurcharge),2))</f>
        <v>615.82</v>
      </c>
      <c r="F136" s="300">
        <f>IF(MinBase1Day&gt;ROUND(((1-OneDayDiscount)*'UPS 1Day Base'!F133),2),ROUND(MinBase1Day*(1+ExpressFuelSurcharge),2),ROUND(((1-OneDayDiscount)*'UPS 1Day Base'!F133)*(1+ExpressFuelSurcharge),2))</f>
        <v>628.73</v>
      </c>
      <c r="G136" s="300">
        <f>IF(MinBase1Day&gt;ROUND(((1-OneDayDiscount)*'UPS 1Day Base'!G133),2),ROUND(MinBase1Day*(1+ExpressFuelSurcharge),2),ROUND(((1-OneDayDiscount)*'UPS 1Day Base'!G133)*(1+ExpressFuelSurcharge),2))</f>
        <v>760.29</v>
      </c>
      <c r="H136" s="300">
        <f>IF(MinBase1Day&gt;ROUND(((1-OneDayDiscount)*'UPS 1Day Base'!H133),2),ROUND(MinBase1Day*(1+ExpressFuelSurcharge),2),ROUND(((1-OneDayDiscount)*'UPS 1Day Base'!H133)*(1+ExpressFuelSurcharge),2))</f>
        <v>793.37</v>
      </c>
    </row>
    <row r="137" ht="12.75" customHeight="1">
      <c r="A137" s="299">
        <v>132.0</v>
      </c>
      <c r="B137" s="300">
        <f>IF(MinBase1Day&gt;ROUND(((1-OneDayDiscount)*'UPS 1Day Base'!B134),2),ROUND(MinBase1Day*(1+ExpressFuelSurcharge),2),ROUND(((1-OneDayDiscount)*'UPS 1Day Base'!B134)*(1+ExpressFuelSurcharge),2))</f>
        <v>211.46</v>
      </c>
      <c r="C137" s="300">
        <f>IF(MinBase1Day&gt;ROUND(((1-OneDayDiscount)*'UPS 1Day Base'!C134),2),ROUND(MinBase1Day*(1+ExpressFuelSurcharge),2),ROUND(((1-OneDayDiscount)*'UPS 1Day Base'!C134)*(1+ExpressFuelSurcharge),2))</f>
        <v>296.03</v>
      </c>
      <c r="D137" s="300">
        <f>IF(MinBase1Day&gt;ROUND(((1-OneDayDiscount)*'UPS 1Day Base'!D134),2),ROUND(MinBase1Day*(1+ExpressFuelSurcharge),2),ROUND(((1-OneDayDiscount)*'UPS 1Day Base'!D134)*(1+ExpressFuelSurcharge),2))</f>
        <v>535.93</v>
      </c>
      <c r="E137" s="300">
        <f>IF(MinBase1Day&gt;ROUND(((1-OneDayDiscount)*'UPS 1Day Base'!E134),2),ROUND(MinBase1Day*(1+ExpressFuelSurcharge),2),ROUND(((1-OneDayDiscount)*'UPS 1Day Base'!E134)*(1+ExpressFuelSurcharge),2))</f>
        <v>620.52</v>
      </c>
      <c r="F137" s="300">
        <f>IF(MinBase1Day&gt;ROUND(((1-OneDayDiscount)*'UPS 1Day Base'!F134),2),ROUND(MinBase1Day*(1+ExpressFuelSurcharge),2),ROUND(((1-OneDayDiscount)*'UPS 1Day Base'!F134)*(1+ExpressFuelSurcharge),2))</f>
        <v>633.53</v>
      </c>
      <c r="G137" s="300">
        <f>IF(MinBase1Day&gt;ROUND(((1-OneDayDiscount)*'UPS 1Day Base'!G134),2),ROUND(MinBase1Day*(1+ExpressFuelSurcharge),2),ROUND(((1-OneDayDiscount)*'UPS 1Day Base'!G134)*(1+ExpressFuelSurcharge),2))</f>
        <v>766.09</v>
      </c>
      <c r="H137" s="300">
        <f>IF(MinBase1Day&gt;ROUND(((1-OneDayDiscount)*'UPS 1Day Base'!H134),2),ROUND(MinBase1Day*(1+ExpressFuelSurcharge),2),ROUND(((1-OneDayDiscount)*'UPS 1Day Base'!H134)*(1+ExpressFuelSurcharge),2))</f>
        <v>799.44</v>
      </c>
    </row>
    <row r="138" ht="12.75" customHeight="1">
      <c r="A138" s="299">
        <v>133.0</v>
      </c>
      <c r="B138" s="300">
        <f>IF(MinBase1Day&gt;ROUND(((1-OneDayDiscount)*'UPS 1Day Base'!B135),2),ROUND(MinBase1Day*(1+ExpressFuelSurcharge),2),ROUND(((1-OneDayDiscount)*'UPS 1Day Base'!B135)*(1+ExpressFuelSurcharge),2))</f>
        <v>213.05</v>
      </c>
      <c r="C138" s="300">
        <f>IF(MinBase1Day&gt;ROUND(((1-OneDayDiscount)*'UPS 1Day Base'!C135),2),ROUND(MinBase1Day*(1+ExpressFuelSurcharge),2),ROUND(((1-OneDayDiscount)*'UPS 1Day Base'!C135)*(1+ExpressFuelSurcharge),2))</f>
        <v>298.27</v>
      </c>
      <c r="D138" s="300">
        <f>IF(MinBase1Day&gt;ROUND(((1-OneDayDiscount)*'UPS 1Day Base'!D135),2),ROUND(MinBase1Day*(1+ExpressFuelSurcharge),2),ROUND(((1-OneDayDiscount)*'UPS 1Day Base'!D135)*(1+ExpressFuelSurcharge),2))</f>
        <v>540</v>
      </c>
      <c r="E138" s="300">
        <f>IF(MinBase1Day&gt;ROUND(((1-OneDayDiscount)*'UPS 1Day Base'!E135),2),ROUND(MinBase1Day*(1+ExpressFuelSurcharge),2),ROUND(((1-OneDayDiscount)*'UPS 1Day Base'!E135)*(1+ExpressFuelSurcharge),2))</f>
        <v>625.22</v>
      </c>
      <c r="F138" s="300">
        <f>IF(MinBase1Day&gt;ROUND(((1-OneDayDiscount)*'UPS 1Day Base'!F135),2),ROUND(MinBase1Day*(1+ExpressFuelSurcharge),2),ROUND(((1-OneDayDiscount)*'UPS 1Day Base'!F135)*(1+ExpressFuelSurcharge),2))</f>
        <v>638.33</v>
      </c>
      <c r="G138" s="300">
        <f>IF(MinBase1Day&gt;ROUND(((1-OneDayDiscount)*'UPS 1Day Base'!G135),2),ROUND(MinBase1Day*(1+ExpressFuelSurcharge),2),ROUND(((1-OneDayDiscount)*'UPS 1Day Base'!G135)*(1+ExpressFuelSurcharge),2))</f>
        <v>771.89</v>
      </c>
      <c r="H138" s="300">
        <f>IF(MinBase1Day&gt;ROUND(((1-OneDayDiscount)*'UPS 1Day Base'!H135),2),ROUND(MinBase1Day*(1+ExpressFuelSurcharge),2),ROUND(((1-OneDayDiscount)*'UPS 1Day Base'!H135)*(1+ExpressFuelSurcharge),2))</f>
        <v>805.49</v>
      </c>
    </row>
    <row r="139" ht="12.75" customHeight="1">
      <c r="A139" s="299">
        <v>134.0</v>
      </c>
      <c r="B139" s="300">
        <f>IF(MinBase1Day&gt;ROUND(((1-OneDayDiscount)*'UPS 1Day Base'!B136),2),ROUND(MinBase1Day*(1+ExpressFuelSurcharge),2),ROUND(((1-OneDayDiscount)*'UPS 1Day Base'!B136)*(1+ExpressFuelSurcharge),2))</f>
        <v>214.65</v>
      </c>
      <c r="C139" s="300">
        <f>IF(MinBase1Day&gt;ROUND(((1-OneDayDiscount)*'UPS 1Day Base'!C136),2),ROUND(MinBase1Day*(1+ExpressFuelSurcharge),2),ROUND(((1-OneDayDiscount)*'UPS 1Day Base'!C136)*(1+ExpressFuelSurcharge),2))</f>
        <v>300.52</v>
      </c>
      <c r="D139" s="300">
        <f>IF(MinBase1Day&gt;ROUND(((1-OneDayDiscount)*'UPS 1Day Base'!D136),2),ROUND(MinBase1Day*(1+ExpressFuelSurcharge),2),ROUND(((1-OneDayDiscount)*'UPS 1Day Base'!D136)*(1+ExpressFuelSurcharge),2))</f>
        <v>544.06</v>
      </c>
      <c r="E139" s="300">
        <f>IF(MinBase1Day&gt;ROUND(((1-OneDayDiscount)*'UPS 1Day Base'!E136),2),ROUND(MinBase1Day*(1+ExpressFuelSurcharge),2),ROUND(((1-OneDayDiscount)*'UPS 1Day Base'!E136)*(1+ExpressFuelSurcharge),2))</f>
        <v>629.92</v>
      </c>
      <c r="F139" s="300">
        <f>IF(MinBase1Day&gt;ROUND(((1-OneDayDiscount)*'UPS 1Day Base'!F136),2),ROUND(MinBase1Day*(1+ExpressFuelSurcharge),2),ROUND(((1-OneDayDiscount)*'UPS 1Day Base'!F136)*(1+ExpressFuelSurcharge),2))</f>
        <v>643.13</v>
      </c>
      <c r="G139" s="300">
        <f>IF(MinBase1Day&gt;ROUND(((1-OneDayDiscount)*'UPS 1Day Base'!G136),2),ROUND(MinBase1Day*(1+ExpressFuelSurcharge),2),ROUND(((1-OneDayDiscount)*'UPS 1Day Base'!G136)*(1+ExpressFuelSurcharge),2))</f>
        <v>777.7</v>
      </c>
      <c r="H139" s="300">
        <f>IF(MinBase1Day&gt;ROUND(((1-OneDayDiscount)*'UPS 1Day Base'!H136),2),ROUND(MinBase1Day*(1+ExpressFuelSurcharge),2),ROUND(((1-OneDayDiscount)*'UPS 1Day Base'!H136)*(1+ExpressFuelSurcharge),2))</f>
        <v>811.54</v>
      </c>
    </row>
    <row r="140" ht="12.75" customHeight="1">
      <c r="A140" s="299">
        <v>135.0</v>
      </c>
      <c r="B140" s="300">
        <f>IF(MinBase1Day&gt;ROUND(((1-OneDayDiscount)*'UPS 1Day Base'!B137),2),ROUND(MinBase1Day*(1+ExpressFuelSurcharge),2),ROUND(((1-OneDayDiscount)*'UPS 1Day Base'!B137)*(1+ExpressFuelSurcharge),2))</f>
        <v>216.26</v>
      </c>
      <c r="C140" s="300">
        <f>IF(MinBase1Day&gt;ROUND(((1-OneDayDiscount)*'UPS 1Day Base'!C137),2),ROUND(MinBase1Day*(1+ExpressFuelSurcharge),2),ROUND(((1-OneDayDiscount)*'UPS 1Day Base'!C137)*(1+ExpressFuelSurcharge),2))</f>
        <v>302.76</v>
      </c>
      <c r="D140" s="300">
        <f>IF(MinBase1Day&gt;ROUND(((1-OneDayDiscount)*'UPS 1Day Base'!D137),2),ROUND(MinBase1Day*(1+ExpressFuelSurcharge),2),ROUND(((1-OneDayDiscount)*'UPS 1Day Base'!D137)*(1+ExpressFuelSurcharge),2))</f>
        <v>548.12</v>
      </c>
      <c r="E140" s="300">
        <f>IF(MinBase1Day&gt;ROUND(((1-OneDayDiscount)*'UPS 1Day Base'!E137),2),ROUND(MinBase1Day*(1+ExpressFuelSurcharge),2),ROUND(((1-OneDayDiscount)*'UPS 1Day Base'!E137)*(1+ExpressFuelSurcharge),2))</f>
        <v>634.62</v>
      </c>
      <c r="F140" s="300">
        <f>IF(MinBase1Day&gt;ROUND(((1-OneDayDiscount)*'UPS 1Day Base'!F137),2),ROUND(MinBase1Day*(1+ExpressFuelSurcharge),2),ROUND(((1-OneDayDiscount)*'UPS 1Day Base'!F137)*(1+ExpressFuelSurcharge),2))</f>
        <v>647.93</v>
      </c>
      <c r="G140" s="300">
        <f>IF(MinBase1Day&gt;ROUND(((1-OneDayDiscount)*'UPS 1Day Base'!G137),2),ROUND(MinBase1Day*(1+ExpressFuelSurcharge),2),ROUND(((1-OneDayDiscount)*'UPS 1Day Base'!G137)*(1+ExpressFuelSurcharge),2))</f>
        <v>783.5</v>
      </c>
      <c r="H140" s="300">
        <f>IF(MinBase1Day&gt;ROUND(((1-OneDayDiscount)*'UPS 1Day Base'!H137),2),ROUND(MinBase1Day*(1+ExpressFuelSurcharge),2),ROUND(((1-OneDayDiscount)*'UPS 1Day Base'!H137)*(1+ExpressFuelSurcharge),2))</f>
        <v>817.6</v>
      </c>
    </row>
    <row r="141" ht="12.75" customHeight="1">
      <c r="A141" s="299">
        <v>136.0</v>
      </c>
      <c r="B141" s="300">
        <f>IF(MinBase1Day&gt;ROUND(((1-OneDayDiscount)*'UPS 1Day Base'!B138),2),ROUND(MinBase1Day*(1+ExpressFuelSurcharge),2),ROUND(((1-OneDayDiscount)*'UPS 1Day Base'!B138)*(1+ExpressFuelSurcharge),2))</f>
        <v>217.86</v>
      </c>
      <c r="C141" s="300">
        <f>IF(MinBase1Day&gt;ROUND(((1-OneDayDiscount)*'UPS 1Day Base'!C138),2),ROUND(MinBase1Day*(1+ExpressFuelSurcharge),2),ROUND(((1-OneDayDiscount)*'UPS 1Day Base'!C138)*(1+ExpressFuelSurcharge),2))</f>
        <v>305</v>
      </c>
      <c r="D141" s="300">
        <f>IF(MinBase1Day&gt;ROUND(((1-OneDayDiscount)*'UPS 1Day Base'!D138),2),ROUND(MinBase1Day*(1+ExpressFuelSurcharge),2),ROUND(((1-OneDayDiscount)*'UPS 1Day Base'!D138)*(1+ExpressFuelSurcharge),2))</f>
        <v>552.18</v>
      </c>
      <c r="E141" s="300">
        <f>IF(MinBase1Day&gt;ROUND(((1-OneDayDiscount)*'UPS 1Day Base'!E138),2),ROUND(MinBase1Day*(1+ExpressFuelSurcharge),2),ROUND(((1-OneDayDiscount)*'UPS 1Day Base'!E138)*(1+ExpressFuelSurcharge),2))</f>
        <v>639.32</v>
      </c>
      <c r="F141" s="300">
        <f>IF(MinBase1Day&gt;ROUND(((1-OneDayDiscount)*'UPS 1Day Base'!F138),2),ROUND(MinBase1Day*(1+ExpressFuelSurcharge),2),ROUND(((1-OneDayDiscount)*'UPS 1Day Base'!F138)*(1+ExpressFuelSurcharge),2))</f>
        <v>652.73</v>
      </c>
      <c r="G141" s="300">
        <f>IF(MinBase1Day&gt;ROUND(((1-OneDayDiscount)*'UPS 1Day Base'!G138),2),ROUND(MinBase1Day*(1+ExpressFuelSurcharge),2),ROUND(((1-OneDayDiscount)*'UPS 1Day Base'!G138)*(1+ExpressFuelSurcharge),2))</f>
        <v>789.31</v>
      </c>
      <c r="H141" s="300">
        <f>IF(MinBase1Day&gt;ROUND(((1-OneDayDiscount)*'UPS 1Day Base'!H138),2),ROUND(MinBase1Day*(1+ExpressFuelSurcharge),2),ROUND(((1-OneDayDiscount)*'UPS 1Day Base'!H138)*(1+ExpressFuelSurcharge),2))</f>
        <v>823.66</v>
      </c>
    </row>
    <row r="142" ht="12.75" customHeight="1">
      <c r="A142" s="299">
        <v>137.0</v>
      </c>
      <c r="B142" s="300">
        <f>IF(MinBase1Day&gt;ROUND(((1-OneDayDiscount)*'UPS 1Day Base'!B139),2),ROUND(MinBase1Day*(1+ExpressFuelSurcharge),2),ROUND(((1-OneDayDiscount)*'UPS 1Day Base'!B139)*(1+ExpressFuelSurcharge),2))</f>
        <v>219.46</v>
      </c>
      <c r="C142" s="300">
        <f>IF(MinBase1Day&gt;ROUND(((1-OneDayDiscount)*'UPS 1Day Base'!C139),2),ROUND(MinBase1Day*(1+ExpressFuelSurcharge),2),ROUND(((1-OneDayDiscount)*'UPS 1Day Base'!C139)*(1+ExpressFuelSurcharge),2))</f>
        <v>307.24</v>
      </c>
      <c r="D142" s="300">
        <f>IF(MinBase1Day&gt;ROUND(((1-OneDayDiscount)*'UPS 1Day Base'!D139),2),ROUND(MinBase1Day*(1+ExpressFuelSurcharge),2),ROUND(((1-OneDayDiscount)*'UPS 1Day Base'!D139)*(1+ExpressFuelSurcharge),2))</f>
        <v>556.24</v>
      </c>
      <c r="E142" s="300">
        <f>IF(MinBase1Day&gt;ROUND(((1-OneDayDiscount)*'UPS 1Day Base'!E139),2),ROUND(MinBase1Day*(1+ExpressFuelSurcharge),2),ROUND(((1-OneDayDiscount)*'UPS 1Day Base'!E139)*(1+ExpressFuelSurcharge),2))</f>
        <v>644.03</v>
      </c>
      <c r="F142" s="300">
        <f>IF(MinBase1Day&gt;ROUND(((1-OneDayDiscount)*'UPS 1Day Base'!F139),2),ROUND(MinBase1Day*(1+ExpressFuelSurcharge),2),ROUND(((1-OneDayDiscount)*'UPS 1Day Base'!F139)*(1+ExpressFuelSurcharge),2))</f>
        <v>657.53</v>
      </c>
      <c r="G142" s="300">
        <f>IF(MinBase1Day&gt;ROUND(((1-OneDayDiscount)*'UPS 1Day Base'!G139),2),ROUND(MinBase1Day*(1+ExpressFuelSurcharge),2),ROUND(((1-OneDayDiscount)*'UPS 1Day Base'!G139)*(1+ExpressFuelSurcharge),2))</f>
        <v>795.1</v>
      </c>
      <c r="H142" s="300">
        <f>IF(MinBase1Day&gt;ROUND(((1-OneDayDiscount)*'UPS 1Day Base'!H139),2),ROUND(MinBase1Day*(1+ExpressFuelSurcharge),2),ROUND(((1-OneDayDiscount)*'UPS 1Day Base'!H139)*(1+ExpressFuelSurcharge),2))</f>
        <v>829.71</v>
      </c>
    </row>
    <row r="143" ht="12.75" customHeight="1">
      <c r="A143" s="299">
        <v>138.0</v>
      </c>
      <c r="B143" s="300">
        <f>IF(MinBase1Day&gt;ROUND(((1-OneDayDiscount)*'UPS 1Day Base'!B140),2),ROUND(MinBase1Day*(1+ExpressFuelSurcharge),2),ROUND(((1-OneDayDiscount)*'UPS 1Day Base'!B140)*(1+ExpressFuelSurcharge),2))</f>
        <v>221.06</v>
      </c>
      <c r="C143" s="300">
        <f>IF(MinBase1Day&gt;ROUND(((1-OneDayDiscount)*'UPS 1Day Base'!C140),2),ROUND(MinBase1Day*(1+ExpressFuelSurcharge),2),ROUND(((1-OneDayDiscount)*'UPS 1Day Base'!C140)*(1+ExpressFuelSurcharge),2))</f>
        <v>309.49</v>
      </c>
      <c r="D143" s="300">
        <f>IF(MinBase1Day&gt;ROUND(((1-OneDayDiscount)*'UPS 1Day Base'!D140),2),ROUND(MinBase1Day*(1+ExpressFuelSurcharge),2),ROUND(((1-OneDayDiscount)*'UPS 1Day Base'!D140)*(1+ExpressFuelSurcharge),2))</f>
        <v>560.3</v>
      </c>
      <c r="E143" s="300">
        <f>IF(MinBase1Day&gt;ROUND(((1-OneDayDiscount)*'UPS 1Day Base'!E140),2),ROUND(MinBase1Day*(1+ExpressFuelSurcharge),2),ROUND(((1-OneDayDiscount)*'UPS 1Day Base'!E140)*(1+ExpressFuelSurcharge),2))</f>
        <v>648.72</v>
      </c>
      <c r="F143" s="300">
        <f>IF(MinBase1Day&gt;ROUND(((1-OneDayDiscount)*'UPS 1Day Base'!F140),2),ROUND(MinBase1Day*(1+ExpressFuelSurcharge),2),ROUND(((1-OneDayDiscount)*'UPS 1Day Base'!F140)*(1+ExpressFuelSurcharge),2))</f>
        <v>662.33</v>
      </c>
      <c r="G143" s="300">
        <f>IF(MinBase1Day&gt;ROUND(((1-OneDayDiscount)*'UPS 1Day Base'!G140),2),ROUND(MinBase1Day*(1+ExpressFuelSurcharge),2),ROUND(((1-OneDayDiscount)*'UPS 1Day Base'!G140)*(1+ExpressFuelSurcharge),2))</f>
        <v>800.91</v>
      </c>
      <c r="H143" s="300">
        <f>IF(MinBase1Day&gt;ROUND(((1-OneDayDiscount)*'UPS 1Day Base'!H140),2),ROUND(MinBase1Day*(1+ExpressFuelSurcharge),2),ROUND(((1-OneDayDiscount)*'UPS 1Day Base'!H140)*(1+ExpressFuelSurcharge),2))</f>
        <v>835.77</v>
      </c>
    </row>
    <row r="144" ht="12.75" customHeight="1">
      <c r="A144" s="299">
        <v>139.0</v>
      </c>
      <c r="B144" s="300">
        <f>IF(MinBase1Day&gt;ROUND(((1-OneDayDiscount)*'UPS 1Day Base'!B141),2),ROUND(MinBase1Day*(1+ExpressFuelSurcharge),2),ROUND(((1-OneDayDiscount)*'UPS 1Day Base'!B141)*(1+ExpressFuelSurcharge),2))</f>
        <v>222.67</v>
      </c>
      <c r="C144" s="300">
        <f>IF(MinBase1Day&gt;ROUND(((1-OneDayDiscount)*'UPS 1Day Base'!C141),2),ROUND(MinBase1Day*(1+ExpressFuelSurcharge),2),ROUND(((1-OneDayDiscount)*'UPS 1Day Base'!C141)*(1+ExpressFuelSurcharge),2))</f>
        <v>311.73</v>
      </c>
      <c r="D144" s="300">
        <f>IF(MinBase1Day&gt;ROUND(((1-OneDayDiscount)*'UPS 1Day Base'!D141),2),ROUND(MinBase1Day*(1+ExpressFuelSurcharge),2),ROUND(((1-OneDayDiscount)*'UPS 1Day Base'!D141)*(1+ExpressFuelSurcharge),2))</f>
        <v>564.36</v>
      </c>
      <c r="E144" s="300">
        <f>IF(MinBase1Day&gt;ROUND(((1-OneDayDiscount)*'UPS 1Day Base'!E141),2),ROUND(MinBase1Day*(1+ExpressFuelSurcharge),2),ROUND(((1-OneDayDiscount)*'UPS 1Day Base'!E141)*(1+ExpressFuelSurcharge),2))</f>
        <v>653.43</v>
      </c>
      <c r="F144" s="300">
        <f>IF(MinBase1Day&gt;ROUND(((1-OneDayDiscount)*'UPS 1Day Base'!F141),2),ROUND(MinBase1Day*(1+ExpressFuelSurcharge),2),ROUND(((1-OneDayDiscount)*'UPS 1Day Base'!F141)*(1+ExpressFuelSurcharge),2))</f>
        <v>667.13</v>
      </c>
      <c r="G144" s="300">
        <f>IF(MinBase1Day&gt;ROUND(((1-OneDayDiscount)*'UPS 1Day Base'!G141),2),ROUND(MinBase1Day*(1+ExpressFuelSurcharge),2),ROUND(((1-OneDayDiscount)*'UPS 1Day Base'!G141)*(1+ExpressFuelSurcharge),2))</f>
        <v>806.72</v>
      </c>
      <c r="H144" s="300">
        <f>IF(MinBase1Day&gt;ROUND(((1-OneDayDiscount)*'UPS 1Day Base'!H141),2),ROUND(MinBase1Day*(1+ExpressFuelSurcharge),2),ROUND(((1-OneDayDiscount)*'UPS 1Day Base'!H141)*(1+ExpressFuelSurcharge),2))</f>
        <v>841.83</v>
      </c>
    </row>
    <row r="145" ht="12.75" customHeight="1">
      <c r="A145" s="299">
        <v>140.0</v>
      </c>
      <c r="B145" s="300">
        <f>IF(MinBase1Day&gt;ROUND(((1-OneDayDiscount)*'UPS 1Day Base'!B142),2),ROUND(MinBase1Day*(1+ExpressFuelSurcharge),2),ROUND(((1-OneDayDiscount)*'UPS 1Day Base'!B142)*(1+ExpressFuelSurcharge),2))</f>
        <v>224.27</v>
      </c>
      <c r="C145" s="300">
        <f>IF(MinBase1Day&gt;ROUND(((1-OneDayDiscount)*'UPS 1Day Base'!C142),2),ROUND(MinBase1Day*(1+ExpressFuelSurcharge),2),ROUND(((1-OneDayDiscount)*'UPS 1Day Base'!C142)*(1+ExpressFuelSurcharge),2))</f>
        <v>313.97</v>
      </c>
      <c r="D145" s="300">
        <f>IF(MinBase1Day&gt;ROUND(((1-OneDayDiscount)*'UPS 1Day Base'!D142),2),ROUND(MinBase1Day*(1+ExpressFuelSurcharge),2),ROUND(((1-OneDayDiscount)*'UPS 1Day Base'!D142)*(1+ExpressFuelSurcharge),2))</f>
        <v>568.42</v>
      </c>
      <c r="E145" s="300">
        <f>IF(MinBase1Day&gt;ROUND(((1-OneDayDiscount)*'UPS 1Day Base'!E142),2),ROUND(MinBase1Day*(1+ExpressFuelSurcharge),2),ROUND(((1-OneDayDiscount)*'UPS 1Day Base'!E142)*(1+ExpressFuelSurcharge),2))</f>
        <v>658.12</v>
      </c>
      <c r="F145" s="300">
        <f>IF(MinBase1Day&gt;ROUND(((1-OneDayDiscount)*'UPS 1Day Base'!F142),2),ROUND(MinBase1Day*(1+ExpressFuelSurcharge),2),ROUND(((1-OneDayDiscount)*'UPS 1Day Base'!F142)*(1+ExpressFuelSurcharge),2))</f>
        <v>671.93</v>
      </c>
      <c r="G145" s="300">
        <f>IF(MinBase1Day&gt;ROUND(((1-OneDayDiscount)*'UPS 1Day Base'!G142),2),ROUND(MinBase1Day*(1+ExpressFuelSurcharge),2),ROUND(((1-OneDayDiscount)*'UPS 1Day Base'!G142)*(1+ExpressFuelSurcharge),2))</f>
        <v>812.52</v>
      </c>
      <c r="H145" s="300">
        <f>IF(MinBase1Day&gt;ROUND(((1-OneDayDiscount)*'UPS 1Day Base'!H142),2),ROUND(MinBase1Day*(1+ExpressFuelSurcharge),2),ROUND(((1-OneDayDiscount)*'UPS 1Day Base'!H142)*(1+ExpressFuelSurcharge),2))</f>
        <v>847.88</v>
      </c>
    </row>
    <row r="146" ht="12.75" customHeight="1">
      <c r="A146" s="299">
        <v>141.0</v>
      </c>
      <c r="B146" s="300">
        <f>IF(MinBase1Day&gt;ROUND(((1-OneDayDiscount)*'UPS 1Day Base'!B143),2),ROUND(MinBase1Day*(1+ExpressFuelSurcharge),2),ROUND(((1-OneDayDiscount)*'UPS 1Day Base'!B143)*(1+ExpressFuelSurcharge),2))</f>
        <v>225.87</v>
      </c>
      <c r="C146" s="300">
        <f>IF(MinBase1Day&gt;ROUND(((1-OneDayDiscount)*'UPS 1Day Base'!C143),2),ROUND(MinBase1Day*(1+ExpressFuelSurcharge),2),ROUND(((1-OneDayDiscount)*'UPS 1Day Base'!C143)*(1+ExpressFuelSurcharge),2))</f>
        <v>316.21</v>
      </c>
      <c r="D146" s="300">
        <f>IF(MinBase1Day&gt;ROUND(((1-OneDayDiscount)*'UPS 1Day Base'!D143),2),ROUND(MinBase1Day*(1+ExpressFuelSurcharge),2),ROUND(((1-OneDayDiscount)*'UPS 1Day Base'!D143)*(1+ExpressFuelSurcharge),2))</f>
        <v>572.48</v>
      </c>
      <c r="E146" s="300">
        <f>IF(MinBase1Day&gt;ROUND(((1-OneDayDiscount)*'UPS 1Day Base'!E143),2),ROUND(MinBase1Day*(1+ExpressFuelSurcharge),2),ROUND(((1-OneDayDiscount)*'UPS 1Day Base'!E143)*(1+ExpressFuelSurcharge),2))</f>
        <v>662.83</v>
      </c>
      <c r="F146" s="300">
        <f>IF(MinBase1Day&gt;ROUND(((1-OneDayDiscount)*'UPS 1Day Base'!F143),2),ROUND(MinBase1Day*(1+ExpressFuelSurcharge),2),ROUND(((1-OneDayDiscount)*'UPS 1Day Base'!F143)*(1+ExpressFuelSurcharge),2))</f>
        <v>676.72</v>
      </c>
      <c r="G146" s="300">
        <f>IF(MinBase1Day&gt;ROUND(((1-OneDayDiscount)*'UPS 1Day Base'!G143),2),ROUND(MinBase1Day*(1+ExpressFuelSurcharge),2),ROUND(((1-OneDayDiscount)*'UPS 1Day Base'!G143)*(1+ExpressFuelSurcharge),2))</f>
        <v>818.32</v>
      </c>
      <c r="H146" s="300">
        <f>IF(MinBase1Day&gt;ROUND(((1-OneDayDiscount)*'UPS 1Day Base'!H143),2),ROUND(MinBase1Day*(1+ExpressFuelSurcharge),2),ROUND(((1-OneDayDiscount)*'UPS 1Day Base'!H143)*(1+ExpressFuelSurcharge),2))</f>
        <v>853.94</v>
      </c>
    </row>
    <row r="147" ht="12.75" customHeight="1">
      <c r="A147" s="299">
        <v>142.0</v>
      </c>
      <c r="B147" s="300">
        <f>IF(MinBase1Day&gt;ROUND(((1-OneDayDiscount)*'UPS 1Day Base'!B144),2),ROUND(MinBase1Day*(1+ExpressFuelSurcharge),2),ROUND(((1-OneDayDiscount)*'UPS 1Day Base'!B144)*(1+ExpressFuelSurcharge),2))</f>
        <v>227.47</v>
      </c>
      <c r="C147" s="300">
        <f>IF(MinBase1Day&gt;ROUND(((1-OneDayDiscount)*'UPS 1Day Base'!C144),2),ROUND(MinBase1Day*(1+ExpressFuelSurcharge),2),ROUND(((1-OneDayDiscount)*'UPS 1Day Base'!C144)*(1+ExpressFuelSurcharge),2))</f>
        <v>318.46</v>
      </c>
      <c r="D147" s="300">
        <f>IF(MinBase1Day&gt;ROUND(((1-OneDayDiscount)*'UPS 1Day Base'!D144),2),ROUND(MinBase1Day*(1+ExpressFuelSurcharge),2),ROUND(((1-OneDayDiscount)*'UPS 1Day Base'!D144)*(1+ExpressFuelSurcharge),2))</f>
        <v>576.54</v>
      </c>
      <c r="E147" s="300">
        <f>IF(MinBase1Day&gt;ROUND(((1-OneDayDiscount)*'UPS 1Day Base'!E144),2),ROUND(MinBase1Day*(1+ExpressFuelSurcharge),2),ROUND(((1-OneDayDiscount)*'UPS 1Day Base'!E144)*(1+ExpressFuelSurcharge),2))</f>
        <v>667.52</v>
      </c>
      <c r="F147" s="300">
        <f>IF(MinBase1Day&gt;ROUND(((1-OneDayDiscount)*'UPS 1Day Base'!F144),2),ROUND(MinBase1Day*(1+ExpressFuelSurcharge),2),ROUND(((1-OneDayDiscount)*'UPS 1Day Base'!F144)*(1+ExpressFuelSurcharge),2))</f>
        <v>681.53</v>
      </c>
      <c r="G147" s="300">
        <f>IF(MinBase1Day&gt;ROUND(((1-OneDayDiscount)*'UPS 1Day Base'!G144),2),ROUND(MinBase1Day*(1+ExpressFuelSurcharge),2),ROUND(((1-OneDayDiscount)*'UPS 1Day Base'!G144)*(1+ExpressFuelSurcharge),2))</f>
        <v>824.12</v>
      </c>
      <c r="H147" s="300">
        <f>IF(MinBase1Day&gt;ROUND(((1-OneDayDiscount)*'UPS 1Day Base'!H144),2),ROUND(MinBase1Day*(1+ExpressFuelSurcharge),2),ROUND(((1-OneDayDiscount)*'UPS 1Day Base'!H144)*(1+ExpressFuelSurcharge),2))</f>
        <v>860</v>
      </c>
    </row>
    <row r="148" ht="12.75" customHeight="1">
      <c r="A148" s="299">
        <v>143.0</v>
      </c>
      <c r="B148" s="300">
        <f>IF(MinBase1Day&gt;ROUND(((1-OneDayDiscount)*'UPS 1Day Base'!B145),2),ROUND(MinBase1Day*(1+ExpressFuelSurcharge),2),ROUND(((1-OneDayDiscount)*'UPS 1Day Base'!B145)*(1+ExpressFuelSurcharge),2))</f>
        <v>229.07</v>
      </c>
      <c r="C148" s="300">
        <f>IF(MinBase1Day&gt;ROUND(((1-OneDayDiscount)*'UPS 1Day Base'!C145),2),ROUND(MinBase1Day*(1+ExpressFuelSurcharge),2),ROUND(((1-OneDayDiscount)*'UPS 1Day Base'!C145)*(1+ExpressFuelSurcharge),2))</f>
        <v>320.7</v>
      </c>
      <c r="D148" s="300">
        <f>IF(MinBase1Day&gt;ROUND(((1-OneDayDiscount)*'UPS 1Day Base'!D145),2),ROUND(MinBase1Day*(1+ExpressFuelSurcharge),2),ROUND(((1-OneDayDiscount)*'UPS 1Day Base'!D145)*(1+ExpressFuelSurcharge),2))</f>
        <v>580.6</v>
      </c>
      <c r="E148" s="300">
        <f>IF(MinBase1Day&gt;ROUND(((1-OneDayDiscount)*'UPS 1Day Base'!E145),2),ROUND(MinBase1Day*(1+ExpressFuelSurcharge),2),ROUND(((1-OneDayDiscount)*'UPS 1Day Base'!E145)*(1+ExpressFuelSurcharge),2))</f>
        <v>672.23</v>
      </c>
      <c r="F148" s="300">
        <f>IF(MinBase1Day&gt;ROUND(((1-OneDayDiscount)*'UPS 1Day Base'!F145),2),ROUND(MinBase1Day*(1+ExpressFuelSurcharge),2),ROUND(((1-OneDayDiscount)*'UPS 1Day Base'!F145)*(1+ExpressFuelSurcharge),2))</f>
        <v>686.32</v>
      </c>
      <c r="G148" s="300">
        <f>IF(MinBase1Day&gt;ROUND(((1-OneDayDiscount)*'UPS 1Day Base'!G145),2),ROUND(MinBase1Day*(1+ExpressFuelSurcharge),2),ROUND(((1-OneDayDiscount)*'UPS 1Day Base'!G145)*(1+ExpressFuelSurcharge),2))</f>
        <v>829.93</v>
      </c>
      <c r="H148" s="300">
        <f>IF(MinBase1Day&gt;ROUND(((1-OneDayDiscount)*'UPS 1Day Base'!H145),2),ROUND(MinBase1Day*(1+ExpressFuelSurcharge),2),ROUND(((1-OneDayDiscount)*'UPS 1Day Base'!H145)*(1+ExpressFuelSurcharge),2))</f>
        <v>866.05</v>
      </c>
    </row>
    <row r="149" ht="12.75" customHeight="1">
      <c r="A149" s="299">
        <v>144.0</v>
      </c>
      <c r="B149" s="300">
        <f>IF(MinBase1Day&gt;ROUND(((1-OneDayDiscount)*'UPS 1Day Base'!B146),2),ROUND(MinBase1Day*(1+ExpressFuelSurcharge),2),ROUND(((1-OneDayDiscount)*'UPS 1Day Base'!B146)*(1+ExpressFuelSurcharge),2))</f>
        <v>230.67</v>
      </c>
      <c r="C149" s="300">
        <f>IF(MinBase1Day&gt;ROUND(((1-OneDayDiscount)*'UPS 1Day Base'!C146),2),ROUND(MinBase1Day*(1+ExpressFuelSurcharge),2),ROUND(((1-OneDayDiscount)*'UPS 1Day Base'!C146)*(1+ExpressFuelSurcharge),2))</f>
        <v>322.95</v>
      </c>
      <c r="D149" s="300">
        <f>IF(MinBase1Day&gt;ROUND(((1-OneDayDiscount)*'UPS 1Day Base'!D146),2),ROUND(MinBase1Day*(1+ExpressFuelSurcharge),2),ROUND(((1-OneDayDiscount)*'UPS 1Day Base'!D146)*(1+ExpressFuelSurcharge),2))</f>
        <v>584.66</v>
      </c>
      <c r="E149" s="300">
        <f>IF(MinBase1Day&gt;ROUND(((1-OneDayDiscount)*'UPS 1Day Base'!E146),2),ROUND(MinBase1Day*(1+ExpressFuelSurcharge),2),ROUND(((1-OneDayDiscount)*'UPS 1Day Base'!E146)*(1+ExpressFuelSurcharge),2))</f>
        <v>676.93</v>
      </c>
      <c r="F149" s="300">
        <f>IF(MinBase1Day&gt;ROUND(((1-OneDayDiscount)*'UPS 1Day Base'!F146),2),ROUND(MinBase1Day*(1+ExpressFuelSurcharge),2),ROUND(((1-OneDayDiscount)*'UPS 1Day Base'!F146)*(1+ExpressFuelSurcharge),2))</f>
        <v>691.12</v>
      </c>
      <c r="G149" s="300">
        <f>IF(MinBase1Day&gt;ROUND(((1-OneDayDiscount)*'UPS 1Day Base'!G146),2),ROUND(MinBase1Day*(1+ExpressFuelSurcharge),2),ROUND(((1-OneDayDiscount)*'UPS 1Day Base'!G146)*(1+ExpressFuelSurcharge),2))</f>
        <v>835.74</v>
      </c>
      <c r="H149" s="300">
        <f>IF(MinBase1Day&gt;ROUND(((1-OneDayDiscount)*'UPS 1Day Base'!H146),2),ROUND(MinBase1Day*(1+ExpressFuelSurcharge),2),ROUND(((1-OneDayDiscount)*'UPS 1Day Base'!H146)*(1+ExpressFuelSurcharge),2))</f>
        <v>872.11</v>
      </c>
    </row>
    <row r="150" ht="12.75" customHeight="1">
      <c r="A150" s="299">
        <v>145.0</v>
      </c>
      <c r="B150" s="300">
        <f>IF(MinBase1Day&gt;ROUND(((1-OneDayDiscount)*'UPS 1Day Base'!B147),2),ROUND(MinBase1Day*(1+ExpressFuelSurcharge),2),ROUND(((1-OneDayDiscount)*'UPS 1Day Base'!B147)*(1+ExpressFuelSurcharge),2))</f>
        <v>232.28</v>
      </c>
      <c r="C150" s="300">
        <f>IF(MinBase1Day&gt;ROUND(((1-OneDayDiscount)*'UPS 1Day Base'!C147),2),ROUND(MinBase1Day*(1+ExpressFuelSurcharge),2),ROUND(((1-OneDayDiscount)*'UPS 1Day Base'!C147)*(1+ExpressFuelSurcharge),2))</f>
        <v>325.18</v>
      </c>
      <c r="D150" s="300">
        <f>IF(MinBase1Day&gt;ROUND(((1-OneDayDiscount)*'UPS 1Day Base'!D147),2),ROUND(MinBase1Day*(1+ExpressFuelSurcharge),2),ROUND(((1-OneDayDiscount)*'UPS 1Day Base'!D147)*(1+ExpressFuelSurcharge),2))</f>
        <v>588.72</v>
      </c>
      <c r="E150" s="300">
        <f>IF(MinBase1Day&gt;ROUND(((1-OneDayDiscount)*'UPS 1Day Base'!E147),2),ROUND(MinBase1Day*(1+ExpressFuelSurcharge),2),ROUND(((1-OneDayDiscount)*'UPS 1Day Base'!E147)*(1+ExpressFuelSurcharge),2))</f>
        <v>681.63</v>
      </c>
      <c r="F150" s="300">
        <f>IF(MinBase1Day&gt;ROUND(((1-OneDayDiscount)*'UPS 1Day Base'!F147),2),ROUND(MinBase1Day*(1+ExpressFuelSurcharge),2),ROUND(((1-OneDayDiscount)*'UPS 1Day Base'!F147)*(1+ExpressFuelSurcharge),2))</f>
        <v>695.92</v>
      </c>
      <c r="G150" s="300">
        <f>IF(MinBase1Day&gt;ROUND(((1-OneDayDiscount)*'UPS 1Day Base'!G147),2),ROUND(MinBase1Day*(1+ExpressFuelSurcharge),2),ROUND(((1-OneDayDiscount)*'UPS 1Day Base'!G147)*(1+ExpressFuelSurcharge),2))</f>
        <v>841.54</v>
      </c>
      <c r="H150" s="300">
        <f>IF(MinBase1Day&gt;ROUND(((1-OneDayDiscount)*'UPS 1Day Base'!H147),2),ROUND(MinBase1Day*(1+ExpressFuelSurcharge),2),ROUND(((1-OneDayDiscount)*'UPS 1Day Base'!H147)*(1+ExpressFuelSurcharge),2))</f>
        <v>878.17</v>
      </c>
    </row>
    <row r="151" ht="12.75" customHeight="1">
      <c r="A151" s="299">
        <v>146.0</v>
      </c>
      <c r="B151" s="300">
        <f>IF(MinBase1Day&gt;ROUND(((1-OneDayDiscount)*'UPS 1Day Base'!B148),2),ROUND(MinBase1Day*(1+ExpressFuelSurcharge),2),ROUND(((1-OneDayDiscount)*'UPS 1Day Base'!B148)*(1+ExpressFuelSurcharge),2))</f>
        <v>233.87</v>
      </c>
      <c r="C151" s="300">
        <f>IF(MinBase1Day&gt;ROUND(((1-OneDayDiscount)*'UPS 1Day Base'!C148),2),ROUND(MinBase1Day*(1+ExpressFuelSurcharge),2),ROUND(((1-OneDayDiscount)*'UPS 1Day Base'!C148)*(1+ExpressFuelSurcharge),2))</f>
        <v>327.43</v>
      </c>
      <c r="D151" s="300">
        <f>IF(MinBase1Day&gt;ROUND(((1-OneDayDiscount)*'UPS 1Day Base'!D148),2),ROUND(MinBase1Day*(1+ExpressFuelSurcharge),2),ROUND(((1-OneDayDiscount)*'UPS 1Day Base'!D148)*(1+ExpressFuelSurcharge),2))</f>
        <v>592.78</v>
      </c>
      <c r="E151" s="300">
        <f>IF(MinBase1Day&gt;ROUND(((1-OneDayDiscount)*'UPS 1Day Base'!E148),2),ROUND(MinBase1Day*(1+ExpressFuelSurcharge),2),ROUND(((1-OneDayDiscount)*'UPS 1Day Base'!E148)*(1+ExpressFuelSurcharge),2))</f>
        <v>686.33</v>
      </c>
      <c r="F151" s="300">
        <f>IF(MinBase1Day&gt;ROUND(((1-OneDayDiscount)*'UPS 1Day Base'!F148),2),ROUND(MinBase1Day*(1+ExpressFuelSurcharge),2),ROUND(((1-OneDayDiscount)*'UPS 1Day Base'!F148)*(1+ExpressFuelSurcharge),2))</f>
        <v>700.73</v>
      </c>
      <c r="G151" s="300">
        <f>IF(MinBase1Day&gt;ROUND(((1-OneDayDiscount)*'UPS 1Day Base'!G148),2),ROUND(MinBase1Day*(1+ExpressFuelSurcharge),2),ROUND(((1-OneDayDiscount)*'UPS 1Day Base'!G148)*(1+ExpressFuelSurcharge),2))</f>
        <v>847.34</v>
      </c>
      <c r="H151" s="300">
        <f>IF(MinBase1Day&gt;ROUND(((1-OneDayDiscount)*'UPS 1Day Base'!H148),2),ROUND(MinBase1Day*(1+ExpressFuelSurcharge),2),ROUND(((1-OneDayDiscount)*'UPS 1Day Base'!H148)*(1+ExpressFuelSurcharge),2))</f>
        <v>884.22</v>
      </c>
    </row>
    <row r="152" ht="12.75" customHeight="1">
      <c r="A152" s="299">
        <v>147.0</v>
      </c>
      <c r="B152" s="300">
        <f>IF(MinBase1Day&gt;ROUND(((1-OneDayDiscount)*'UPS 1Day Base'!B149),2),ROUND(MinBase1Day*(1+ExpressFuelSurcharge),2),ROUND(((1-OneDayDiscount)*'UPS 1Day Base'!B149)*(1+ExpressFuelSurcharge),2))</f>
        <v>235.48</v>
      </c>
      <c r="C152" s="300">
        <f>IF(MinBase1Day&gt;ROUND(((1-OneDayDiscount)*'UPS 1Day Base'!C149),2),ROUND(MinBase1Day*(1+ExpressFuelSurcharge),2),ROUND(((1-OneDayDiscount)*'UPS 1Day Base'!C149)*(1+ExpressFuelSurcharge),2))</f>
        <v>329.67</v>
      </c>
      <c r="D152" s="300">
        <f>IF(MinBase1Day&gt;ROUND(((1-OneDayDiscount)*'UPS 1Day Base'!D149),2),ROUND(MinBase1Day*(1+ExpressFuelSurcharge),2),ROUND(((1-OneDayDiscount)*'UPS 1Day Base'!D149)*(1+ExpressFuelSurcharge),2))</f>
        <v>596.84</v>
      </c>
      <c r="E152" s="300">
        <f>IF(MinBase1Day&gt;ROUND(((1-OneDayDiscount)*'UPS 1Day Base'!E149),2),ROUND(MinBase1Day*(1+ExpressFuelSurcharge),2),ROUND(((1-OneDayDiscount)*'UPS 1Day Base'!E149)*(1+ExpressFuelSurcharge),2))</f>
        <v>691.03</v>
      </c>
      <c r="F152" s="300">
        <f>IF(MinBase1Day&gt;ROUND(((1-OneDayDiscount)*'UPS 1Day Base'!F149),2),ROUND(MinBase1Day*(1+ExpressFuelSurcharge),2),ROUND(((1-OneDayDiscount)*'UPS 1Day Base'!F149)*(1+ExpressFuelSurcharge),2))</f>
        <v>705.52</v>
      </c>
      <c r="G152" s="300">
        <f>IF(MinBase1Day&gt;ROUND(((1-OneDayDiscount)*'UPS 1Day Base'!G149),2),ROUND(MinBase1Day*(1+ExpressFuelSurcharge),2),ROUND(((1-OneDayDiscount)*'UPS 1Day Base'!G149)*(1+ExpressFuelSurcharge),2))</f>
        <v>853.15</v>
      </c>
      <c r="H152" s="300">
        <f>IF(MinBase1Day&gt;ROUND(((1-OneDayDiscount)*'UPS 1Day Base'!H149),2),ROUND(MinBase1Day*(1+ExpressFuelSurcharge),2),ROUND(((1-OneDayDiscount)*'UPS 1Day Base'!H149)*(1+ExpressFuelSurcharge),2))</f>
        <v>890.28</v>
      </c>
    </row>
    <row r="153" ht="12.75" customHeight="1">
      <c r="A153" s="299">
        <v>148.0</v>
      </c>
      <c r="B153" s="300">
        <f>IF(MinBase1Day&gt;ROUND(((1-OneDayDiscount)*'UPS 1Day Base'!B150),2),ROUND(MinBase1Day*(1+ExpressFuelSurcharge),2),ROUND(((1-OneDayDiscount)*'UPS 1Day Base'!B150)*(1+ExpressFuelSurcharge),2))</f>
        <v>237.08</v>
      </c>
      <c r="C153" s="300">
        <f>IF(MinBase1Day&gt;ROUND(((1-OneDayDiscount)*'UPS 1Day Base'!C150),2),ROUND(MinBase1Day*(1+ExpressFuelSurcharge),2),ROUND(((1-OneDayDiscount)*'UPS 1Day Base'!C150)*(1+ExpressFuelSurcharge),2))</f>
        <v>331.91</v>
      </c>
      <c r="D153" s="300">
        <f>IF(MinBase1Day&gt;ROUND(((1-OneDayDiscount)*'UPS 1Day Base'!D150),2),ROUND(MinBase1Day*(1+ExpressFuelSurcharge),2),ROUND(((1-OneDayDiscount)*'UPS 1Day Base'!D150)*(1+ExpressFuelSurcharge),2))</f>
        <v>600.9</v>
      </c>
      <c r="E153" s="300">
        <f>IF(MinBase1Day&gt;ROUND(((1-OneDayDiscount)*'UPS 1Day Base'!E150),2),ROUND(MinBase1Day*(1+ExpressFuelSurcharge),2),ROUND(((1-OneDayDiscount)*'UPS 1Day Base'!E150)*(1+ExpressFuelSurcharge),2))</f>
        <v>695.73</v>
      </c>
      <c r="F153" s="300">
        <f>IF(MinBase1Day&gt;ROUND(((1-OneDayDiscount)*'UPS 1Day Base'!F150),2),ROUND(MinBase1Day*(1+ExpressFuelSurcharge),2),ROUND(((1-OneDayDiscount)*'UPS 1Day Base'!F150)*(1+ExpressFuelSurcharge),2))</f>
        <v>710.32</v>
      </c>
      <c r="G153" s="300">
        <f>IF(MinBase1Day&gt;ROUND(((1-OneDayDiscount)*'UPS 1Day Base'!G150),2),ROUND(MinBase1Day*(1+ExpressFuelSurcharge),2),ROUND(((1-OneDayDiscount)*'UPS 1Day Base'!G150)*(1+ExpressFuelSurcharge),2))</f>
        <v>858.95</v>
      </c>
      <c r="H153" s="300">
        <f>IF(MinBase1Day&gt;ROUND(((1-OneDayDiscount)*'UPS 1Day Base'!H150),2),ROUND(MinBase1Day*(1+ExpressFuelSurcharge),2),ROUND(((1-OneDayDiscount)*'UPS 1Day Base'!H150)*(1+ExpressFuelSurcharge),2))</f>
        <v>896.33</v>
      </c>
    </row>
    <row r="154" ht="12.75" customHeight="1">
      <c r="A154" s="299">
        <v>149.0</v>
      </c>
      <c r="B154" s="300">
        <f>IF(MinBase1Day&gt;ROUND(((1-OneDayDiscount)*'UPS 1Day Base'!B151),2),ROUND(MinBase1Day*(1+ExpressFuelSurcharge),2),ROUND(((1-OneDayDiscount)*'UPS 1Day Base'!B151)*(1+ExpressFuelSurcharge),2))</f>
        <v>238.69</v>
      </c>
      <c r="C154" s="300">
        <f>IF(MinBase1Day&gt;ROUND(((1-OneDayDiscount)*'UPS 1Day Base'!C151),2),ROUND(MinBase1Day*(1+ExpressFuelSurcharge),2),ROUND(((1-OneDayDiscount)*'UPS 1Day Base'!C151)*(1+ExpressFuelSurcharge),2))</f>
        <v>334.15</v>
      </c>
      <c r="D154" s="300">
        <f>IF(MinBase1Day&gt;ROUND(((1-OneDayDiscount)*'UPS 1Day Base'!D151),2),ROUND(MinBase1Day*(1+ExpressFuelSurcharge),2),ROUND(((1-OneDayDiscount)*'UPS 1Day Base'!D151)*(1+ExpressFuelSurcharge),2))</f>
        <v>604.96</v>
      </c>
      <c r="E154" s="300">
        <f>IF(MinBase1Day&gt;ROUND(((1-OneDayDiscount)*'UPS 1Day Base'!E151),2),ROUND(MinBase1Day*(1+ExpressFuelSurcharge),2),ROUND(((1-OneDayDiscount)*'UPS 1Day Base'!E151)*(1+ExpressFuelSurcharge),2))</f>
        <v>700.43</v>
      </c>
      <c r="F154" s="300">
        <f>IF(MinBase1Day&gt;ROUND(((1-OneDayDiscount)*'UPS 1Day Base'!F151),2),ROUND(MinBase1Day*(1+ExpressFuelSurcharge),2),ROUND(((1-OneDayDiscount)*'UPS 1Day Base'!F151)*(1+ExpressFuelSurcharge),2))</f>
        <v>715.12</v>
      </c>
      <c r="G154" s="300">
        <f>IF(MinBase1Day&gt;ROUND(((1-OneDayDiscount)*'UPS 1Day Base'!G151),2),ROUND(MinBase1Day*(1+ExpressFuelSurcharge),2),ROUND(((1-OneDayDiscount)*'UPS 1Day Base'!G151)*(1+ExpressFuelSurcharge),2))</f>
        <v>864.75</v>
      </c>
      <c r="H154" s="300">
        <f>IF(MinBase1Day&gt;ROUND(((1-OneDayDiscount)*'UPS 1Day Base'!H151),2),ROUND(MinBase1Day*(1+ExpressFuelSurcharge),2),ROUND(((1-OneDayDiscount)*'UPS 1Day Base'!H151)*(1+ExpressFuelSurcharge),2))</f>
        <v>902.39</v>
      </c>
    </row>
    <row r="155" ht="12.75" customHeight="1">
      <c r="A155" s="299">
        <v>150.0</v>
      </c>
      <c r="B155" s="300">
        <f>IF(MinBase1Day&gt;ROUND(((1-OneDayDiscount)*'UPS 1Day Base'!B152),2),ROUND(MinBase1Day*(1+ExpressFuelSurcharge),2),ROUND(((1-OneDayDiscount)*'UPS 1Day Base'!B152)*(1+ExpressFuelSurcharge),2))</f>
        <v>240.29</v>
      </c>
      <c r="C155" s="300">
        <f>IF(MinBase1Day&gt;ROUND(((1-OneDayDiscount)*'UPS 1Day Base'!C152),2),ROUND(MinBase1Day*(1+ExpressFuelSurcharge),2),ROUND(((1-OneDayDiscount)*'UPS 1Day Base'!C152)*(1+ExpressFuelSurcharge),2))</f>
        <v>336.39</v>
      </c>
      <c r="D155" s="300">
        <f>IF(MinBase1Day&gt;ROUND(((1-OneDayDiscount)*'UPS 1Day Base'!D152),2),ROUND(MinBase1Day*(1+ExpressFuelSurcharge),2),ROUND(((1-OneDayDiscount)*'UPS 1Day Base'!D152)*(1+ExpressFuelSurcharge),2))</f>
        <v>609.02</v>
      </c>
      <c r="E155" s="300">
        <f>IF(MinBase1Day&gt;ROUND(((1-OneDayDiscount)*'UPS 1Day Base'!E152),2),ROUND(MinBase1Day*(1+ExpressFuelSurcharge),2),ROUND(((1-OneDayDiscount)*'UPS 1Day Base'!E152)*(1+ExpressFuelSurcharge),2))</f>
        <v>705.13</v>
      </c>
      <c r="F155" s="300">
        <f>IF(MinBase1Day&gt;ROUND(((1-OneDayDiscount)*'UPS 1Day Base'!F152),2),ROUND(MinBase1Day*(1+ExpressFuelSurcharge),2),ROUND(((1-OneDayDiscount)*'UPS 1Day Base'!F152)*(1+ExpressFuelSurcharge),2))</f>
        <v>719.92</v>
      </c>
      <c r="G155" s="300">
        <f>IF(MinBase1Day&gt;ROUND(((1-OneDayDiscount)*'UPS 1Day Base'!G152),2),ROUND(MinBase1Day*(1+ExpressFuelSurcharge),2),ROUND(((1-OneDayDiscount)*'UPS 1Day Base'!G152)*(1+ExpressFuelSurcharge),2))</f>
        <v>870.55</v>
      </c>
      <c r="H155" s="300">
        <f>IF(MinBase1Day&gt;ROUND(((1-OneDayDiscount)*'UPS 1Day Base'!H152),2),ROUND(MinBase1Day*(1+ExpressFuelSurcharge),2),ROUND(((1-OneDayDiscount)*'UPS 1Day Base'!H152)*(1+ExpressFuelSurcharge),2))</f>
        <v>908.44</v>
      </c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H155">
    <cfRule type="expression" dxfId="1" priority="1">
      <formula>MOD(ROW(),2)=0</formula>
    </cfRule>
  </conditionalFormatting>
  <printOptions/>
  <pageMargins bottom="0.57" footer="0.0" header="0.0" left="0.75" right="0.75" top="0.51"/>
  <pageSetup scale="92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" width="6.63"/>
    <col customWidth="1" min="2" max="9" width="7.63"/>
    <col customWidth="1" min="10" max="10" width="24.0"/>
    <col customWidth="1" min="11" max="11" width="8.38"/>
    <col customWidth="1" min="12" max="12" width="3.63"/>
    <col customWidth="1" min="13" max="26" width="8.63"/>
  </cols>
  <sheetData>
    <row r="1" ht="12.75" customHeight="1">
      <c r="B1" s="308"/>
      <c r="C1" s="308"/>
      <c r="D1" s="309" t="s">
        <v>157</v>
      </c>
      <c r="E1" s="310">
        <f>ExpressResWithFS</f>
        <v>7.14</v>
      </c>
      <c r="H1" s="286" t="s">
        <v>145</v>
      </c>
    </row>
    <row r="2" ht="12.75" customHeight="1">
      <c r="B2" s="295" t="s">
        <v>147</v>
      </c>
      <c r="H2" s="286" t="s">
        <v>160</v>
      </c>
    </row>
    <row r="3" ht="12.75" customHeight="1">
      <c r="B3" s="295" t="s">
        <v>159</v>
      </c>
    </row>
    <row r="4" ht="12.75" customHeight="1">
      <c r="A4" s="297" t="s">
        <v>4</v>
      </c>
      <c r="B4" s="297" t="s">
        <v>0</v>
      </c>
      <c r="C4" s="297" t="s">
        <v>0</v>
      </c>
      <c r="D4" s="297" t="s">
        <v>0</v>
      </c>
      <c r="E4" s="297" t="s">
        <v>0</v>
      </c>
      <c r="F4" s="297" t="s">
        <v>0</v>
      </c>
      <c r="G4" s="297" t="s">
        <v>0</v>
      </c>
      <c r="H4" s="297" t="s">
        <v>0</v>
      </c>
    </row>
    <row r="5" ht="12.75" customHeight="1">
      <c r="A5" s="296" t="s">
        <v>149</v>
      </c>
      <c r="B5" s="298">
        <v>102.0</v>
      </c>
      <c r="C5" s="298">
        <v>103.0</v>
      </c>
      <c r="D5" s="298">
        <v>104.0</v>
      </c>
      <c r="E5" s="298">
        <v>105.0</v>
      </c>
      <c r="F5" s="298">
        <v>106.0</v>
      </c>
      <c r="G5" s="298">
        <v>107.0</v>
      </c>
      <c r="H5" s="298">
        <v>108.0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99" t="s">
        <v>150</v>
      </c>
      <c r="B6" s="300">
        <f>IF(MinBase1AMDay&gt;ROUND(((1-OneDayDiscount)*'UPS 1Day AM Base'!B3),2),ROUND(MinBase1AMDay*(1+ExpressFuelSurcharge),2),ROUND(((1-OneDayDiscount)*'UPS 1Day AM Base'!B3)*(1+ExpressFuelSurcharge),2))</f>
        <v>28.6</v>
      </c>
      <c r="C6" s="300">
        <f>IF(MinBase1AMDay&gt;ROUND(((1-OneDayDiscount)*'UPS 1Day AM Base'!C3),2),ROUND(MinBase1AMDay*(1+ExpressFuelSurcharge),2),ROUND(((1-OneDayDiscount)*'UPS 1Day AM Base'!C3)*(1+ExpressFuelSurcharge),2))</f>
        <v>33.8</v>
      </c>
      <c r="D6" s="300">
        <f>IF(MinBase1AMDay&gt;ROUND(((1-OneDayDiscount)*'UPS 1Day AM Base'!D3),2),ROUND(MinBase1AMDay*(1+ExpressFuelSurcharge),2),ROUND(((1-OneDayDiscount)*'UPS 1Day AM Base'!D3)*(1+ExpressFuelSurcharge),2))</f>
        <v>44.14</v>
      </c>
      <c r="E6" s="300">
        <f>IF(MinBase1AMDay&gt;ROUND(((1-OneDayDiscount)*'UPS 1Day AM Base'!E3),2),ROUND(MinBase1AMDay*(1+ExpressFuelSurcharge),2),ROUND(((1-OneDayDiscount)*'UPS 1Day AM Base'!E3)*(1+ExpressFuelSurcharge),2))</f>
        <v>48.81</v>
      </c>
      <c r="F6" s="300">
        <f>IF(MinBase1AMDay&gt;ROUND(((1-OneDayDiscount)*'UPS 1Day AM Base'!F3),2),ROUND(MinBase1AMDay*(1+ExpressFuelSurcharge),2),ROUND(((1-OneDayDiscount)*'UPS 1Day AM Base'!F3)*(1+ExpressFuelSurcharge),2))</f>
        <v>51.39</v>
      </c>
      <c r="G6" s="300">
        <f>IF(MinBase1AMDay&gt;ROUND(((1-OneDayDiscount)*'UPS 1Day AM Base'!G3),2),ROUND(MinBase1AMDay*(1+ExpressFuelSurcharge),2),ROUND(((1-OneDayDiscount)*'UPS 1Day AM Base'!G3)*(1+ExpressFuelSurcharge),2))</f>
        <v>58.36</v>
      </c>
      <c r="H6" s="300">
        <f>IF(MinBase1AMDay&gt;ROUND(((1-OneDayDiscount)*'UPS 1Day AM Base'!H3),2),ROUND(MinBase1AMDay*(1+ExpressFuelSurcharge),2),ROUND(((1-OneDayDiscount)*'UPS 1Day AM Base'!H3)*(1+ExpressFuelSurcharge),2))</f>
        <v>59.96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299">
        <v>2.0</v>
      </c>
      <c r="B7" s="300">
        <f>IF(MinBase1AMDay&gt;ROUND(((1-OneDayDiscount)*'UPS 1Day AM Base'!B4),2),ROUND(MinBase1AMDay*(1+ExpressFuelSurcharge),2),ROUND(((1-OneDayDiscount)*'UPS 1Day AM Base'!B4)*(1+ExpressFuelSurcharge),2))</f>
        <v>28.6</v>
      </c>
      <c r="C7" s="300">
        <f>IF(MinBase1AMDay&gt;ROUND(((1-OneDayDiscount)*'UPS 1Day AM Base'!C4),2),ROUND(MinBase1AMDay*(1+ExpressFuelSurcharge),2),ROUND(((1-OneDayDiscount)*'UPS 1Day AM Base'!C4)*(1+ExpressFuelSurcharge),2))</f>
        <v>34</v>
      </c>
      <c r="D7" s="300">
        <f>IF(MinBase1AMDay&gt;ROUND(((1-OneDayDiscount)*'UPS 1Day AM Base'!D4),2),ROUND(MinBase1AMDay*(1+ExpressFuelSurcharge),2),ROUND(((1-OneDayDiscount)*'UPS 1Day AM Base'!D4)*(1+ExpressFuelSurcharge),2))</f>
        <v>48.21</v>
      </c>
      <c r="E7" s="300">
        <f>IF(MinBase1AMDay&gt;ROUND(((1-OneDayDiscount)*'UPS 1Day AM Base'!E4),2),ROUND(MinBase1AMDay*(1+ExpressFuelSurcharge),2),ROUND(((1-OneDayDiscount)*'UPS 1Day AM Base'!E4)*(1+ExpressFuelSurcharge),2))</f>
        <v>52.41</v>
      </c>
      <c r="F7" s="300">
        <f>IF(MinBase1AMDay&gt;ROUND(((1-OneDayDiscount)*'UPS 1Day AM Base'!F4),2),ROUND(MinBase1AMDay*(1+ExpressFuelSurcharge),2),ROUND(((1-OneDayDiscount)*'UPS 1Day AM Base'!F4)*(1+ExpressFuelSurcharge),2))</f>
        <v>53.97</v>
      </c>
      <c r="G7" s="300">
        <f>IF(MinBase1AMDay&gt;ROUND(((1-OneDayDiscount)*'UPS 1Day AM Base'!G4),2),ROUND(MinBase1AMDay*(1+ExpressFuelSurcharge),2),ROUND(((1-OneDayDiscount)*'UPS 1Day AM Base'!G4)*(1+ExpressFuelSurcharge),2))</f>
        <v>60.77</v>
      </c>
      <c r="H7" s="300">
        <f>IF(MinBase1AMDay&gt;ROUND(((1-OneDayDiscount)*'UPS 1Day AM Base'!H4),2),ROUND(MinBase1AMDay*(1+ExpressFuelSurcharge),2),ROUND(((1-OneDayDiscount)*'UPS 1Day AM Base'!H4)*(1+ExpressFuelSurcharge),2))</f>
        <v>67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299">
        <v>3.0</v>
      </c>
      <c r="B8" s="300">
        <f>IF(MinBase1AMDay&gt;ROUND(((1-OneDayDiscount)*'UPS 1Day AM Base'!B5),2),ROUND(MinBase1AMDay*(1+ExpressFuelSurcharge),2),ROUND(((1-OneDayDiscount)*'UPS 1Day AM Base'!B5)*(1+ExpressFuelSurcharge),2))</f>
        <v>28.6</v>
      </c>
      <c r="C8" s="300">
        <f>IF(MinBase1AMDay&gt;ROUND(((1-OneDayDiscount)*'UPS 1Day AM Base'!C5),2),ROUND(MinBase1AMDay*(1+ExpressFuelSurcharge),2),ROUND(((1-OneDayDiscount)*'UPS 1Day AM Base'!C5)*(1+ExpressFuelSurcharge),2))</f>
        <v>37.72</v>
      </c>
      <c r="D8" s="300">
        <f>IF(MinBase1AMDay&gt;ROUND(((1-OneDayDiscount)*'UPS 1Day AM Base'!D5),2),ROUND(MinBase1AMDay*(1+ExpressFuelSurcharge),2),ROUND(((1-OneDayDiscount)*'UPS 1Day AM Base'!D5)*(1+ExpressFuelSurcharge),2))</f>
        <v>53.39</v>
      </c>
      <c r="E8" s="300">
        <f>IF(MinBase1AMDay&gt;ROUND(((1-OneDayDiscount)*'UPS 1Day AM Base'!E5),2),ROUND(MinBase1AMDay*(1+ExpressFuelSurcharge),2),ROUND(((1-OneDayDiscount)*'UPS 1Day AM Base'!E5)*(1+ExpressFuelSurcharge),2))</f>
        <v>59.9</v>
      </c>
      <c r="F8" s="300">
        <f>IF(MinBase1AMDay&gt;ROUND(((1-OneDayDiscount)*'UPS 1Day AM Base'!F5),2),ROUND(MinBase1AMDay*(1+ExpressFuelSurcharge),2),ROUND(((1-OneDayDiscount)*'UPS 1Day AM Base'!F5)*(1+ExpressFuelSurcharge),2))</f>
        <v>64.41</v>
      </c>
      <c r="G8" s="300">
        <f>IF(MinBase1AMDay&gt;ROUND(((1-OneDayDiscount)*'UPS 1Day AM Base'!G5),2),ROUND(MinBase1AMDay*(1+ExpressFuelSurcharge),2),ROUND(((1-OneDayDiscount)*'UPS 1Day AM Base'!G5)*(1+ExpressFuelSurcharge),2))</f>
        <v>70.72</v>
      </c>
      <c r="H8" s="300">
        <f>IF(MinBase1AMDay&gt;ROUND(((1-OneDayDiscount)*'UPS 1Day AM Base'!H5),2),ROUND(MinBase1AMDay*(1+ExpressFuelSurcharge),2),ROUND(((1-OneDayDiscount)*'UPS 1Day AM Base'!H5)*(1+ExpressFuelSurcharge),2))</f>
        <v>73.23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99">
        <v>4.0</v>
      </c>
      <c r="B9" s="300">
        <f>IF(MinBase1AMDay&gt;ROUND(((1-OneDayDiscount)*'UPS 1Day AM Base'!B6),2),ROUND(MinBase1AMDay*(1+ExpressFuelSurcharge),2),ROUND(((1-OneDayDiscount)*'UPS 1Day AM Base'!B6)*(1+ExpressFuelSurcharge),2))</f>
        <v>28.6</v>
      </c>
      <c r="C9" s="300">
        <f>IF(MinBase1AMDay&gt;ROUND(((1-OneDayDiscount)*'UPS 1Day AM Base'!C6),2),ROUND(MinBase1AMDay*(1+ExpressFuelSurcharge),2),ROUND(((1-OneDayDiscount)*'UPS 1Day AM Base'!C6)*(1+ExpressFuelSurcharge),2))</f>
        <v>38.52</v>
      </c>
      <c r="D9" s="300">
        <f>IF(MinBase1AMDay&gt;ROUND(((1-OneDayDiscount)*'UPS 1Day AM Base'!D6),2),ROUND(MinBase1AMDay*(1+ExpressFuelSurcharge),2),ROUND(((1-OneDayDiscount)*'UPS 1Day AM Base'!D6)*(1+ExpressFuelSurcharge),2))</f>
        <v>59.71</v>
      </c>
      <c r="E9" s="300">
        <f>IF(MinBase1AMDay&gt;ROUND(((1-OneDayDiscount)*'UPS 1Day AM Base'!E6),2),ROUND(MinBase1AMDay*(1+ExpressFuelSurcharge),2),ROUND(((1-OneDayDiscount)*'UPS 1Day AM Base'!E6)*(1+ExpressFuelSurcharge),2))</f>
        <v>65.59</v>
      </c>
      <c r="F9" s="300">
        <f>IF(MinBase1AMDay&gt;ROUND(((1-OneDayDiscount)*'UPS 1Day AM Base'!F6),2),ROUND(MinBase1AMDay*(1+ExpressFuelSurcharge),2),ROUND(((1-OneDayDiscount)*'UPS 1Day AM Base'!F6)*(1+ExpressFuelSurcharge),2))</f>
        <v>67.97</v>
      </c>
      <c r="G9" s="300">
        <f>IF(MinBase1AMDay&gt;ROUND(((1-OneDayDiscount)*'UPS 1Day AM Base'!G6),2),ROUND(MinBase1AMDay*(1+ExpressFuelSurcharge),2),ROUND(((1-OneDayDiscount)*'UPS 1Day AM Base'!G6)*(1+ExpressFuelSurcharge),2))</f>
        <v>76.81</v>
      </c>
      <c r="H9" s="300">
        <f>IF(MinBase1AMDay&gt;ROUND(((1-OneDayDiscount)*'UPS 1Day AM Base'!H6),2),ROUND(MinBase1AMDay*(1+ExpressFuelSurcharge),2),ROUND(((1-OneDayDiscount)*'UPS 1Day AM Base'!H6)*(1+ExpressFuelSurcharge),2))</f>
        <v>79.7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299">
        <v>5.0</v>
      </c>
      <c r="B10" s="300">
        <f>IF(MinBase1AMDay&gt;ROUND(((1-OneDayDiscount)*'UPS 1Day AM Base'!B7),2),ROUND(MinBase1AMDay*(1+ExpressFuelSurcharge),2),ROUND(((1-OneDayDiscount)*'UPS 1Day AM Base'!B7)*(1+ExpressFuelSurcharge),2))</f>
        <v>28.6</v>
      </c>
      <c r="C10" s="300">
        <f>IF(MinBase1AMDay&gt;ROUND(((1-OneDayDiscount)*'UPS 1Day AM Base'!C7),2),ROUND(MinBase1AMDay*(1+ExpressFuelSurcharge),2),ROUND(((1-OneDayDiscount)*'UPS 1Day AM Base'!C7)*(1+ExpressFuelSurcharge),2))</f>
        <v>38.74</v>
      </c>
      <c r="D10" s="300">
        <f>IF(MinBase1AMDay&gt;ROUND(((1-OneDayDiscount)*'UPS 1Day AM Base'!D7),2),ROUND(MinBase1AMDay*(1+ExpressFuelSurcharge),2),ROUND(((1-OneDayDiscount)*'UPS 1Day AM Base'!D7)*(1+ExpressFuelSurcharge),2))</f>
        <v>60.96</v>
      </c>
      <c r="E10" s="300">
        <f>IF(MinBase1AMDay&gt;ROUND(((1-OneDayDiscount)*'UPS 1Day AM Base'!E7),2),ROUND(MinBase1AMDay*(1+ExpressFuelSurcharge),2),ROUND(((1-OneDayDiscount)*'UPS 1Day AM Base'!E7)*(1+ExpressFuelSurcharge),2))</f>
        <v>66.17</v>
      </c>
      <c r="F10" s="300">
        <f>IF(MinBase1AMDay&gt;ROUND(((1-OneDayDiscount)*'UPS 1Day AM Base'!F7),2),ROUND(MinBase1AMDay*(1+ExpressFuelSurcharge),2),ROUND(((1-OneDayDiscount)*'UPS 1Day AM Base'!F7)*(1+ExpressFuelSurcharge),2))</f>
        <v>68.59</v>
      </c>
      <c r="G10" s="300">
        <f>IF(MinBase1AMDay&gt;ROUND(((1-OneDayDiscount)*'UPS 1Day AM Base'!G7),2),ROUND(MinBase1AMDay*(1+ExpressFuelSurcharge),2),ROUND(((1-OneDayDiscount)*'UPS 1Day AM Base'!G7)*(1+ExpressFuelSurcharge),2))</f>
        <v>77.79</v>
      </c>
      <c r="H10" s="300">
        <f>IF(MinBase1AMDay&gt;ROUND(((1-OneDayDiscount)*'UPS 1Day AM Base'!H7),2),ROUND(MinBase1AMDay*(1+ExpressFuelSurcharge),2),ROUND(((1-OneDayDiscount)*'UPS 1Day AM Base'!H7)*(1+ExpressFuelSurcharge),2))</f>
        <v>80.04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299">
        <v>6.0</v>
      </c>
      <c r="B11" s="300">
        <f>IF(MinBase1AMDay&gt;ROUND(((1-OneDayDiscount)*'UPS 1Day AM Base'!B8),2),ROUND(MinBase1AMDay*(1+ExpressFuelSurcharge),2),ROUND(((1-OneDayDiscount)*'UPS 1Day AM Base'!B8)*(1+ExpressFuelSurcharge),2))</f>
        <v>31.82</v>
      </c>
      <c r="C11" s="300">
        <f>IF(MinBase1AMDay&gt;ROUND(((1-OneDayDiscount)*'UPS 1Day AM Base'!C8),2),ROUND(MinBase1AMDay*(1+ExpressFuelSurcharge),2),ROUND(((1-OneDayDiscount)*'UPS 1Day AM Base'!C8)*(1+ExpressFuelSurcharge),2))</f>
        <v>42.75</v>
      </c>
      <c r="D11" s="300">
        <f>IF(MinBase1AMDay&gt;ROUND(((1-OneDayDiscount)*'UPS 1Day AM Base'!D8),2),ROUND(MinBase1AMDay*(1+ExpressFuelSurcharge),2),ROUND(((1-OneDayDiscount)*'UPS 1Day AM Base'!D8)*(1+ExpressFuelSurcharge),2))</f>
        <v>68.56</v>
      </c>
      <c r="E11" s="300">
        <f>IF(MinBase1AMDay&gt;ROUND(((1-OneDayDiscount)*'UPS 1Day AM Base'!E8),2),ROUND(MinBase1AMDay*(1+ExpressFuelSurcharge),2),ROUND(((1-OneDayDiscount)*'UPS 1Day AM Base'!E8)*(1+ExpressFuelSurcharge),2))</f>
        <v>77.39</v>
      </c>
      <c r="F11" s="300">
        <f>IF(MinBase1AMDay&gt;ROUND(((1-OneDayDiscount)*'UPS 1Day AM Base'!F8),2),ROUND(MinBase1AMDay*(1+ExpressFuelSurcharge),2),ROUND(((1-OneDayDiscount)*'UPS 1Day AM Base'!F8)*(1+ExpressFuelSurcharge),2))</f>
        <v>80.96</v>
      </c>
      <c r="G11" s="300">
        <f>IF(MinBase1AMDay&gt;ROUND(((1-OneDayDiscount)*'UPS 1Day AM Base'!G8),2),ROUND(MinBase1AMDay*(1+ExpressFuelSurcharge),2),ROUND(((1-OneDayDiscount)*'UPS 1Day AM Base'!G8)*(1+ExpressFuelSurcharge),2))</f>
        <v>89.32</v>
      </c>
      <c r="H11" s="300">
        <f>IF(MinBase1AMDay&gt;ROUND(((1-OneDayDiscount)*'UPS 1Day AM Base'!H8),2),ROUND(MinBase1AMDay*(1+ExpressFuelSurcharge),2),ROUND(((1-OneDayDiscount)*'UPS 1Day AM Base'!H8)*(1+ExpressFuelSurcharge),2))</f>
        <v>93.16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99">
        <v>7.0</v>
      </c>
      <c r="B12" s="300">
        <f>IF(MinBase1AMDay&gt;ROUND(((1-OneDayDiscount)*'UPS 1Day AM Base'!B9),2),ROUND(MinBase1AMDay*(1+ExpressFuelSurcharge),2),ROUND(((1-OneDayDiscount)*'UPS 1Day AM Base'!B9)*(1+ExpressFuelSurcharge),2))</f>
        <v>32.24</v>
      </c>
      <c r="C12" s="300">
        <f>IF(MinBase1AMDay&gt;ROUND(((1-OneDayDiscount)*'UPS 1Day AM Base'!C9),2),ROUND(MinBase1AMDay*(1+ExpressFuelSurcharge),2),ROUND(((1-OneDayDiscount)*'UPS 1Day AM Base'!C9)*(1+ExpressFuelSurcharge),2))</f>
        <v>44.98</v>
      </c>
      <c r="D12" s="300">
        <f>IF(MinBase1AMDay&gt;ROUND(((1-OneDayDiscount)*'UPS 1Day AM Base'!D9),2),ROUND(MinBase1AMDay*(1+ExpressFuelSurcharge),2),ROUND(((1-OneDayDiscount)*'UPS 1Day AM Base'!D9)*(1+ExpressFuelSurcharge),2))</f>
        <v>71.63</v>
      </c>
      <c r="E12" s="300">
        <f>IF(MinBase1AMDay&gt;ROUND(((1-OneDayDiscount)*'UPS 1Day AM Base'!E9),2),ROUND(MinBase1AMDay*(1+ExpressFuelSurcharge),2),ROUND(((1-OneDayDiscount)*'UPS 1Day AM Base'!E9)*(1+ExpressFuelSurcharge),2))</f>
        <v>81.2</v>
      </c>
      <c r="F12" s="300">
        <f>IF(MinBase1AMDay&gt;ROUND(((1-OneDayDiscount)*'UPS 1Day AM Base'!F9),2),ROUND(MinBase1AMDay*(1+ExpressFuelSurcharge),2),ROUND(((1-OneDayDiscount)*'UPS 1Day AM Base'!F9)*(1+ExpressFuelSurcharge),2))</f>
        <v>84.28</v>
      </c>
      <c r="G12" s="300">
        <f>IF(MinBase1AMDay&gt;ROUND(((1-OneDayDiscount)*'UPS 1Day AM Base'!G9),2),ROUND(MinBase1AMDay*(1+ExpressFuelSurcharge),2),ROUND(((1-OneDayDiscount)*'UPS 1Day AM Base'!G9)*(1+ExpressFuelSurcharge),2))</f>
        <v>93.22</v>
      </c>
      <c r="H12" s="300">
        <f>IF(MinBase1AMDay&gt;ROUND(((1-OneDayDiscount)*'UPS 1Day AM Base'!H9),2),ROUND(MinBase1AMDay*(1+ExpressFuelSurcharge),2),ROUND(((1-OneDayDiscount)*'UPS 1Day AM Base'!H9)*(1+ExpressFuelSurcharge),2))</f>
        <v>99.53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299">
        <v>8.0</v>
      </c>
      <c r="B13" s="300">
        <f>IF(MinBase1AMDay&gt;ROUND(((1-OneDayDiscount)*'UPS 1Day AM Base'!B10),2),ROUND(MinBase1AMDay*(1+ExpressFuelSurcharge),2),ROUND(((1-OneDayDiscount)*'UPS 1Day AM Base'!B10)*(1+ExpressFuelSurcharge),2))</f>
        <v>32.37</v>
      </c>
      <c r="C13" s="300">
        <f>IF(MinBase1AMDay&gt;ROUND(((1-OneDayDiscount)*'UPS 1Day AM Base'!C10),2),ROUND(MinBase1AMDay*(1+ExpressFuelSurcharge),2),ROUND(((1-OneDayDiscount)*'UPS 1Day AM Base'!C10)*(1+ExpressFuelSurcharge),2))</f>
        <v>45.21</v>
      </c>
      <c r="D13" s="300">
        <f>IF(MinBase1AMDay&gt;ROUND(((1-OneDayDiscount)*'UPS 1Day AM Base'!D10),2),ROUND(MinBase1AMDay*(1+ExpressFuelSurcharge),2),ROUND(((1-OneDayDiscount)*'UPS 1Day AM Base'!D10)*(1+ExpressFuelSurcharge),2))</f>
        <v>74.35</v>
      </c>
      <c r="E13" s="300">
        <f>IF(MinBase1AMDay&gt;ROUND(((1-OneDayDiscount)*'UPS 1Day AM Base'!E10),2),ROUND(MinBase1AMDay*(1+ExpressFuelSurcharge),2),ROUND(((1-OneDayDiscount)*'UPS 1Day AM Base'!E10)*(1+ExpressFuelSurcharge),2))</f>
        <v>84.35</v>
      </c>
      <c r="F13" s="300">
        <f>IF(MinBase1AMDay&gt;ROUND(((1-OneDayDiscount)*'UPS 1Day AM Base'!F10),2),ROUND(MinBase1AMDay*(1+ExpressFuelSurcharge),2),ROUND(((1-OneDayDiscount)*'UPS 1Day AM Base'!F10)*(1+ExpressFuelSurcharge),2))</f>
        <v>88.25</v>
      </c>
      <c r="G13" s="300">
        <f>IF(MinBase1AMDay&gt;ROUND(((1-OneDayDiscount)*'UPS 1Day AM Base'!G10),2),ROUND(MinBase1AMDay*(1+ExpressFuelSurcharge),2),ROUND(((1-OneDayDiscount)*'UPS 1Day AM Base'!G10)*(1+ExpressFuelSurcharge),2))</f>
        <v>98.73</v>
      </c>
      <c r="H13" s="300">
        <f>IF(MinBase1AMDay&gt;ROUND(((1-OneDayDiscount)*'UPS 1Day AM Base'!H10),2),ROUND(MinBase1AMDay*(1+ExpressFuelSurcharge),2),ROUND(((1-OneDayDiscount)*'UPS 1Day AM Base'!H10)*(1+ExpressFuelSurcharge),2))</f>
        <v>102.62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299">
        <v>9.0</v>
      </c>
      <c r="B14" s="300">
        <f>IF(MinBase1AMDay&gt;ROUND(((1-OneDayDiscount)*'UPS 1Day AM Base'!B11),2),ROUND(MinBase1AMDay*(1+ExpressFuelSurcharge),2),ROUND(((1-OneDayDiscount)*'UPS 1Day AM Base'!B11)*(1+ExpressFuelSurcharge),2))</f>
        <v>32.52</v>
      </c>
      <c r="C14" s="300">
        <f>IF(MinBase1AMDay&gt;ROUND(((1-OneDayDiscount)*'UPS 1Day AM Base'!C11),2),ROUND(MinBase1AMDay*(1+ExpressFuelSurcharge),2),ROUND(((1-OneDayDiscount)*'UPS 1Day AM Base'!C11)*(1+ExpressFuelSurcharge),2))</f>
        <v>45.54</v>
      </c>
      <c r="D14" s="300">
        <f>IF(MinBase1AMDay&gt;ROUND(((1-OneDayDiscount)*'UPS 1Day AM Base'!D11),2),ROUND(MinBase1AMDay*(1+ExpressFuelSurcharge),2),ROUND(((1-OneDayDiscount)*'UPS 1Day AM Base'!D11)*(1+ExpressFuelSurcharge),2))</f>
        <v>77.4</v>
      </c>
      <c r="E14" s="300">
        <f>IF(MinBase1AMDay&gt;ROUND(((1-OneDayDiscount)*'UPS 1Day AM Base'!E11),2),ROUND(MinBase1AMDay*(1+ExpressFuelSurcharge),2),ROUND(((1-OneDayDiscount)*'UPS 1Day AM Base'!E11)*(1+ExpressFuelSurcharge),2))</f>
        <v>84.67</v>
      </c>
      <c r="F14" s="300">
        <f>IF(MinBase1AMDay&gt;ROUND(((1-OneDayDiscount)*'UPS 1Day AM Base'!F11),2),ROUND(MinBase1AMDay*(1+ExpressFuelSurcharge),2),ROUND(((1-OneDayDiscount)*'UPS 1Day AM Base'!F11)*(1+ExpressFuelSurcharge),2))</f>
        <v>88.65</v>
      </c>
      <c r="G14" s="300">
        <f>IF(MinBase1AMDay&gt;ROUND(((1-OneDayDiscount)*'UPS 1Day AM Base'!G11),2),ROUND(MinBase1AMDay*(1+ExpressFuelSurcharge),2),ROUND(((1-OneDayDiscount)*'UPS 1Day AM Base'!G11)*(1+ExpressFuelSurcharge),2))</f>
        <v>99.29</v>
      </c>
      <c r="H14" s="300">
        <f>IF(MinBase1AMDay&gt;ROUND(((1-OneDayDiscount)*'UPS 1Day AM Base'!H11),2),ROUND(MinBase1AMDay*(1+ExpressFuelSurcharge),2),ROUND(((1-OneDayDiscount)*'UPS 1Day AM Base'!H11)*(1+ExpressFuelSurcharge),2))</f>
        <v>102.96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299">
        <v>10.0</v>
      </c>
      <c r="B15" s="300">
        <f>IF(MinBase1AMDay&gt;ROUND(((1-OneDayDiscount)*'UPS 1Day AM Base'!B12),2),ROUND(MinBase1AMDay*(1+ExpressFuelSurcharge),2),ROUND(((1-OneDayDiscount)*'UPS 1Day AM Base'!B12)*(1+ExpressFuelSurcharge),2))</f>
        <v>32.81</v>
      </c>
      <c r="C15" s="300">
        <f>IF(MinBase1AMDay&gt;ROUND(((1-OneDayDiscount)*'UPS 1Day AM Base'!C12),2),ROUND(MinBase1AMDay*(1+ExpressFuelSurcharge),2),ROUND(((1-OneDayDiscount)*'UPS 1Day AM Base'!C12)*(1+ExpressFuelSurcharge),2))</f>
        <v>46.12</v>
      </c>
      <c r="D15" s="300">
        <f>IF(MinBase1AMDay&gt;ROUND(((1-OneDayDiscount)*'UPS 1Day AM Base'!D12),2),ROUND(MinBase1AMDay*(1+ExpressFuelSurcharge),2),ROUND(((1-OneDayDiscount)*'UPS 1Day AM Base'!D12)*(1+ExpressFuelSurcharge),2))</f>
        <v>78.26</v>
      </c>
      <c r="E15" s="300">
        <f>IF(MinBase1AMDay&gt;ROUND(((1-OneDayDiscount)*'UPS 1Day AM Base'!E12),2),ROUND(MinBase1AMDay*(1+ExpressFuelSurcharge),2),ROUND(((1-OneDayDiscount)*'UPS 1Day AM Base'!E12)*(1+ExpressFuelSurcharge),2))</f>
        <v>85.42</v>
      </c>
      <c r="F15" s="300">
        <f>IF(MinBase1AMDay&gt;ROUND(((1-OneDayDiscount)*'UPS 1Day AM Base'!F12),2),ROUND(MinBase1AMDay*(1+ExpressFuelSurcharge),2),ROUND(((1-OneDayDiscount)*'UPS 1Day AM Base'!F12)*(1+ExpressFuelSurcharge),2))</f>
        <v>89.88</v>
      </c>
      <c r="G15" s="300">
        <f>IF(MinBase1AMDay&gt;ROUND(((1-OneDayDiscount)*'UPS 1Day AM Base'!G12),2),ROUND(MinBase1AMDay*(1+ExpressFuelSurcharge),2),ROUND(((1-OneDayDiscount)*'UPS 1Day AM Base'!G12)*(1+ExpressFuelSurcharge),2))</f>
        <v>100.25</v>
      </c>
      <c r="H15" s="300">
        <f>IF(MinBase1AMDay&gt;ROUND(((1-OneDayDiscount)*'UPS 1Day AM Base'!H12),2),ROUND(MinBase1AMDay*(1+ExpressFuelSurcharge),2),ROUND(((1-OneDayDiscount)*'UPS 1Day AM Base'!H12)*(1+ExpressFuelSurcharge),2))</f>
        <v>103.84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299">
        <v>11.0</v>
      </c>
      <c r="B16" s="300">
        <f>IF(MinBase1AMDay&gt;ROUND(((1-OneDayDiscount)*'UPS 1Day AM Base'!B13),2),ROUND(MinBase1AMDay*(1+ExpressFuelSurcharge),2),ROUND(((1-OneDayDiscount)*'UPS 1Day AM Base'!B13)*(1+ExpressFuelSurcharge),2))</f>
        <v>38.54</v>
      </c>
      <c r="C16" s="300">
        <f>IF(MinBase1AMDay&gt;ROUND(((1-OneDayDiscount)*'UPS 1Day AM Base'!C13),2),ROUND(MinBase1AMDay*(1+ExpressFuelSurcharge),2),ROUND(((1-OneDayDiscount)*'UPS 1Day AM Base'!C13)*(1+ExpressFuelSurcharge),2))</f>
        <v>54.29</v>
      </c>
      <c r="D16" s="300">
        <f>IF(MinBase1AMDay&gt;ROUND(((1-OneDayDiscount)*'UPS 1Day AM Base'!D13),2),ROUND(MinBase1AMDay*(1+ExpressFuelSurcharge),2),ROUND(((1-OneDayDiscount)*'UPS 1Day AM Base'!D13)*(1+ExpressFuelSurcharge),2))</f>
        <v>95.43</v>
      </c>
      <c r="E16" s="300">
        <f>IF(MinBase1AMDay&gt;ROUND(((1-OneDayDiscount)*'UPS 1Day AM Base'!E13),2),ROUND(MinBase1AMDay*(1+ExpressFuelSurcharge),2),ROUND(((1-OneDayDiscount)*'UPS 1Day AM Base'!E13)*(1+ExpressFuelSurcharge),2))</f>
        <v>108.42</v>
      </c>
      <c r="F16" s="300">
        <f>IF(MinBase1AMDay&gt;ROUND(((1-OneDayDiscount)*'UPS 1Day AM Base'!F13),2),ROUND(MinBase1AMDay*(1+ExpressFuelSurcharge),2),ROUND(((1-OneDayDiscount)*'UPS 1Day AM Base'!F13)*(1+ExpressFuelSurcharge),2))</f>
        <v>113.92</v>
      </c>
      <c r="G16" s="300">
        <f>IF(MinBase1AMDay&gt;ROUND(((1-OneDayDiscount)*'UPS 1Day AM Base'!G13),2),ROUND(MinBase1AMDay*(1+ExpressFuelSurcharge),2),ROUND(((1-OneDayDiscount)*'UPS 1Day AM Base'!G13)*(1+ExpressFuelSurcharge),2))</f>
        <v>119.41</v>
      </c>
      <c r="H16" s="300">
        <f>IF(MinBase1AMDay&gt;ROUND(((1-OneDayDiscount)*'UPS 1Day AM Base'!H13),2),ROUND(MinBase1AMDay*(1+ExpressFuelSurcharge),2),ROUND(((1-OneDayDiscount)*'UPS 1Day AM Base'!H13)*(1+ExpressFuelSurcharge),2))</f>
        <v>121.81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299">
        <v>12.0</v>
      </c>
      <c r="B17" s="300">
        <f>IF(MinBase1AMDay&gt;ROUND(((1-OneDayDiscount)*'UPS 1Day AM Base'!B14),2),ROUND(MinBase1AMDay*(1+ExpressFuelSurcharge),2),ROUND(((1-OneDayDiscount)*'UPS 1Day AM Base'!B14)*(1+ExpressFuelSurcharge),2))</f>
        <v>39.45</v>
      </c>
      <c r="C17" s="300">
        <f>IF(MinBase1AMDay&gt;ROUND(((1-OneDayDiscount)*'UPS 1Day AM Base'!C14),2),ROUND(MinBase1AMDay*(1+ExpressFuelSurcharge),2),ROUND(((1-OneDayDiscount)*'UPS 1Day AM Base'!C14)*(1+ExpressFuelSurcharge),2))</f>
        <v>56.1</v>
      </c>
      <c r="D17" s="300">
        <f>IF(MinBase1AMDay&gt;ROUND(((1-OneDayDiscount)*'UPS 1Day AM Base'!D14),2),ROUND(MinBase1AMDay*(1+ExpressFuelSurcharge),2),ROUND(((1-OneDayDiscount)*'UPS 1Day AM Base'!D14)*(1+ExpressFuelSurcharge),2))</f>
        <v>97.59</v>
      </c>
      <c r="E17" s="300">
        <f>IF(MinBase1AMDay&gt;ROUND(((1-OneDayDiscount)*'UPS 1Day AM Base'!E14),2),ROUND(MinBase1AMDay*(1+ExpressFuelSurcharge),2),ROUND(((1-OneDayDiscount)*'UPS 1Day AM Base'!E14)*(1+ExpressFuelSurcharge),2))</f>
        <v>113.49</v>
      </c>
      <c r="F17" s="300">
        <f>IF(MinBase1AMDay&gt;ROUND(((1-OneDayDiscount)*'UPS 1Day AM Base'!F14),2),ROUND(MinBase1AMDay*(1+ExpressFuelSurcharge),2),ROUND(((1-OneDayDiscount)*'UPS 1Day AM Base'!F14)*(1+ExpressFuelSurcharge),2))</f>
        <v>119.13</v>
      </c>
      <c r="G17" s="300">
        <f>IF(MinBase1AMDay&gt;ROUND(((1-OneDayDiscount)*'UPS 1Day AM Base'!G14),2),ROUND(MinBase1AMDay*(1+ExpressFuelSurcharge),2),ROUND(((1-OneDayDiscount)*'UPS 1Day AM Base'!G14)*(1+ExpressFuelSurcharge),2))</f>
        <v>121.91</v>
      </c>
      <c r="H17" s="300">
        <f>IF(MinBase1AMDay&gt;ROUND(((1-OneDayDiscount)*'UPS 1Day AM Base'!H14),2),ROUND(MinBase1AMDay*(1+ExpressFuelSurcharge),2),ROUND(((1-OneDayDiscount)*'UPS 1Day AM Base'!H14)*(1+ExpressFuelSurcharge),2))</f>
        <v>124.37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299">
        <v>13.0</v>
      </c>
      <c r="B18" s="300">
        <f>IF(MinBase1AMDay&gt;ROUND(((1-OneDayDiscount)*'UPS 1Day AM Base'!B15),2),ROUND(MinBase1AMDay*(1+ExpressFuelSurcharge),2),ROUND(((1-OneDayDiscount)*'UPS 1Day AM Base'!B15)*(1+ExpressFuelSurcharge),2))</f>
        <v>39.6</v>
      </c>
      <c r="C18" s="300">
        <f>IF(MinBase1AMDay&gt;ROUND(((1-OneDayDiscount)*'UPS 1Day AM Base'!C15),2),ROUND(MinBase1AMDay*(1+ExpressFuelSurcharge),2),ROUND(((1-OneDayDiscount)*'UPS 1Day AM Base'!C15)*(1+ExpressFuelSurcharge),2))</f>
        <v>56.64</v>
      </c>
      <c r="D18" s="300">
        <f>IF(MinBase1AMDay&gt;ROUND(((1-OneDayDiscount)*'UPS 1Day AM Base'!D15),2),ROUND(MinBase1AMDay*(1+ExpressFuelSurcharge),2),ROUND(((1-OneDayDiscount)*'UPS 1Day AM Base'!D15)*(1+ExpressFuelSurcharge),2))</f>
        <v>99.49</v>
      </c>
      <c r="E18" s="300">
        <f>IF(MinBase1AMDay&gt;ROUND(((1-OneDayDiscount)*'UPS 1Day AM Base'!E15),2),ROUND(MinBase1AMDay*(1+ExpressFuelSurcharge),2),ROUND(((1-OneDayDiscount)*'UPS 1Day AM Base'!E15)*(1+ExpressFuelSurcharge),2))</f>
        <v>117.17</v>
      </c>
      <c r="F18" s="300">
        <f>IF(MinBase1AMDay&gt;ROUND(((1-OneDayDiscount)*'UPS 1Day AM Base'!F15),2),ROUND(MinBase1AMDay*(1+ExpressFuelSurcharge),2),ROUND(((1-OneDayDiscount)*'UPS 1Day AM Base'!F15)*(1+ExpressFuelSurcharge),2))</f>
        <v>119.63</v>
      </c>
      <c r="G18" s="300">
        <f>IF(MinBase1AMDay&gt;ROUND(((1-OneDayDiscount)*'UPS 1Day AM Base'!G15),2),ROUND(MinBase1AMDay*(1+ExpressFuelSurcharge),2),ROUND(((1-OneDayDiscount)*'UPS 1Day AM Base'!G15)*(1+ExpressFuelSurcharge),2))</f>
        <v>132.74</v>
      </c>
      <c r="H18" s="300">
        <f>IF(MinBase1AMDay&gt;ROUND(((1-OneDayDiscount)*'UPS 1Day AM Base'!H15),2),ROUND(MinBase1AMDay*(1+ExpressFuelSurcharge),2),ROUND(((1-OneDayDiscount)*'UPS 1Day AM Base'!H15)*(1+ExpressFuelSurcharge),2))</f>
        <v>135.41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299">
        <v>14.0</v>
      </c>
      <c r="B19" s="300">
        <f>IF(MinBase1AMDay&gt;ROUND(((1-OneDayDiscount)*'UPS 1Day AM Base'!B16),2),ROUND(MinBase1AMDay*(1+ExpressFuelSurcharge),2),ROUND(((1-OneDayDiscount)*'UPS 1Day AM Base'!B16)*(1+ExpressFuelSurcharge),2))</f>
        <v>40.39</v>
      </c>
      <c r="C19" s="300">
        <f>IF(MinBase1AMDay&gt;ROUND(((1-OneDayDiscount)*'UPS 1Day AM Base'!C16),2),ROUND(MinBase1AMDay*(1+ExpressFuelSurcharge),2),ROUND(((1-OneDayDiscount)*'UPS 1Day AM Base'!C16)*(1+ExpressFuelSurcharge),2))</f>
        <v>57.34</v>
      </c>
      <c r="D19" s="300">
        <f>IF(MinBase1AMDay&gt;ROUND(((1-OneDayDiscount)*'UPS 1Day AM Base'!D16),2),ROUND(MinBase1AMDay*(1+ExpressFuelSurcharge),2),ROUND(((1-OneDayDiscount)*'UPS 1Day AM Base'!D16)*(1+ExpressFuelSurcharge),2))</f>
        <v>103.85</v>
      </c>
      <c r="E19" s="300">
        <f>IF(MinBase1AMDay&gt;ROUND(((1-OneDayDiscount)*'UPS 1Day AM Base'!E16),2),ROUND(MinBase1AMDay*(1+ExpressFuelSurcharge),2),ROUND(((1-OneDayDiscount)*'UPS 1Day AM Base'!E16)*(1+ExpressFuelSurcharge),2))</f>
        <v>117.44</v>
      </c>
      <c r="F19" s="300">
        <f>IF(MinBase1AMDay&gt;ROUND(((1-OneDayDiscount)*'UPS 1Day AM Base'!F16),2),ROUND(MinBase1AMDay*(1+ExpressFuelSurcharge),2),ROUND(((1-OneDayDiscount)*'UPS 1Day AM Base'!F16)*(1+ExpressFuelSurcharge),2))</f>
        <v>119.79</v>
      </c>
      <c r="G19" s="300">
        <f>IF(MinBase1AMDay&gt;ROUND(((1-OneDayDiscount)*'UPS 1Day AM Base'!G16),2),ROUND(MinBase1AMDay*(1+ExpressFuelSurcharge),2),ROUND(((1-OneDayDiscount)*'UPS 1Day AM Base'!G16)*(1+ExpressFuelSurcharge),2))</f>
        <v>133.82</v>
      </c>
      <c r="H19" s="300">
        <f>IF(MinBase1AMDay&gt;ROUND(((1-OneDayDiscount)*'UPS 1Day AM Base'!H16),2),ROUND(MinBase1AMDay*(1+ExpressFuelSurcharge),2),ROUND(((1-OneDayDiscount)*'UPS 1Day AM Base'!H16)*(1+ExpressFuelSurcharge),2))</f>
        <v>136.51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299">
        <v>15.0</v>
      </c>
      <c r="B20" s="300">
        <f>IF(MinBase1AMDay&gt;ROUND(((1-OneDayDiscount)*'UPS 1Day AM Base'!B17),2),ROUND(MinBase1AMDay*(1+ExpressFuelSurcharge),2),ROUND(((1-OneDayDiscount)*'UPS 1Day AM Base'!B17)*(1+ExpressFuelSurcharge),2))</f>
        <v>40.55</v>
      </c>
      <c r="C20" s="300">
        <f>IF(MinBase1AMDay&gt;ROUND(((1-OneDayDiscount)*'UPS 1Day AM Base'!C17),2),ROUND(MinBase1AMDay*(1+ExpressFuelSurcharge),2),ROUND(((1-OneDayDiscount)*'UPS 1Day AM Base'!C17)*(1+ExpressFuelSurcharge),2))</f>
        <v>57.68</v>
      </c>
      <c r="D20" s="300">
        <f>IF(MinBase1AMDay&gt;ROUND(((1-OneDayDiscount)*'UPS 1Day AM Base'!D17),2),ROUND(MinBase1AMDay*(1+ExpressFuelSurcharge),2),ROUND(((1-OneDayDiscount)*'UPS 1Day AM Base'!D17)*(1+ExpressFuelSurcharge),2))</f>
        <v>105.36</v>
      </c>
      <c r="E20" s="300">
        <f>IF(MinBase1AMDay&gt;ROUND(((1-OneDayDiscount)*'UPS 1Day AM Base'!E17),2),ROUND(MinBase1AMDay*(1+ExpressFuelSurcharge),2),ROUND(((1-OneDayDiscount)*'UPS 1Day AM Base'!E17)*(1+ExpressFuelSurcharge),2))</f>
        <v>118.18</v>
      </c>
      <c r="F20" s="300">
        <f>IF(MinBase1AMDay&gt;ROUND(((1-OneDayDiscount)*'UPS 1Day AM Base'!F17),2),ROUND(MinBase1AMDay*(1+ExpressFuelSurcharge),2),ROUND(((1-OneDayDiscount)*'UPS 1Day AM Base'!F17)*(1+ExpressFuelSurcharge),2))</f>
        <v>120.54</v>
      </c>
      <c r="G20" s="300">
        <f>IF(MinBase1AMDay&gt;ROUND(((1-OneDayDiscount)*'UPS 1Day AM Base'!G17),2),ROUND(MinBase1AMDay*(1+ExpressFuelSurcharge),2),ROUND(((1-OneDayDiscount)*'UPS 1Day AM Base'!G17)*(1+ExpressFuelSurcharge),2))</f>
        <v>134.51</v>
      </c>
      <c r="H20" s="300">
        <f>IF(MinBase1AMDay&gt;ROUND(((1-OneDayDiscount)*'UPS 1Day AM Base'!H17),2),ROUND(MinBase1AMDay*(1+ExpressFuelSurcharge),2),ROUND(((1-OneDayDiscount)*'UPS 1Day AM Base'!H17)*(1+ExpressFuelSurcharge),2))</f>
        <v>137.21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299">
        <v>16.0</v>
      </c>
      <c r="B21" s="300">
        <f>IF(MinBase1AMDay&gt;ROUND(((1-OneDayDiscount)*'UPS 1Day AM Base'!B18),2),ROUND(MinBase1AMDay*(1+ExpressFuelSurcharge),2),ROUND(((1-OneDayDiscount)*'UPS 1Day AM Base'!B18)*(1+ExpressFuelSurcharge),2))</f>
        <v>43.16</v>
      </c>
      <c r="C21" s="300">
        <f>IF(MinBase1AMDay&gt;ROUND(((1-OneDayDiscount)*'UPS 1Day AM Base'!C18),2),ROUND(MinBase1AMDay*(1+ExpressFuelSurcharge),2),ROUND(((1-OneDayDiscount)*'UPS 1Day AM Base'!C18)*(1+ExpressFuelSurcharge),2))</f>
        <v>64.58</v>
      </c>
      <c r="D21" s="300">
        <f>IF(MinBase1AMDay&gt;ROUND(((1-OneDayDiscount)*'UPS 1Day AM Base'!D18),2),ROUND(MinBase1AMDay*(1+ExpressFuelSurcharge),2),ROUND(((1-OneDayDiscount)*'UPS 1Day AM Base'!D18)*(1+ExpressFuelSurcharge),2))</f>
        <v>113.08</v>
      </c>
      <c r="E21" s="300">
        <f>IF(MinBase1AMDay&gt;ROUND(((1-OneDayDiscount)*'UPS 1Day AM Base'!E18),2),ROUND(MinBase1AMDay*(1+ExpressFuelSurcharge),2),ROUND(((1-OneDayDiscount)*'UPS 1Day AM Base'!E18)*(1+ExpressFuelSurcharge),2))</f>
        <v>132.08</v>
      </c>
      <c r="F21" s="300">
        <f>IF(MinBase1AMDay&gt;ROUND(((1-OneDayDiscount)*'UPS 1Day AM Base'!F18),2),ROUND(MinBase1AMDay*(1+ExpressFuelSurcharge),2),ROUND(((1-OneDayDiscount)*'UPS 1Day AM Base'!F18)*(1+ExpressFuelSurcharge),2))</f>
        <v>135.52</v>
      </c>
      <c r="G21" s="300">
        <f>IF(MinBase1AMDay&gt;ROUND(((1-OneDayDiscount)*'UPS 1Day AM Base'!G18),2),ROUND(MinBase1AMDay*(1+ExpressFuelSurcharge),2),ROUND(((1-OneDayDiscount)*'UPS 1Day AM Base'!G18)*(1+ExpressFuelSurcharge),2))</f>
        <v>148.12</v>
      </c>
      <c r="H21" s="300">
        <f>IF(MinBase1AMDay&gt;ROUND(((1-OneDayDiscount)*'UPS 1Day AM Base'!H18),2),ROUND(MinBase1AMDay*(1+ExpressFuelSurcharge),2),ROUND(((1-OneDayDiscount)*'UPS 1Day AM Base'!H18)*(1+ExpressFuelSurcharge),2))</f>
        <v>151.08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299">
        <v>17.0</v>
      </c>
      <c r="B22" s="300">
        <f>IF(MinBase1AMDay&gt;ROUND(((1-OneDayDiscount)*'UPS 1Day AM Base'!B19),2),ROUND(MinBase1AMDay*(1+ExpressFuelSurcharge),2),ROUND(((1-OneDayDiscount)*'UPS 1Day AM Base'!B19)*(1+ExpressFuelSurcharge),2))</f>
        <v>45.57</v>
      </c>
      <c r="C22" s="300">
        <f>IF(MinBase1AMDay&gt;ROUND(((1-OneDayDiscount)*'UPS 1Day AM Base'!C19),2),ROUND(MinBase1AMDay*(1+ExpressFuelSurcharge),2),ROUND(((1-OneDayDiscount)*'UPS 1Day AM Base'!C19)*(1+ExpressFuelSurcharge),2))</f>
        <v>65.28</v>
      </c>
      <c r="D22" s="300">
        <f>IF(MinBase1AMDay&gt;ROUND(((1-OneDayDiscount)*'UPS 1Day AM Base'!D19),2),ROUND(MinBase1AMDay*(1+ExpressFuelSurcharge),2),ROUND(((1-OneDayDiscount)*'UPS 1Day AM Base'!D19)*(1+ExpressFuelSurcharge),2))</f>
        <v>119.4</v>
      </c>
      <c r="E22" s="300">
        <f>IF(MinBase1AMDay&gt;ROUND(((1-OneDayDiscount)*'UPS 1Day AM Base'!E19),2),ROUND(MinBase1AMDay*(1+ExpressFuelSurcharge),2),ROUND(((1-OneDayDiscount)*'UPS 1Day AM Base'!E19)*(1+ExpressFuelSurcharge),2))</f>
        <v>134</v>
      </c>
      <c r="F22" s="300">
        <f>IF(MinBase1AMDay&gt;ROUND(((1-OneDayDiscount)*'UPS 1Day AM Base'!F19),2),ROUND(MinBase1AMDay*(1+ExpressFuelSurcharge),2),ROUND(((1-OneDayDiscount)*'UPS 1Day AM Base'!F19)*(1+ExpressFuelSurcharge),2))</f>
        <v>137.09</v>
      </c>
      <c r="G22" s="300">
        <f>IF(MinBase1AMDay&gt;ROUND(((1-OneDayDiscount)*'UPS 1Day AM Base'!G19),2),ROUND(MinBase1AMDay*(1+ExpressFuelSurcharge),2),ROUND(((1-OneDayDiscount)*'UPS 1Day AM Base'!G19)*(1+ExpressFuelSurcharge),2))</f>
        <v>149.49</v>
      </c>
      <c r="H22" s="300">
        <f>IF(MinBase1AMDay&gt;ROUND(((1-OneDayDiscount)*'UPS 1Day AM Base'!H19),2),ROUND(MinBase1AMDay*(1+ExpressFuelSurcharge),2),ROUND(((1-OneDayDiscount)*'UPS 1Day AM Base'!H19)*(1+ExpressFuelSurcharge),2))</f>
        <v>152.49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299">
        <v>18.0</v>
      </c>
      <c r="B23" s="300">
        <f>IF(MinBase1AMDay&gt;ROUND(((1-OneDayDiscount)*'UPS 1Day AM Base'!B20),2),ROUND(MinBase1AMDay*(1+ExpressFuelSurcharge),2),ROUND(((1-OneDayDiscount)*'UPS 1Day AM Base'!B20)*(1+ExpressFuelSurcharge),2))</f>
        <v>45.93</v>
      </c>
      <c r="C23" s="300">
        <f>IF(MinBase1AMDay&gt;ROUND(((1-OneDayDiscount)*'UPS 1Day AM Base'!C20),2),ROUND(MinBase1AMDay*(1+ExpressFuelSurcharge),2),ROUND(((1-OneDayDiscount)*'UPS 1Day AM Base'!C20)*(1+ExpressFuelSurcharge),2))</f>
        <v>65.63</v>
      </c>
      <c r="D23" s="300">
        <f>IF(MinBase1AMDay&gt;ROUND(((1-OneDayDiscount)*'UPS 1Day AM Base'!D20),2),ROUND(MinBase1AMDay*(1+ExpressFuelSurcharge),2),ROUND(((1-OneDayDiscount)*'UPS 1Day AM Base'!D20)*(1+ExpressFuelSurcharge),2))</f>
        <v>120.12</v>
      </c>
      <c r="E23" s="300">
        <f>IF(MinBase1AMDay&gt;ROUND(((1-OneDayDiscount)*'UPS 1Day AM Base'!E20),2),ROUND(MinBase1AMDay*(1+ExpressFuelSurcharge),2),ROUND(((1-OneDayDiscount)*'UPS 1Day AM Base'!E20)*(1+ExpressFuelSurcharge),2))</f>
        <v>134.15</v>
      </c>
      <c r="F23" s="300">
        <f>IF(MinBase1AMDay&gt;ROUND(((1-OneDayDiscount)*'UPS 1Day AM Base'!F20),2),ROUND(MinBase1AMDay*(1+ExpressFuelSurcharge),2),ROUND(((1-OneDayDiscount)*'UPS 1Day AM Base'!F20)*(1+ExpressFuelSurcharge),2))</f>
        <v>137.24</v>
      </c>
      <c r="G23" s="300">
        <f>IF(MinBase1AMDay&gt;ROUND(((1-OneDayDiscount)*'UPS 1Day AM Base'!G20),2),ROUND(MinBase1AMDay*(1+ExpressFuelSurcharge),2),ROUND(((1-OneDayDiscount)*'UPS 1Day AM Base'!G20)*(1+ExpressFuelSurcharge),2))</f>
        <v>149.63</v>
      </c>
      <c r="H23" s="300">
        <f>IF(MinBase1AMDay&gt;ROUND(((1-OneDayDiscount)*'UPS 1Day AM Base'!H20),2),ROUND(MinBase1AMDay*(1+ExpressFuelSurcharge),2),ROUND(((1-OneDayDiscount)*'UPS 1Day AM Base'!H20)*(1+ExpressFuelSurcharge),2))</f>
        <v>152.62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299">
        <v>19.0</v>
      </c>
      <c r="B24" s="300">
        <f>IF(MinBase1AMDay&gt;ROUND(((1-OneDayDiscount)*'UPS 1Day AM Base'!B21),2),ROUND(MinBase1AMDay*(1+ExpressFuelSurcharge),2),ROUND(((1-OneDayDiscount)*'UPS 1Day AM Base'!B21)*(1+ExpressFuelSurcharge),2))</f>
        <v>46.23</v>
      </c>
      <c r="C24" s="300">
        <f>IF(MinBase1AMDay&gt;ROUND(((1-OneDayDiscount)*'UPS 1Day AM Base'!C21),2),ROUND(MinBase1AMDay*(1+ExpressFuelSurcharge),2),ROUND(((1-OneDayDiscount)*'UPS 1Day AM Base'!C21)*(1+ExpressFuelSurcharge),2))</f>
        <v>65.77</v>
      </c>
      <c r="D24" s="300">
        <f>IF(MinBase1AMDay&gt;ROUND(((1-OneDayDiscount)*'UPS 1Day AM Base'!D21),2),ROUND(MinBase1AMDay*(1+ExpressFuelSurcharge),2),ROUND(((1-OneDayDiscount)*'UPS 1Day AM Base'!D21)*(1+ExpressFuelSurcharge),2))</f>
        <v>120.25</v>
      </c>
      <c r="E24" s="300">
        <f>IF(MinBase1AMDay&gt;ROUND(((1-OneDayDiscount)*'UPS 1Day AM Base'!E21),2),ROUND(MinBase1AMDay*(1+ExpressFuelSurcharge),2),ROUND(((1-OneDayDiscount)*'UPS 1Day AM Base'!E21)*(1+ExpressFuelSurcharge),2))</f>
        <v>134.24</v>
      </c>
      <c r="F24" s="300">
        <f>IF(MinBase1AMDay&gt;ROUND(((1-OneDayDiscount)*'UPS 1Day AM Base'!F21),2),ROUND(MinBase1AMDay*(1+ExpressFuelSurcharge),2),ROUND(((1-OneDayDiscount)*'UPS 1Day AM Base'!F21)*(1+ExpressFuelSurcharge),2))</f>
        <v>137.37</v>
      </c>
      <c r="G24" s="300">
        <f>IF(MinBase1AMDay&gt;ROUND(((1-OneDayDiscount)*'UPS 1Day AM Base'!G21),2),ROUND(MinBase1AMDay*(1+ExpressFuelSurcharge),2),ROUND(((1-OneDayDiscount)*'UPS 1Day AM Base'!G21)*(1+ExpressFuelSurcharge),2))</f>
        <v>149.77</v>
      </c>
      <c r="H24" s="300">
        <f>IF(MinBase1AMDay&gt;ROUND(((1-OneDayDiscount)*'UPS 1Day AM Base'!H21),2),ROUND(MinBase1AMDay*(1+ExpressFuelSurcharge),2),ROUND(((1-OneDayDiscount)*'UPS 1Day AM Base'!H21)*(1+ExpressFuelSurcharge),2))</f>
        <v>152.77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299">
        <v>20.0</v>
      </c>
      <c r="B25" s="300">
        <f>IF(MinBase1AMDay&gt;ROUND(((1-OneDayDiscount)*'UPS 1Day AM Base'!B22),2),ROUND(MinBase1AMDay*(1+ExpressFuelSurcharge),2),ROUND(((1-OneDayDiscount)*'UPS 1Day AM Base'!B22)*(1+ExpressFuelSurcharge),2))</f>
        <v>46.46</v>
      </c>
      <c r="C25" s="300">
        <f>IF(MinBase1AMDay&gt;ROUND(((1-OneDayDiscount)*'UPS 1Day AM Base'!C22),2),ROUND(MinBase1AMDay*(1+ExpressFuelSurcharge),2),ROUND(((1-OneDayDiscount)*'UPS 1Day AM Base'!C22)*(1+ExpressFuelSurcharge),2))</f>
        <v>66.06</v>
      </c>
      <c r="D25" s="300">
        <f>IF(MinBase1AMDay&gt;ROUND(((1-OneDayDiscount)*'UPS 1Day AM Base'!D22),2),ROUND(MinBase1AMDay*(1+ExpressFuelSurcharge),2),ROUND(((1-OneDayDiscount)*'UPS 1Day AM Base'!D22)*(1+ExpressFuelSurcharge),2))</f>
        <v>120.29</v>
      </c>
      <c r="E25" s="300">
        <f>IF(MinBase1AMDay&gt;ROUND(((1-OneDayDiscount)*'UPS 1Day AM Base'!E22),2),ROUND(MinBase1AMDay*(1+ExpressFuelSurcharge),2),ROUND(((1-OneDayDiscount)*'UPS 1Day AM Base'!E22)*(1+ExpressFuelSurcharge),2))</f>
        <v>134.95</v>
      </c>
      <c r="F25" s="300">
        <f>IF(MinBase1AMDay&gt;ROUND(((1-OneDayDiscount)*'UPS 1Day AM Base'!F22),2),ROUND(MinBase1AMDay*(1+ExpressFuelSurcharge),2),ROUND(((1-OneDayDiscount)*'UPS 1Day AM Base'!F22)*(1+ExpressFuelSurcharge),2))</f>
        <v>137.79</v>
      </c>
      <c r="G25" s="300">
        <f>IF(MinBase1AMDay&gt;ROUND(((1-OneDayDiscount)*'UPS 1Day AM Base'!G22),2),ROUND(MinBase1AMDay*(1+ExpressFuelSurcharge),2),ROUND(((1-OneDayDiscount)*'UPS 1Day AM Base'!G22)*(1+ExpressFuelSurcharge),2))</f>
        <v>150.2</v>
      </c>
      <c r="H25" s="300">
        <f>IF(MinBase1AMDay&gt;ROUND(((1-OneDayDiscount)*'UPS 1Day AM Base'!H22),2),ROUND(MinBase1AMDay*(1+ExpressFuelSurcharge),2),ROUND(((1-OneDayDiscount)*'UPS 1Day AM Base'!H22)*(1+ExpressFuelSurcharge),2))</f>
        <v>152.93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299">
        <v>21.0</v>
      </c>
      <c r="B26" s="300">
        <f>IF(MinBase1AMDay&gt;ROUND(((1-OneDayDiscount)*'UPS 1Day AM Base'!B23),2),ROUND(MinBase1AMDay*(1+ExpressFuelSurcharge),2),ROUND(((1-OneDayDiscount)*'UPS 1Day AM Base'!B23)*(1+ExpressFuelSurcharge),2))</f>
        <v>48.51</v>
      </c>
      <c r="C26" s="300">
        <f>IF(MinBase1AMDay&gt;ROUND(((1-OneDayDiscount)*'UPS 1Day AM Base'!C23),2),ROUND(MinBase1AMDay*(1+ExpressFuelSurcharge),2),ROUND(((1-OneDayDiscount)*'UPS 1Day AM Base'!C23)*(1+ExpressFuelSurcharge),2))</f>
        <v>69.08</v>
      </c>
      <c r="D26" s="300">
        <f>IF(MinBase1AMDay&gt;ROUND(((1-OneDayDiscount)*'UPS 1Day AM Base'!D23),2),ROUND(MinBase1AMDay*(1+ExpressFuelSurcharge),2),ROUND(((1-OneDayDiscount)*'UPS 1Day AM Base'!D23)*(1+ExpressFuelSurcharge),2))</f>
        <v>130.91</v>
      </c>
      <c r="E26" s="300">
        <f>IF(MinBase1AMDay&gt;ROUND(((1-OneDayDiscount)*'UPS 1Day AM Base'!E23),2),ROUND(MinBase1AMDay*(1+ExpressFuelSurcharge),2),ROUND(((1-OneDayDiscount)*'UPS 1Day AM Base'!E23)*(1+ExpressFuelSurcharge),2))</f>
        <v>138.9</v>
      </c>
      <c r="F26" s="300">
        <f>IF(MinBase1AMDay&gt;ROUND(((1-OneDayDiscount)*'UPS 1Day AM Base'!F23),2),ROUND(MinBase1AMDay*(1+ExpressFuelSurcharge),2),ROUND(((1-OneDayDiscount)*'UPS 1Day AM Base'!F23)*(1+ExpressFuelSurcharge),2))</f>
        <v>146.22</v>
      </c>
      <c r="G26" s="300">
        <f>IF(MinBase1AMDay&gt;ROUND(((1-OneDayDiscount)*'UPS 1Day AM Base'!G23),2),ROUND(MinBase1AMDay*(1+ExpressFuelSurcharge),2),ROUND(((1-OneDayDiscount)*'UPS 1Day AM Base'!G23)*(1+ExpressFuelSurcharge),2))</f>
        <v>158.48</v>
      </c>
      <c r="H26" s="300">
        <f>IF(MinBase1AMDay&gt;ROUND(((1-OneDayDiscount)*'UPS 1Day AM Base'!H23),2),ROUND(MinBase1AMDay*(1+ExpressFuelSurcharge),2),ROUND(((1-OneDayDiscount)*'UPS 1Day AM Base'!H23)*(1+ExpressFuelSurcharge),2))</f>
        <v>167.94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299">
        <v>22.0</v>
      </c>
      <c r="B27" s="300">
        <f>IF(MinBase1AMDay&gt;ROUND(((1-OneDayDiscount)*'UPS 1Day AM Base'!B24),2),ROUND(MinBase1AMDay*(1+ExpressFuelSurcharge),2),ROUND(((1-OneDayDiscount)*'UPS 1Day AM Base'!B24)*(1+ExpressFuelSurcharge),2))</f>
        <v>50.72</v>
      </c>
      <c r="C27" s="300">
        <f>IF(MinBase1AMDay&gt;ROUND(((1-OneDayDiscount)*'UPS 1Day AM Base'!C24),2),ROUND(MinBase1AMDay*(1+ExpressFuelSurcharge),2),ROUND(((1-OneDayDiscount)*'UPS 1Day AM Base'!C24)*(1+ExpressFuelSurcharge),2))</f>
        <v>72.91</v>
      </c>
      <c r="D27" s="300">
        <f>IF(MinBase1AMDay&gt;ROUND(((1-OneDayDiscount)*'UPS 1Day AM Base'!D24),2),ROUND(MinBase1AMDay*(1+ExpressFuelSurcharge),2),ROUND(((1-OneDayDiscount)*'UPS 1Day AM Base'!D24)*(1+ExpressFuelSurcharge),2))</f>
        <v>134.83</v>
      </c>
      <c r="E27" s="300">
        <f>IF(MinBase1AMDay&gt;ROUND(((1-OneDayDiscount)*'UPS 1Day AM Base'!E24),2),ROUND(MinBase1AMDay*(1+ExpressFuelSurcharge),2),ROUND(((1-OneDayDiscount)*'UPS 1Day AM Base'!E24)*(1+ExpressFuelSurcharge),2))</f>
        <v>144.21</v>
      </c>
      <c r="F27" s="300">
        <f>IF(MinBase1AMDay&gt;ROUND(((1-OneDayDiscount)*'UPS 1Day AM Base'!F24),2),ROUND(MinBase1AMDay*(1+ExpressFuelSurcharge),2),ROUND(((1-OneDayDiscount)*'UPS 1Day AM Base'!F24)*(1+ExpressFuelSurcharge),2))</f>
        <v>147.25</v>
      </c>
      <c r="G27" s="300">
        <f>IF(MinBase1AMDay&gt;ROUND(((1-OneDayDiscount)*'UPS 1Day AM Base'!G24),2),ROUND(MinBase1AMDay*(1+ExpressFuelSurcharge),2),ROUND(((1-OneDayDiscount)*'UPS 1Day AM Base'!G24)*(1+ExpressFuelSurcharge),2))</f>
        <v>166.63</v>
      </c>
      <c r="H27" s="300">
        <f>IF(MinBase1AMDay&gt;ROUND(((1-OneDayDiscount)*'UPS 1Day AM Base'!H24),2),ROUND(MinBase1AMDay*(1+ExpressFuelSurcharge),2),ROUND(((1-OneDayDiscount)*'UPS 1Day AM Base'!H24)*(1+ExpressFuelSurcharge),2))</f>
        <v>174.33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299">
        <v>23.0</v>
      </c>
      <c r="B28" s="300">
        <f>IF(MinBase1AMDay&gt;ROUND(((1-OneDayDiscount)*'UPS 1Day AM Base'!B25),2),ROUND(MinBase1AMDay*(1+ExpressFuelSurcharge),2),ROUND(((1-OneDayDiscount)*'UPS 1Day AM Base'!B25)*(1+ExpressFuelSurcharge),2))</f>
        <v>51.01</v>
      </c>
      <c r="C28" s="300">
        <f>IF(MinBase1AMDay&gt;ROUND(((1-OneDayDiscount)*'UPS 1Day AM Base'!C25),2),ROUND(MinBase1AMDay*(1+ExpressFuelSurcharge),2),ROUND(((1-OneDayDiscount)*'UPS 1Day AM Base'!C25)*(1+ExpressFuelSurcharge),2))</f>
        <v>73.29</v>
      </c>
      <c r="D28" s="300">
        <f>IF(MinBase1AMDay&gt;ROUND(((1-OneDayDiscount)*'UPS 1Day AM Base'!D25),2),ROUND(MinBase1AMDay*(1+ExpressFuelSurcharge),2),ROUND(((1-OneDayDiscount)*'UPS 1Day AM Base'!D25)*(1+ExpressFuelSurcharge),2))</f>
        <v>138.84</v>
      </c>
      <c r="E28" s="300">
        <f>IF(MinBase1AMDay&gt;ROUND(((1-OneDayDiscount)*'UPS 1Day AM Base'!E25),2),ROUND(MinBase1AMDay*(1+ExpressFuelSurcharge),2),ROUND(((1-OneDayDiscount)*'UPS 1Day AM Base'!E25)*(1+ExpressFuelSurcharge),2))</f>
        <v>150.58</v>
      </c>
      <c r="F28" s="300">
        <f>IF(MinBase1AMDay&gt;ROUND(((1-OneDayDiscount)*'UPS 1Day AM Base'!F25),2),ROUND(MinBase1AMDay*(1+ExpressFuelSurcharge),2),ROUND(((1-OneDayDiscount)*'UPS 1Day AM Base'!F25)*(1+ExpressFuelSurcharge),2))</f>
        <v>159.12</v>
      </c>
      <c r="G28" s="300">
        <f>IF(MinBase1AMDay&gt;ROUND(((1-OneDayDiscount)*'UPS 1Day AM Base'!G25),2),ROUND(MinBase1AMDay*(1+ExpressFuelSurcharge),2),ROUND(((1-OneDayDiscount)*'UPS 1Day AM Base'!G25)*(1+ExpressFuelSurcharge),2))</f>
        <v>175.74</v>
      </c>
      <c r="H28" s="300">
        <f>IF(MinBase1AMDay&gt;ROUND(((1-OneDayDiscount)*'UPS 1Day AM Base'!H25),2),ROUND(MinBase1AMDay*(1+ExpressFuelSurcharge),2),ROUND(((1-OneDayDiscount)*'UPS 1Day AM Base'!H25)*(1+ExpressFuelSurcharge),2))</f>
        <v>179.28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99">
        <v>24.0</v>
      </c>
      <c r="B29" s="300">
        <f>IF(MinBase1AMDay&gt;ROUND(((1-OneDayDiscount)*'UPS 1Day AM Base'!B26),2),ROUND(MinBase1AMDay*(1+ExpressFuelSurcharge),2),ROUND(((1-OneDayDiscount)*'UPS 1Day AM Base'!B26)*(1+ExpressFuelSurcharge),2))</f>
        <v>52.36</v>
      </c>
      <c r="C29" s="300">
        <f>IF(MinBase1AMDay&gt;ROUND(((1-OneDayDiscount)*'UPS 1Day AM Base'!C26),2),ROUND(MinBase1AMDay*(1+ExpressFuelSurcharge),2),ROUND(((1-OneDayDiscount)*'UPS 1Day AM Base'!C26)*(1+ExpressFuelSurcharge),2))</f>
        <v>73.61</v>
      </c>
      <c r="D29" s="300">
        <f>IF(MinBase1AMDay&gt;ROUND(((1-OneDayDiscount)*'UPS 1Day AM Base'!D26),2),ROUND(MinBase1AMDay*(1+ExpressFuelSurcharge),2),ROUND(((1-OneDayDiscount)*'UPS 1Day AM Base'!D26)*(1+ExpressFuelSurcharge),2))</f>
        <v>140.83</v>
      </c>
      <c r="E29" s="300">
        <f>IF(MinBase1AMDay&gt;ROUND(((1-OneDayDiscount)*'UPS 1Day AM Base'!E26),2),ROUND(MinBase1AMDay*(1+ExpressFuelSurcharge),2),ROUND(((1-OneDayDiscount)*'UPS 1Day AM Base'!E26)*(1+ExpressFuelSurcharge),2))</f>
        <v>156.66</v>
      </c>
      <c r="F29" s="300">
        <f>IF(MinBase1AMDay&gt;ROUND(((1-OneDayDiscount)*'UPS 1Day AM Base'!F26),2),ROUND(MinBase1AMDay*(1+ExpressFuelSurcharge),2),ROUND(((1-OneDayDiscount)*'UPS 1Day AM Base'!F26)*(1+ExpressFuelSurcharge),2))</f>
        <v>160.31</v>
      </c>
      <c r="G29" s="300">
        <f>IF(MinBase1AMDay&gt;ROUND(((1-OneDayDiscount)*'UPS 1Day AM Base'!G26),2),ROUND(MinBase1AMDay*(1+ExpressFuelSurcharge),2),ROUND(((1-OneDayDiscount)*'UPS 1Day AM Base'!G26)*(1+ExpressFuelSurcharge),2))</f>
        <v>179.06</v>
      </c>
      <c r="H29" s="300">
        <f>IF(MinBase1AMDay&gt;ROUND(((1-OneDayDiscount)*'UPS 1Day AM Base'!H26),2),ROUND(MinBase1AMDay*(1+ExpressFuelSurcharge),2),ROUND(((1-OneDayDiscount)*'UPS 1Day AM Base'!H26)*(1+ExpressFuelSurcharge),2))</f>
        <v>182.88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99">
        <v>25.0</v>
      </c>
      <c r="B30" s="300">
        <f>IF(MinBase1AMDay&gt;ROUND(((1-OneDayDiscount)*'UPS 1Day AM Base'!B27),2),ROUND(MinBase1AMDay*(1+ExpressFuelSurcharge),2),ROUND(((1-OneDayDiscount)*'UPS 1Day AM Base'!B27)*(1+ExpressFuelSurcharge),2))</f>
        <v>52.63</v>
      </c>
      <c r="C30" s="300">
        <f>IF(MinBase1AMDay&gt;ROUND(((1-OneDayDiscount)*'UPS 1Day AM Base'!C27),2),ROUND(MinBase1AMDay*(1+ExpressFuelSurcharge),2),ROUND(((1-OneDayDiscount)*'UPS 1Day AM Base'!C27)*(1+ExpressFuelSurcharge),2))</f>
        <v>73.9</v>
      </c>
      <c r="D30" s="300">
        <f>IF(MinBase1AMDay&gt;ROUND(((1-OneDayDiscount)*'UPS 1Day AM Base'!D27),2),ROUND(MinBase1AMDay*(1+ExpressFuelSurcharge),2),ROUND(((1-OneDayDiscount)*'UPS 1Day AM Base'!D27)*(1+ExpressFuelSurcharge),2))</f>
        <v>145.65</v>
      </c>
      <c r="E30" s="300">
        <f>IF(MinBase1AMDay&gt;ROUND(((1-OneDayDiscount)*'UPS 1Day AM Base'!E27),2),ROUND(MinBase1AMDay*(1+ExpressFuelSurcharge),2),ROUND(((1-OneDayDiscount)*'UPS 1Day AM Base'!E27)*(1+ExpressFuelSurcharge),2))</f>
        <v>157.28</v>
      </c>
      <c r="F30" s="300">
        <f>IF(MinBase1AMDay&gt;ROUND(((1-OneDayDiscount)*'UPS 1Day AM Base'!F27),2),ROUND(MinBase1AMDay*(1+ExpressFuelSurcharge),2),ROUND(((1-OneDayDiscount)*'UPS 1Day AM Base'!F27)*(1+ExpressFuelSurcharge),2))</f>
        <v>163.44</v>
      </c>
      <c r="G30" s="300">
        <f>IF(MinBase1AMDay&gt;ROUND(((1-OneDayDiscount)*'UPS 1Day AM Base'!G27),2),ROUND(MinBase1AMDay*(1+ExpressFuelSurcharge),2),ROUND(((1-OneDayDiscount)*'UPS 1Day AM Base'!G27)*(1+ExpressFuelSurcharge),2))</f>
        <v>179.79</v>
      </c>
      <c r="H30" s="300">
        <f>IF(MinBase1AMDay&gt;ROUND(((1-OneDayDiscount)*'UPS 1Day AM Base'!H27),2),ROUND(MinBase1AMDay*(1+ExpressFuelSurcharge),2),ROUND(((1-OneDayDiscount)*'UPS 1Day AM Base'!H27)*(1+ExpressFuelSurcharge),2))</f>
        <v>183.35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99">
        <v>26.0</v>
      </c>
      <c r="B31" s="300">
        <f>IF(MinBase1AMDay&gt;ROUND(((1-OneDayDiscount)*'UPS 1Day AM Base'!B28),2),ROUND(MinBase1AMDay*(1+ExpressFuelSurcharge),2),ROUND(((1-OneDayDiscount)*'UPS 1Day AM Base'!B28)*(1+ExpressFuelSurcharge),2))</f>
        <v>55.85</v>
      </c>
      <c r="C31" s="300">
        <f>IF(MinBase1AMDay&gt;ROUND(((1-OneDayDiscount)*'UPS 1Day AM Base'!C28),2),ROUND(MinBase1AMDay*(1+ExpressFuelSurcharge),2),ROUND(((1-OneDayDiscount)*'UPS 1Day AM Base'!C28)*(1+ExpressFuelSurcharge),2))</f>
        <v>79.77</v>
      </c>
      <c r="D31" s="300">
        <f>IF(MinBase1AMDay&gt;ROUND(((1-OneDayDiscount)*'UPS 1Day AM Base'!D28),2),ROUND(MinBase1AMDay*(1+ExpressFuelSurcharge),2),ROUND(((1-OneDayDiscount)*'UPS 1Day AM Base'!D28)*(1+ExpressFuelSurcharge),2))</f>
        <v>154.09</v>
      </c>
      <c r="E31" s="300">
        <f>IF(MinBase1AMDay&gt;ROUND(((1-OneDayDiscount)*'UPS 1Day AM Base'!E28),2),ROUND(MinBase1AMDay*(1+ExpressFuelSurcharge),2),ROUND(((1-OneDayDiscount)*'UPS 1Day AM Base'!E28)*(1+ExpressFuelSurcharge),2))</f>
        <v>168.13</v>
      </c>
      <c r="F31" s="300">
        <f>IF(MinBase1AMDay&gt;ROUND(((1-OneDayDiscount)*'UPS 1Day AM Base'!F28),2),ROUND(MinBase1AMDay*(1+ExpressFuelSurcharge),2),ROUND(((1-OneDayDiscount)*'UPS 1Day AM Base'!F28)*(1+ExpressFuelSurcharge),2))</f>
        <v>176.4</v>
      </c>
      <c r="G31" s="300">
        <f>IF(MinBase1AMDay&gt;ROUND(((1-OneDayDiscount)*'UPS 1Day AM Base'!G28),2),ROUND(MinBase1AMDay*(1+ExpressFuelSurcharge),2),ROUND(((1-OneDayDiscount)*'UPS 1Day AM Base'!G28)*(1+ExpressFuelSurcharge),2))</f>
        <v>184.26</v>
      </c>
      <c r="H31" s="300">
        <f>IF(MinBase1AMDay&gt;ROUND(((1-OneDayDiscount)*'UPS 1Day AM Base'!H28),2),ROUND(MinBase1AMDay*(1+ExpressFuelSurcharge),2),ROUND(((1-OneDayDiscount)*'UPS 1Day AM Base'!H28)*(1+ExpressFuelSurcharge),2))</f>
        <v>192.48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299">
        <v>27.0</v>
      </c>
      <c r="B32" s="300">
        <f>IF(MinBase1AMDay&gt;ROUND(((1-OneDayDiscount)*'UPS 1Day AM Base'!B29),2),ROUND(MinBase1AMDay*(1+ExpressFuelSurcharge),2),ROUND(((1-OneDayDiscount)*'UPS 1Day AM Base'!B29)*(1+ExpressFuelSurcharge),2))</f>
        <v>56.07</v>
      </c>
      <c r="C32" s="300">
        <f>IF(MinBase1AMDay&gt;ROUND(((1-OneDayDiscount)*'UPS 1Day AM Base'!C29),2),ROUND(MinBase1AMDay*(1+ExpressFuelSurcharge),2),ROUND(((1-OneDayDiscount)*'UPS 1Day AM Base'!C29)*(1+ExpressFuelSurcharge),2))</f>
        <v>80.36</v>
      </c>
      <c r="D32" s="300">
        <f>IF(MinBase1AMDay&gt;ROUND(((1-OneDayDiscount)*'UPS 1Day AM Base'!D29),2),ROUND(MinBase1AMDay*(1+ExpressFuelSurcharge),2),ROUND(((1-OneDayDiscount)*'UPS 1Day AM Base'!D29)*(1+ExpressFuelSurcharge),2))</f>
        <v>157.6</v>
      </c>
      <c r="E32" s="300">
        <f>IF(MinBase1AMDay&gt;ROUND(((1-OneDayDiscount)*'UPS 1Day AM Base'!E29),2),ROUND(MinBase1AMDay*(1+ExpressFuelSurcharge),2),ROUND(((1-OneDayDiscount)*'UPS 1Day AM Base'!E29)*(1+ExpressFuelSurcharge),2))</f>
        <v>168.9</v>
      </c>
      <c r="F32" s="300">
        <f>IF(MinBase1AMDay&gt;ROUND(((1-OneDayDiscount)*'UPS 1Day AM Base'!F29),2),ROUND(MinBase1AMDay*(1+ExpressFuelSurcharge),2),ROUND(((1-OneDayDiscount)*'UPS 1Day AM Base'!F29)*(1+ExpressFuelSurcharge),2))</f>
        <v>180.22</v>
      </c>
      <c r="G32" s="300">
        <f>IF(MinBase1AMDay&gt;ROUND(((1-OneDayDiscount)*'UPS 1Day AM Base'!G29),2),ROUND(MinBase1AMDay*(1+ExpressFuelSurcharge),2),ROUND(((1-OneDayDiscount)*'UPS 1Day AM Base'!G29)*(1+ExpressFuelSurcharge),2))</f>
        <v>188.76</v>
      </c>
      <c r="H32" s="300">
        <f>IF(MinBase1AMDay&gt;ROUND(((1-OneDayDiscount)*'UPS 1Day AM Base'!H29),2),ROUND(MinBase1AMDay*(1+ExpressFuelSurcharge),2),ROUND(((1-OneDayDiscount)*'UPS 1Day AM Base'!H29)*(1+ExpressFuelSurcharge),2))</f>
        <v>201.1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299">
        <v>28.0</v>
      </c>
      <c r="B33" s="300">
        <f>IF(MinBase1AMDay&gt;ROUND(((1-OneDayDiscount)*'UPS 1Day AM Base'!B30),2),ROUND(MinBase1AMDay*(1+ExpressFuelSurcharge),2),ROUND(((1-OneDayDiscount)*'UPS 1Day AM Base'!B30)*(1+ExpressFuelSurcharge),2))</f>
        <v>57.24</v>
      </c>
      <c r="C33" s="300">
        <f>IF(MinBase1AMDay&gt;ROUND(((1-OneDayDiscount)*'UPS 1Day AM Base'!C30),2),ROUND(MinBase1AMDay*(1+ExpressFuelSurcharge),2),ROUND(((1-OneDayDiscount)*'UPS 1Day AM Base'!C30)*(1+ExpressFuelSurcharge),2))</f>
        <v>80.64</v>
      </c>
      <c r="D33" s="300">
        <f>IF(MinBase1AMDay&gt;ROUND(((1-OneDayDiscount)*'UPS 1Day AM Base'!D30),2),ROUND(MinBase1AMDay*(1+ExpressFuelSurcharge),2),ROUND(((1-OneDayDiscount)*'UPS 1Day AM Base'!D30)*(1+ExpressFuelSurcharge),2))</f>
        <v>161.83</v>
      </c>
      <c r="E33" s="300">
        <f>IF(MinBase1AMDay&gt;ROUND(((1-OneDayDiscount)*'UPS 1Day AM Base'!E30),2),ROUND(MinBase1AMDay*(1+ExpressFuelSurcharge),2),ROUND(((1-OneDayDiscount)*'UPS 1Day AM Base'!E30)*(1+ExpressFuelSurcharge),2))</f>
        <v>173.86</v>
      </c>
      <c r="F33" s="300">
        <f>IF(MinBase1AMDay&gt;ROUND(((1-OneDayDiscount)*'UPS 1Day AM Base'!F30),2),ROUND(MinBase1AMDay*(1+ExpressFuelSurcharge),2),ROUND(((1-OneDayDiscount)*'UPS 1Day AM Base'!F30)*(1+ExpressFuelSurcharge),2))</f>
        <v>180.94</v>
      </c>
      <c r="G33" s="300">
        <f>IF(MinBase1AMDay&gt;ROUND(((1-OneDayDiscount)*'UPS 1Day AM Base'!G30),2),ROUND(MinBase1AMDay*(1+ExpressFuelSurcharge),2),ROUND(((1-OneDayDiscount)*'UPS 1Day AM Base'!G30)*(1+ExpressFuelSurcharge),2))</f>
        <v>192.96</v>
      </c>
      <c r="H33" s="300">
        <f>IF(MinBase1AMDay&gt;ROUND(((1-OneDayDiscount)*'UPS 1Day AM Base'!H30),2),ROUND(MinBase1AMDay*(1+ExpressFuelSurcharge),2),ROUND(((1-OneDayDiscount)*'UPS 1Day AM Base'!H30)*(1+ExpressFuelSurcharge),2))</f>
        <v>206.09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299">
        <v>29.0</v>
      </c>
      <c r="B34" s="300">
        <f>IF(MinBase1AMDay&gt;ROUND(((1-OneDayDiscount)*'UPS 1Day AM Base'!B31),2),ROUND(MinBase1AMDay*(1+ExpressFuelSurcharge),2),ROUND(((1-OneDayDiscount)*'UPS 1Day AM Base'!B31)*(1+ExpressFuelSurcharge),2))</f>
        <v>57.53</v>
      </c>
      <c r="C34" s="300">
        <f>IF(MinBase1AMDay&gt;ROUND(((1-OneDayDiscount)*'UPS 1Day AM Base'!C31),2),ROUND(MinBase1AMDay*(1+ExpressFuelSurcharge),2),ROUND(((1-OneDayDiscount)*'UPS 1Day AM Base'!C31)*(1+ExpressFuelSurcharge),2))</f>
        <v>81.04</v>
      </c>
      <c r="D34" s="300">
        <f>IF(MinBase1AMDay&gt;ROUND(((1-OneDayDiscount)*'UPS 1Day AM Base'!D31),2),ROUND(MinBase1AMDay*(1+ExpressFuelSurcharge),2),ROUND(((1-OneDayDiscount)*'UPS 1Day AM Base'!D31)*(1+ExpressFuelSurcharge),2))</f>
        <v>165.52</v>
      </c>
      <c r="E34" s="300">
        <f>IF(MinBase1AMDay&gt;ROUND(((1-OneDayDiscount)*'UPS 1Day AM Base'!E31),2),ROUND(MinBase1AMDay*(1+ExpressFuelSurcharge),2),ROUND(((1-OneDayDiscount)*'UPS 1Day AM Base'!E31)*(1+ExpressFuelSurcharge),2))</f>
        <v>174.37</v>
      </c>
      <c r="F34" s="300">
        <f>IF(MinBase1AMDay&gt;ROUND(((1-OneDayDiscount)*'UPS 1Day AM Base'!F31),2),ROUND(MinBase1AMDay*(1+ExpressFuelSurcharge),2),ROUND(((1-OneDayDiscount)*'UPS 1Day AM Base'!F31)*(1+ExpressFuelSurcharge),2))</f>
        <v>181.32</v>
      </c>
      <c r="G34" s="300">
        <f>IF(MinBase1AMDay&gt;ROUND(((1-OneDayDiscount)*'UPS 1Day AM Base'!G31),2),ROUND(MinBase1AMDay*(1+ExpressFuelSurcharge),2),ROUND(((1-OneDayDiscount)*'UPS 1Day AM Base'!G31)*(1+ExpressFuelSurcharge),2))</f>
        <v>197.86</v>
      </c>
      <c r="H34" s="300">
        <f>IF(MinBase1AMDay&gt;ROUND(((1-OneDayDiscount)*'UPS 1Day AM Base'!H31),2),ROUND(MinBase1AMDay*(1+ExpressFuelSurcharge),2),ROUND(((1-OneDayDiscount)*'UPS 1Day AM Base'!H31)*(1+ExpressFuelSurcharge),2))</f>
        <v>207.17</v>
      </c>
    </row>
    <row r="35" ht="12.75" customHeight="1">
      <c r="A35" s="299">
        <v>30.0</v>
      </c>
      <c r="B35" s="300">
        <f>IF(MinBase1AMDay&gt;ROUND(((1-OneDayDiscount)*'UPS 1Day AM Base'!B32),2),ROUND(MinBase1AMDay*(1+ExpressFuelSurcharge),2),ROUND(((1-OneDayDiscount)*'UPS 1Day AM Base'!B32)*(1+ExpressFuelSurcharge),2))</f>
        <v>57.78</v>
      </c>
      <c r="C35" s="300">
        <f>IF(MinBase1AMDay&gt;ROUND(((1-OneDayDiscount)*'UPS 1Day AM Base'!C32),2),ROUND(MinBase1AMDay*(1+ExpressFuelSurcharge),2),ROUND(((1-OneDayDiscount)*'UPS 1Day AM Base'!C32)*(1+ExpressFuelSurcharge),2))</f>
        <v>81.2</v>
      </c>
      <c r="D35" s="300">
        <f>IF(MinBase1AMDay&gt;ROUND(((1-OneDayDiscount)*'UPS 1Day AM Base'!D32),2),ROUND(MinBase1AMDay*(1+ExpressFuelSurcharge),2),ROUND(((1-OneDayDiscount)*'UPS 1Day AM Base'!D32)*(1+ExpressFuelSurcharge),2))</f>
        <v>165.9</v>
      </c>
      <c r="E35" s="300">
        <f>IF(MinBase1AMDay&gt;ROUND(((1-OneDayDiscount)*'UPS 1Day AM Base'!E32),2),ROUND(MinBase1AMDay*(1+ExpressFuelSurcharge),2),ROUND(((1-OneDayDiscount)*'UPS 1Day AM Base'!E32)*(1+ExpressFuelSurcharge),2))</f>
        <v>175.9</v>
      </c>
      <c r="F35" s="300">
        <f>IF(MinBase1AMDay&gt;ROUND(((1-OneDayDiscount)*'UPS 1Day AM Base'!F32),2),ROUND(MinBase1AMDay*(1+ExpressFuelSurcharge),2),ROUND(((1-OneDayDiscount)*'UPS 1Day AM Base'!F32)*(1+ExpressFuelSurcharge),2))</f>
        <v>181.93</v>
      </c>
      <c r="G35" s="300">
        <f>IF(MinBase1AMDay&gt;ROUND(((1-OneDayDiscount)*'UPS 1Day AM Base'!G32),2),ROUND(MinBase1AMDay*(1+ExpressFuelSurcharge),2),ROUND(((1-OneDayDiscount)*'UPS 1Day AM Base'!G32)*(1+ExpressFuelSurcharge),2))</f>
        <v>198.73</v>
      </c>
      <c r="H35" s="300">
        <f>IF(MinBase1AMDay&gt;ROUND(((1-OneDayDiscount)*'UPS 1Day AM Base'!H32),2),ROUND(MinBase1AMDay*(1+ExpressFuelSurcharge),2),ROUND(((1-OneDayDiscount)*'UPS 1Day AM Base'!H32)*(1+ExpressFuelSurcharge),2))</f>
        <v>207.21</v>
      </c>
    </row>
    <row r="36" ht="12.75" customHeight="1">
      <c r="A36" s="299">
        <v>31.0</v>
      </c>
      <c r="B36" s="300">
        <f>IF(MinBase1AMDay&gt;ROUND(((1-OneDayDiscount)*'UPS 1Day AM Base'!B33),2),ROUND(MinBase1AMDay*(1+ExpressFuelSurcharge),2),ROUND(((1-OneDayDiscount)*'UPS 1Day AM Base'!B33)*(1+ExpressFuelSurcharge),2))</f>
        <v>60.1</v>
      </c>
      <c r="C36" s="300">
        <f>IF(MinBase1AMDay&gt;ROUND(((1-OneDayDiscount)*'UPS 1Day AM Base'!C33),2),ROUND(MinBase1AMDay*(1+ExpressFuelSurcharge),2),ROUND(((1-OneDayDiscount)*'UPS 1Day AM Base'!C33)*(1+ExpressFuelSurcharge),2))</f>
        <v>83.48</v>
      </c>
      <c r="D36" s="300">
        <f>IF(MinBase1AMDay&gt;ROUND(((1-OneDayDiscount)*'UPS 1Day AM Base'!D33),2),ROUND(MinBase1AMDay*(1+ExpressFuelSurcharge),2),ROUND(((1-OneDayDiscount)*'UPS 1Day AM Base'!D33)*(1+ExpressFuelSurcharge),2))</f>
        <v>172.94</v>
      </c>
      <c r="E36" s="300">
        <f>IF(MinBase1AMDay&gt;ROUND(((1-OneDayDiscount)*'UPS 1Day AM Base'!E33),2),ROUND(MinBase1AMDay*(1+ExpressFuelSurcharge),2),ROUND(((1-OneDayDiscount)*'UPS 1Day AM Base'!E33)*(1+ExpressFuelSurcharge),2))</f>
        <v>183.74</v>
      </c>
      <c r="F36" s="300">
        <f>IF(MinBase1AMDay&gt;ROUND(((1-OneDayDiscount)*'UPS 1Day AM Base'!F33),2),ROUND(MinBase1AMDay*(1+ExpressFuelSurcharge),2),ROUND(((1-OneDayDiscount)*'UPS 1Day AM Base'!F33)*(1+ExpressFuelSurcharge),2))</f>
        <v>197.01</v>
      </c>
      <c r="G36" s="300">
        <f>IF(MinBase1AMDay&gt;ROUND(((1-OneDayDiscount)*'UPS 1Day AM Base'!G33),2),ROUND(MinBase1AMDay*(1+ExpressFuelSurcharge),2),ROUND(((1-OneDayDiscount)*'UPS 1Day AM Base'!G33)*(1+ExpressFuelSurcharge),2))</f>
        <v>206.17</v>
      </c>
      <c r="H36" s="300">
        <f>IF(MinBase1AMDay&gt;ROUND(((1-OneDayDiscount)*'UPS 1Day AM Base'!H33),2),ROUND(MinBase1AMDay*(1+ExpressFuelSurcharge),2),ROUND(((1-OneDayDiscount)*'UPS 1Day AM Base'!H33)*(1+ExpressFuelSurcharge),2))</f>
        <v>215.24</v>
      </c>
    </row>
    <row r="37" ht="12.75" customHeight="1">
      <c r="A37" s="299">
        <v>32.0</v>
      </c>
      <c r="B37" s="300">
        <f>IF(MinBase1AMDay&gt;ROUND(((1-OneDayDiscount)*'UPS 1Day AM Base'!B34),2),ROUND(MinBase1AMDay*(1+ExpressFuelSurcharge),2),ROUND(((1-OneDayDiscount)*'UPS 1Day AM Base'!B34)*(1+ExpressFuelSurcharge),2))</f>
        <v>61.7</v>
      </c>
      <c r="C37" s="300">
        <f>IF(MinBase1AMDay&gt;ROUND(((1-OneDayDiscount)*'UPS 1Day AM Base'!C34),2),ROUND(MinBase1AMDay*(1+ExpressFuelSurcharge),2),ROUND(((1-OneDayDiscount)*'UPS 1Day AM Base'!C34)*(1+ExpressFuelSurcharge),2))</f>
        <v>85.48</v>
      </c>
      <c r="D37" s="300">
        <f>IF(MinBase1AMDay&gt;ROUND(((1-OneDayDiscount)*'UPS 1Day AM Base'!D34),2),ROUND(MinBase1AMDay*(1+ExpressFuelSurcharge),2),ROUND(((1-OneDayDiscount)*'UPS 1Day AM Base'!D34)*(1+ExpressFuelSurcharge),2))</f>
        <v>176.61</v>
      </c>
      <c r="E37" s="300">
        <f>IF(MinBase1AMDay&gt;ROUND(((1-OneDayDiscount)*'UPS 1Day AM Base'!E34),2),ROUND(MinBase1AMDay*(1+ExpressFuelSurcharge),2),ROUND(((1-OneDayDiscount)*'UPS 1Day AM Base'!E34)*(1+ExpressFuelSurcharge),2))</f>
        <v>184.84</v>
      </c>
      <c r="F37" s="300">
        <f>IF(MinBase1AMDay&gt;ROUND(((1-OneDayDiscount)*'UPS 1Day AM Base'!F34),2),ROUND(MinBase1AMDay*(1+ExpressFuelSurcharge),2),ROUND(((1-OneDayDiscount)*'UPS 1Day AM Base'!F34)*(1+ExpressFuelSurcharge),2))</f>
        <v>198.96</v>
      </c>
      <c r="G37" s="300">
        <f>IF(MinBase1AMDay&gt;ROUND(((1-OneDayDiscount)*'UPS 1Day AM Base'!G34),2),ROUND(MinBase1AMDay*(1+ExpressFuelSurcharge),2),ROUND(((1-OneDayDiscount)*'UPS 1Day AM Base'!G34)*(1+ExpressFuelSurcharge),2))</f>
        <v>207.19</v>
      </c>
      <c r="H37" s="300">
        <f>IF(MinBase1AMDay&gt;ROUND(((1-OneDayDiscount)*'UPS 1Day AM Base'!H34),2),ROUND(MinBase1AMDay*(1+ExpressFuelSurcharge),2),ROUND(((1-OneDayDiscount)*'UPS 1Day AM Base'!H34)*(1+ExpressFuelSurcharge),2))</f>
        <v>217.62</v>
      </c>
    </row>
    <row r="38" ht="12.75" customHeight="1">
      <c r="A38" s="299">
        <v>33.0</v>
      </c>
      <c r="B38" s="300">
        <f>IF(MinBase1AMDay&gt;ROUND(((1-OneDayDiscount)*'UPS 1Day AM Base'!B35),2),ROUND(MinBase1AMDay*(1+ExpressFuelSurcharge),2),ROUND(((1-OneDayDiscount)*'UPS 1Day AM Base'!B35)*(1+ExpressFuelSurcharge),2))</f>
        <v>63.18</v>
      </c>
      <c r="C38" s="300">
        <f>IF(MinBase1AMDay&gt;ROUND(((1-OneDayDiscount)*'UPS 1Day AM Base'!C35),2),ROUND(MinBase1AMDay*(1+ExpressFuelSurcharge),2),ROUND(((1-OneDayDiscount)*'UPS 1Day AM Base'!C35)*(1+ExpressFuelSurcharge),2))</f>
        <v>90.3</v>
      </c>
      <c r="D38" s="300">
        <f>IF(MinBase1AMDay&gt;ROUND(((1-OneDayDiscount)*'UPS 1Day AM Base'!D35),2),ROUND(MinBase1AMDay*(1+ExpressFuelSurcharge),2),ROUND(((1-OneDayDiscount)*'UPS 1Day AM Base'!D35)*(1+ExpressFuelSurcharge),2))</f>
        <v>179.83</v>
      </c>
      <c r="E38" s="300">
        <f>IF(MinBase1AMDay&gt;ROUND(((1-OneDayDiscount)*'UPS 1Day AM Base'!E35),2),ROUND(MinBase1AMDay*(1+ExpressFuelSurcharge),2),ROUND(((1-OneDayDiscount)*'UPS 1Day AM Base'!E35)*(1+ExpressFuelSurcharge),2))</f>
        <v>195.96</v>
      </c>
      <c r="F38" s="300">
        <f>IF(MinBase1AMDay&gt;ROUND(((1-OneDayDiscount)*'UPS 1Day AM Base'!F35),2),ROUND(MinBase1AMDay*(1+ExpressFuelSurcharge),2),ROUND(((1-OneDayDiscount)*'UPS 1Day AM Base'!F35)*(1+ExpressFuelSurcharge),2))</f>
        <v>202.76</v>
      </c>
      <c r="G38" s="300">
        <f>IF(MinBase1AMDay&gt;ROUND(((1-OneDayDiscount)*'UPS 1Day AM Base'!G35),2),ROUND(MinBase1AMDay*(1+ExpressFuelSurcharge),2),ROUND(((1-OneDayDiscount)*'UPS 1Day AM Base'!G35)*(1+ExpressFuelSurcharge),2))</f>
        <v>218.65</v>
      </c>
      <c r="H38" s="300">
        <f>IF(MinBase1AMDay&gt;ROUND(((1-OneDayDiscount)*'UPS 1Day AM Base'!H35),2),ROUND(MinBase1AMDay*(1+ExpressFuelSurcharge),2),ROUND(((1-OneDayDiscount)*'UPS 1Day AM Base'!H35)*(1+ExpressFuelSurcharge),2))</f>
        <v>227.11</v>
      </c>
    </row>
    <row r="39" ht="12.75" customHeight="1">
      <c r="A39" s="299">
        <v>34.0</v>
      </c>
      <c r="B39" s="300">
        <f>IF(MinBase1AMDay&gt;ROUND(((1-OneDayDiscount)*'UPS 1Day AM Base'!B36),2),ROUND(MinBase1AMDay*(1+ExpressFuelSurcharge),2),ROUND(((1-OneDayDiscount)*'UPS 1Day AM Base'!B36)*(1+ExpressFuelSurcharge),2))</f>
        <v>64.54</v>
      </c>
      <c r="C39" s="300">
        <f>IF(MinBase1AMDay&gt;ROUND(((1-OneDayDiscount)*'UPS 1Day AM Base'!C36),2),ROUND(MinBase1AMDay*(1+ExpressFuelSurcharge),2),ROUND(((1-OneDayDiscount)*'UPS 1Day AM Base'!C36)*(1+ExpressFuelSurcharge),2))</f>
        <v>90.78</v>
      </c>
      <c r="D39" s="300">
        <f>IF(MinBase1AMDay&gt;ROUND(((1-OneDayDiscount)*'UPS 1Day AM Base'!D36),2),ROUND(MinBase1AMDay*(1+ExpressFuelSurcharge),2),ROUND(((1-OneDayDiscount)*'UPS 1Day AM Base'!D36)*(1+ExpressFuelSurcharge),2))</f>
        <v>183.31</v>
      </c>
      <c r="E39" s="300">
        <f>IF(MinBase1AMDay&gt;ROUND(((1-OneDayDiscount)*'UPS 1Day AM Base'!E36),2),ROUND(MinBase1AMDay*(1+ExpressFuelSurcharge),2),ROUND(((1-OneDayDiscount)*'UPS 1Day AM Base'!E36)*(1+ExpressFuelSurcharge),2))</f>
        <v>198.13</v>
      </c>
      <c r="F39" s="300">
        <f>IF(MinBase1AMDay&gt;ROUND(((1-OneDayDiscount)*'UPS 1Day AM Base'!F36),2),ROUND(MinBase1AMDay*(1+ExpressFuelSurcharge),2),ROUND(((1-OneDayDiscount)*'UPS 1Day AM Base'!F36)*(1+ExpressFuelSurcharge),2))</f>
        <v>203.12</v>
      </c>
      <c r="G39" s="300">
        <f>IF(MinBase1AMDay&gt;ROUND(((1-OneDayDiscount)*'UPS 1Day AM Base'!G36),2),ROUND(MinBase1AMDay*(1+ExpressFuelSurcharge),2),ROUND(((1-OneDayDiscount)*'UPS 1Day AM Base'!G36)*(1+ExpressFuelSurcharge),2))</f>
        <v>223.99</v>
      </c>
      <c r="H39" s="300">
        <f>IF(MinBase1AMDay&gt;ROUND(((1-OneDayDiscount)*'UPS 1Day AM Base'!H36),2),ROUND(MinBase1AMDay*(1+ExpressFuelSurcharge),2),ROUND(((1-OneDayDiscount)*'UPS 1Day AM Base'!H36)*(1+ExpressFuelSurcharge),2))</f>
        <v>228.48</v>
      </c>
    </row>
    <row r="40" ht="12.75" customHeight="1">
      <c r="A40" s="299">
        <v>35.0</v>
      </c>
      <c r="B40" s="300">
        <f>IF(MinBase1AMDay&gt;ROUND(((1-OneDayDiscount)*'UPS 1Day AM Base'!B37),2),ROUND(MinBase1AMDay*(1+ExpressFuelSurcharge),2),ROUND(((1-OneDayDiscount)*'UPS 1Day AM Base'!B37)*(1+ExpressFuelSurcharge),2))</f>
        <v>65.92</v>
      </c>
      <c r="C40" s="300">
        <f>IF(MinBase1AMDay&gt;ROUND(((1-OneDayDiscount)*'UPS 1Day AM Base'!C37),2),ROUND(MinBase1AMDay*(1+ExpressFuelSurcharge),2),ROUND(((1-OneDayDiscount)*'UPS 1Day AM Base'!C37)*(1+ExpressFuelSurcharge),2))</f>
        <v>91.05</v>
      </c>
      <c r="D40" s="300">
        <f>IF(MinBase1AMDay&gt;ROUND(((1-OneDayDiscount)*'UPS 1Day AM Base'!D37),2),ROUND(MinBase1AMDay*(1+ExpressFuelSurcharge),2),ROUND(((1-OneDayDiscount)*'UPS 1Day AM Base'!D37)*(1+ExpressFuelSurcharge),2))</f>
        <v>184.02</v>
      </c>
      <c r="E40" s="300">
        <f>IF(MinBase1AMDay&gt;ROUND(((1-OneDayDiscount)*'UPS 1Day AM Base'!E37),2),ROUND(MinBase1AMDay*(1+ExpressFuelSurcharge),2),ROUND(((1-OneDayDiscount)*'UPS 1Day AM Base'!E37)*(1+ExpressFuelSurcharge),2))</f>
        <v>198.34</v>
      </c>
      <c r="F40" s="300">
        <f>IF(MinBase1AMDay&gt;ROUND(((1-OneDayDiscount)*'UPS 1Day AM Base'!F37),2),ROUND(MinBase1AMDay*(1+ExpressFuelSurcharge),2),ROUND(((1-OneDayDiscount)*'UPS 1Day AM Base'!F37)*(1+ExpressFuelSurcharge),2))</f>
        <v>203.48</v>
      </c>
      <c r="G40" s="300">
        <f>IF(MinBase1AMDay&gt;ROUND(((1-OneDayDiscount)*'UPS 1Day AM Base'!G37),2),ROUND(MinBase1AMDay*(1+ExpressFuelSurcharge),2),ROUND(((1-OneDayDiscount)*'UPS 1Day AM Base'!G37)*(1+ExpressFuelSurcharge),2))</f>
        <v>226.08</v>
      </c>
      <c r="H40" s="300">
        <f>IF(MinBase1AMDay&gt;ROUND(((1-OneDayDiscount)*'UPS 1Day AM Base'!H37),2),ROUND(MinBase1AMDay*(1+ExpressFuelSurcharge),2),ROUND(((1-OneDayDiscount)*'UPS 1Day AM Base'!H37)*(1+ExpressFuelSurcharge),2))</f>
        <v>230.61</v>
      </c>
    </row>
    <row r="41" ht="12.75" customHeight="1">
      <c r="A41" s="299">
        <v>36.0</v>
      </c>
      <c r="B41" s="300">
        <f>IF(MinBase1AMDay&gt;ROUND(((1-OneDayDiscount)*'UPS 1Day AM Base'!B38),2),ROUND(MinBase1AMDay*(1+ExpressFuelSurcharge),2),ROUND(((1-OneDayDiscount)*'UPS 1Day AM Base'!B38)*(1+ExpressFuelSurcharge),2))</f>
        <v>68.66</v>
      </c>
      <c r="C41" s="300">
        <f>IF(MinBase1AMDay&gt;ROUND(((1-OneDayDiscount)*'UPS 1Day AM Base'!C38),2),ROUND(MinBase1AMDay*(1+ExpressFuelSurcharge),2),ROUND(((1-OneDayDiscount)*'UPS 1Day AM Base'!C38)*(1+ExpressFuelSurcharge),2))</f>
        <v>92.84</v>
      </c>
      <c r="D41" s="300">
        <f>IF(MinBase1AMDay&gt;ROUND(((1-OneDayDiscount)*'UPS 1Day AM Base'!D38),2),ROUND(MinBase1AMDay*(1+ExpressFuelSurcharge),2),ROUND(((1-OneDayDiscount)*'UPS 1Day AM Base'!D38)*(1+ExpressFuelSurcharge),2))</f>
        <v>190.96</v>
      </c>
      <c r="E41" s="300">
        <f>IF(MinBase1AMDay&gt;ROUND(((1-OneDayDiscount)*'UPS 1Day AM Base'!E38),2),ROUND(MinBase1AMDay*(1+ExpressFuelSurcharge),2),ROUND(((1-OneDayDiscount)*'UPS 1Day AM Base'!E38)*(1+ExpressFuelSurcharge),2))</f>
        <v>202.34</v>
      </c>
      <c r="F41" s="300">
        <f>IF(MinBase1AMDay&gt;ROUND(((1-OneDayDiscount)*'UPS 1Day AM Base'!F38),2),ROUND(MinBase1AMDay*(1+ExpressFuelSurcharge),2),ROUND(((1-OneDayDiscount)*'UPS 1Day AM Base'!F38)*(1+ExpressFuelSurcharge),2))</f>
        <v>210.6</v>
      </c>
      <c r="G41" s="300">
        <f>IF(MinBase1AMDay&gt;ROUND(((1-OneDayDiscount)*'UPS 1Day AM Base'!G38),2),ROUND(MinBase1AMDay*(1+ExpressFuelSurcharge),2),ROUND(((1-OneDayDiscount)*'UPS 1Day AM Base'!G38)*(1+ExpressFuelSurcharge),2))</f>
        <v>228.89</v>
      </c>
      <c r="H41" s="300">
        <f>IF(MinBase1AMDay&gt;ROUND(((1-OneDayDiscount)*'UPS 1Day AM Base'!H38),2),ROUND(MinBase1AMDay*(1+ExpressFuelSurcharge),2),ROUND(((1-OneDayDiscount)*'UPS 1Day AM Base'!H38)*(1+ExpressFuelSurcharge),2))</f>
        <v>235.5</v>
      </c>
      <c r="L41" s="4"/>
    </row>
    <row r="42" ht="12.75" customHeight="1">
      <c r="A42" s="299">
        <v>37.0</v>
      </c>
      <c r="B42" s="300">
        <f>IF(MinBase1AMDay&gt;ROUND(((1-OneDayDiscount)*'UPS 1Day AM Base'!B39),2),ROUND(MinBase1AMDay*(1+ExpressFuelSurcharge),2),ROUND(((1-OneDayDiscount)*'UPS 1Day AM Base'!B39)*(1+ExpressFuelSurcharge),2))</f>
        <v>69.12</v>
      </c>
      <c r="C42" s="300">
        <f>IF(MinBase1AMDay&gt;ROUND(((1-OneDayDiscount)*'UPS 1Day AM Base'!C39),2),ROUND(MinBase1AMDay*(1+ExpressFuelSurcharge),2),ROUND(((1-OneDayDiscount)*'UPS 1Day AM Base'!C39)*(1+ExpressFuelSurcharge),2))</f>
        <v>99.06</v>
      </c>
      <c r="D42" s="300">
        <f>IF(MinBase1AMDay&gt;ROUND(((1-OneDayDiscount)*'UPS 1Day AM Base'!D39),2),ROUND(MinBase1AMDay*(1+ExpressFuelSurcharge),2),ROUND(((1-OneDayDiscount)*'UPS 1Day AM Base'!D39)*(1+ExpressFuelSurcharge),2))</f>
        <v>195.77</v>
      </c>
      <c r="E42" s="300">
        <f>IF(MinBase1AMDay&gt;ROUND(((1-OneDayDiscount)*'UPS 1Day AM Base'!E39),2),ROUND(MinBase1AMDay*(1+ExpressFuelSurcharge),2),ROUND(((1-OneDayDiscount)*'UPS 1Day AM Base'!E39)*(1+ExpressFuelSurcharge),2))</f>
        <v>214.9</v>
      </c>
      <c r="F42" s="300">
        <f>IF(MinBase1AMDay&gt;ROUND(((1-OneDayDiscount)*'UPS 1Day AM Base'!F39),2),ROUND(MinBase1AMDay*(1+ExpressFuelSurcharge),2),ROUND(((1-OneDayDiscount)*'UPS 1Day AM Base'!F39)*(1+ExpressFuelSurcharge),2))</f>
        <v>220.8</v>
      </c>
      <c r="G42" s="300">
        <f>IF(MinBase1AMDay&gt;ROUND(((1-OneDayDiscount)*'UPS 1Day AM Base'!G39),2),ROUND(MinBase1AMDay*(1+ExpressFuelSurcharge),2),ROUND(((1-OneDayDiscount)*'UPS 1Day AM Base'!G39)*(1+ExpressFuelSurcharge),2))</f>
        <v>236.95</v>
      </c>
      <c r="H42" s="300">
        <f>IF(MinBase1AMDay&gt;ROUND(((1-OneDayDiscount)*'UPS 1Day AM Base'!H39),2),ROUND(MinBase1AMDay*(1+ExpressFuelSurcharge),2),ROUND(((1-OneDayDiscount)*'UPS 1Day AM Base'!H39)*(1+ExpressFuelSurcharge),2))</f>
        <v>243.5</v>
      </c>
    </row>
    <row r="43" ht="12.75" customHeight="1">
      <c r="A43" s="299">
        <v>38.0</v>
      </c>
      <c r="B43" s="300">
        <f>IF(MinBase1AMDay&gt;ROUND(((1-OneDayDiscount)*'UPS 1Day AM Base'!B40),2),ROUND(MinBase1AMDay*(1+ExpressFuelSurcharge),2),ROUND(((1-OneDayDiscount)*'UPS 1Day AM Base'!B40)*(1+ExpressFuelSurcharge),2))</f>
        <v>69.35</v>
      </c>
      <c r="C43" s="300">
        <f>IF(MinBase1AMDay&gt;ROUND(((1-OneDayDiscount)*'UPS 1Day AM Base'!C40),2),ROUND(MinBase1AMDay*(1+ExpressFuelSurcharge),2),ROUND(((1-OneDayDiscount)*'UPS 1Day AM Base'!C40)*(1+ExpressFuelSurcharge),2))</f>
        <v>99.69</v>
      </c>
      <c r="D43" s="300">
        <f>IF(MinBase1AMDay&gt;ROUND(((1-OneDayDiscount)*'UPS 1Day AM Base'!D40),2),ROUND(MinBase1AMDay*(1+ExpressFuelSurcharge),2),ROUND(((1-OneDayDiscount)*'UPS 1Day AM Base'!D40)*(1+ExpressFuelSurcharge),2))</f>
        <v>198.47</v>
      </c>
      <c r="E43" s="300">
        <f>IF(MinBase1AMDay&gt;ROUND(((1-OneDayDiscount)*'UPS 1Day AM Base'!E40),2),ROUND(MinBase1AMDay*(1+ExpressFuelSurcharge),2),ROUND(((1-OneDayDiscount)*'UPS 1Day AM Base'!E40)*(1+ExpressFuelSurcharge),2))</f>
        <v>215.71</v>
      </c>
      <c r="F43" s="300">
        <f>IF(MinBase1AMDay&gt;ROUND(((1-OneDayDiscount)*'UPS 1Day AM Base'!F40),2),ROUND(MinBase1AMDay*(1+ExpressFuelSurcharge),2),ROUND(((1-OneDayDiscount)*'UPS 1Day AM Base'!F40)*(1+ExpressFuelSurcharge),2))</f>
        <v>224.4</v>
      </c>
      <c r="G43" s="300">
        <f>IF(MinBase1AMDay&gt;ROUND(((1-OneDayDiscount)*'UPS 1Day AM Base'!G40),2),ROUND(MinBase1AMDay*(1+ExpressFuelSurcharge),2),ROUND(((1-OneDayDiscount)*'UPS 1Day AM Base'!G40)*(1+ExpressFuelSurcharge),2))</f>
        <v>237.71</v>
      </c>
      <c r="H43" s="300">
        <f>IF(MinBase1AMDay&gt;ROUND(((1-OneDayDiscount)*'UPS 1Day AM Base'!H40),2),ROUND(MinBase1AMDay*(1+ExpressFuelSurcharge),2),ROUND(((1-OneDayDiscount)*'UPS 1Day AM Base'!H40)*(1+ExpressFuelSurcharge),2))</f>
        <v>244.31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299">
        <v>39.0</v>
      </c>
      <c r="B44" s="300">
        <f>IF(MinBase1AMDay&gt;ROUND(((1-OneDayDiscount)*'UPS 1Day AM Base'!B41),2),ROUND(MinBase1AMDay*(1+ExpressFuelSurcharge),2),ROUND(((1-OneDayDiscount)*'UPS 1Day AM Base'!B41)*(1+ExpressFuelSurcharge),2))</f>
        <v>69.63</v>
      </c>
      <c r="C44" s="300">
        <f>IF(MinBase1AMDay&gt;ROUND(((1-OneDayDiscount)*'UPS 1Day AM Base'!C41),2),ROUND(MinBase1AMDay*(1+ExpressFuelSurcharge),2),ROUND(((1-OneDayDiscount)*'UPS 1Day AM Base'!C41)*(1+ExpressFuelSurcharge),2))</f>
        <v>99.95</v>
      </c>
      <c r="D44" s="300">
        <f>IF(MinBase1AMDay&gt;ROUND(((1-OneDayDiscount)*'UPS 1Day AM Base'!D41),2),ROUND(MinBase1AMDay*(1+ExpressFuelSurcharge),2),ROUND(((1-OneDayDiscount)*'UPS 1Day AM Base'!D41)*(1+ExpressFuelSurcharge),2))</f>
        <v>201.92</v>
      </c>
      <c r="E44" s="300">
        <f>IF(MinBase1AMDay&gt;ROUND(((1-OneDayDiscount)*'UPS 1Day AM Base'!E41),2),ROUND(MinBase1AMDay*(1+ExpressFuelSurcharge),2),ROUND(((1-OneDayDiscount)*'UPS 1Day AM Base'!E41)*(1+ExpressFuelSurcharge),2))</f>
        <v>215.85</v>
      </c>
      <c r="F44" s="300">
        <f>IF(MinBase1AMDay&gt;ROUND(((1-OneDayDiscount)*'UPS 1Day AM Base'!F41),2),ROUND(MinBase1AMDay*(1+ExpressFuelSurcharge),2),ROUND(((1-OneDayDiscount)*'UPS 1Day AM Base'!F41)*(1+ExpressFuelSurcharge),2))</f>
        <v>224.76</v>
      </c>
      <c r="G44" s="300">
        <f>IF(MinBase1AMDay&gt;ROUND(((1-OneDayDiscount)*'UPS 1Day AM Base'!G41),2),ROUND(MinBase1AMDay*(1+ExpressFuelSurcharge),2),ROUND(((1-OneDayDiscount)*'UPS 1Day AM Base'!G41)*(1+ExpressFuelSurcharge),2))</f>
        <v>243.7</v>
      </c>
      <c r="H44" s="300">
        <f>IF(MinBase1AMDay&gt;ROUND(((1-OneDayDiscount)*'UPS 1Day AM Base'!H41),2),ROUND(MinBase1AMDay*(1+ExpressFuelSurcharge),2),ROUND(((1-OneDayDiscount)*'UPS 1Day AM Base'!H41)*(1+ExpressFuelSurcharge),2))</f>
        <v>248.65</v>
      </c>
    </row>
    <row r="45" ht="12.75" customHeight="1">
      <c r="A45" s="299">
        <v>40.0</v>
      </c>
      <c r="B45" s="300">
        <f>IF(MinBase1AMDay&gt;ROUND(((1-OneDayDiscount)*'UPS 1Day AM Base'!B42),2),ROUND(MinBase1AMDay*(1+ExpressFuelSurcharge),2),ROUND(((1-OneDayDiscount)*'UPS 1Day AM Base'!B42)*(1+ExpressFuelSurcharge),2))</f>
        <v>69.81</v>
      </c>
      <c r="C45" s="300">
        <f>IF(MinBase1AMDay&gt;ROUND(((1-OneDayDiscount)*'UPS 1Day AM Base'!C42),2),ROUND(MinBase1AMDay*(1+ExpressFuelSurcharge),2),ROUND(((1-OneDayDiscount)*'UPS 1Day AM Base'!C42)*(1+ExpressFuelSurcharge),2))</f>
        <v>100.22</v>
      </c>
      <c r="D45" s="300">
        <f>IF(MinBase1AMDay&gt;ROUND(((1-OneDayDiscount)*'UPS 1Day AM Base'!D42),2),ROUND(MinBase1AMDay*(1+ExpressFuelSurcharge),2),ROUND(((1-OneDayDiscount)*'UPS 1Day AM Base'!D42)*(1+ExpressFuelSurcharge),2))</f>
        <v>202.26</v>
      </c>
      <c r="E45" s="300">
        <f>IF(MinBase1AMDay&gt;ROUND(((1-OneDayDiscount)*'UPS 1Day AM Base'!E42),2),ROUND(MinBase1AMDay*(1+ExpressFuelSurcharge),2),ROUND(((1-OneDayDiscount)*'UPS 1Day AM Base'!E42)*(1+ExpressFuelSurcharge),2))</f>
        <v>216.53</v>
      </c>
      <c r="F45" s="300">
        <f>IF(MinBase1AMDay&gt;ROUND(((1-OneDayDiscount)*'UPS 1Day AM Base'!F42),2),ROUND(MinBase1AMDay*(1+ExpressFuelSurcharge),2),ROUND(((1-OneDayDiscount)*'UPS 1Day AM Base'!F42)*(1+ExpressFuelSurcharge),2))</f>
        <v>225.4</v>
      </c>
      <c r="G45" s="300">
        <f>IF(MinBase1AMDay&gt;ROUND(((1-OneDayDiscount)*'UPS 1Day AM Base'!G42),2),ROUND(MinBase1AMDay*(1+ExpressFuelSurcharge),2),ROUND(((1-OneDayDiscount)*'UPS 1Day AM Base'!G42)*(1+ExpressFuelSurcharge),2))</f>
        <v>244.31</v>
      </c>
      <c r="H45" s="300">
        <f>IF(MinBase1AMDay&gt;ROUND(((1-OneDayDiscount)*'UPS 1Day AM Base'!H42),2),ROUND(MinBase1AMDay*(1+ExpressFuelSurcharge),2),ROUND(((1-OneDayDiscount)*'UPS 1Day AM Base'!H42)*(1+ExpressFuelSurcharge),2))</f>
        <v>249.19</v>
      </c>
    </row>
    <row r="46" ht="12.75" customHeight="1">
      <c r="A46" s="299">
        <v>41.0</v>
      </c>
      <c r="B46" s="300">
        <f>IF(MinBase1AMDay&gt;ROUND(((1-OneDayDiscount)*'UPS 1Day AM Base'!B43),2),ROUND(MinBase1AMDay*(1+ExpressFuelSurcharge),2),ROUND(((1-OneDayDiscount)*'UPS 1Day AM Base'!B43)*(1+ExpressFuelSurcharge),2))</f>
        <v>72.89</v>
      </c>
      <c r="C46" s="300">
        <f>IF(MinBase1AMDay&gt;ROUND(((1-OneDayDiscount)*'UPS 1Day AM Base'!C43),2),ROUND(MinBase1AMDay*(1+ExpressFuelSurcharge),2),ROUND(((1-OneDayDiscount)*'UPS 1Day AM Base'!C43)*(1+ExpressFuelSurcharge),2))</f>
        <v>104.99</v>
      </c>
      <c r="D46" s="300">
        <f>IF(MinBase1AMDay&gt;ROUND(((1-OneDayDiscount)*'UPS 1Day AM Base'!D43),2),ROUND(MinBase1AMDay*(1+ExpressFuelSurcharge),2),ROUND(((1-OneDayDiscount)*'UPS 1Day AM Base'!D43)*(1+ExpressFuelSurcharge),2))</f>
        <v>209.28</v>
      </c>
      <c r="E46" s="300">
        <f>IF(MinBase1AMDay&gt;ROUND(((1-OneDayDiscount)*'UPS 1Day AM Base'!E43),2),ROUND(MinBase1AMDay*(1+ExpressFuelSurcharge),2),ROUND(((1-OneDayDiscount)*'UPS 1Day AM Base'!E43)*(1+ExpressFuelSurcharge),2))</f>
        <v>222.76</v>
      </c>
      <c r="F46" s="300">
        <f>IF(MinBase1AMDay&gt;ROUND(((1-OneDayDiscount)*'UPS 1Day AM Base'!F43),2),ROUND(MinBase1AMDay*(1+ExpressFuelSurcharge),2),ROUND(((1-OneDayDiscount)*'UPS 1Day AM Base'!F43)*(1+ExpressFuelSurcharge),2))</f>
        <v>237.86</v>
      </c>
      <c r="G46" s="300">
        <f>IF(MinBase1AMDay&gt;ROUND(((1-OneDayDiscount)*'UPS 1Day AM Base'!G43),2),ROUND(MinBase1AMDay*(1+ExpressFuelSurcharge),2),ROUND(((1-OneDayDiscount)*'UPS 1Day AM Base'!G43)*(1+ExpressFuelSurcharge),2))</f>
        <v>247.76</v>
      </c>
      <c r="H46" s="300">
        <f>IF(MinBase1AMDay&gt;ROUND(((1-OneDayDiscount)*'UPS 1Day AM Base'!H43),2),ROUND(MinBase1AMDay*(1+ExpressFuelSurcharge),2),ROUND(((1-OneDayDiscount)*'UPS 1Day AM Base'!H43)*(1+ExpressFuelSurcharge),2))</f>
        <v>260</v>
      </c>
    </row>
    <row r="47" ht="12.75" customHeight="1">
      <c r="A47" s="299">
        <v>42.0</v>
      </c>
      <c r="B47" s="300">
        <f>IF(MinBase1AMDay&gt;ROUND(((1-OneDayDiscount)*'UPS 1Day AM Base'!B44),2),ROUND(MinBase1AMDay*(1+ExpressFuelSurcharge),2),ROUND(((1-OneDayDiscount)*'UPS 1Day AM Base'!B44)*(1+ExpressFuelSurcharge),2))</f>
        <v>73.95</v>
      </c>
      <c r="C47" s="300">
        <f>IF(MinBase1AMDay&gt;ROUND(((1-OneDayDiscount)*'UPS 1Day AM Base'!C44),2),ROUND(MinBase1AMDay*(1+ExpressFuelSurcharge),2),ROUND(((1-OneDayDiscount)*'UPS 1Day AM Base'!C44)*(1+ExpressFuelSurcharge),2))</f>
        <v>105.45</v>
      </c>
      <c r="D47" s="300">
        <f>IF(MinBase1AMDay&gt;ROUND(((1-OneDayDiscount)*'UPS 1Day AM Base'!D44),2),ROUND(MinBase1AMDay*(1+ExpressFuelSurcharge),2),ROUND(((1-OneDayDiscount)*'UPS 1Day AM Base'!D44)*(1+ExpressFuelSurcharge),2))</f>
        <v>211.96</v>
      </c>
      <c r="E47" s="300">
        <f>IF(MinBase1AMDay&gt;ROUND(((1-OneDayDiscount)*'UPS 1Day AM Base'!E44),2),ROUND(MinBase1AMDay*(1+ExpressFuelSurcharge),2),ROUND(((1-OneDayDiscount)*'UPS 1Day AM Base'!E44)*(1+ExpressFuelSurcharge),2))</f>
        <v>226.16</v>
      </c>
      <c r="F47" s="300">
        <f>IF(MinBase1AMDay&gt;ROUND(((1-OneDayDiscount)*'UPS 1Day AM Base'!F44),2),ROUND(MinBase1AMDay*(1+ExpressFuelSurcharge),2),ROUND(((1-OneDayDiscount)*'UPS 1Day AM Base'!F44)*(1+ExpressFuelSurcharge),2))</f>
        <v>239.11</v>
      </c>
      <c r="G47" s="300">
        <f>IF(MinBase1AMDay&gt;ROUND(((1-OneDayDiscount)*'UPS 1Day AM Base'!G44),2),ROUND(MinBase1AMDay*(1+ExpressFuelSurcharge),2),ROUND(((1-OneDayDiscount)*'UPS 1Day AM Base'!G44)*(1+ExpressFuelSurcharge),2))</f>
        <v>248.68</v>
      </c>
      <c r="H47" s="300">
        <f>IF(MinBase1AMDay&gt;ROUND(((1-OneDayDiscount)*'UPS 1Day AM Base'!H44),2),ROUND(MinBase1AMDay*(1+ExpressFuelSurcharge),2),ROUND(((1-OneDayDiscount)*'UPS 1Day AM Base'!H44)*(1+ExpressFuelSurcharge),2))</f>
        <v>264.89</v>
      </c>
    </row>
    <row r="48" ht="12.75" customHeight="1">
      <c r="A48" s="299">
        <v>43.0</v>
      </c>
      <c r="B48" s="300">
        <f>IF(MinBase1AMDay&gt;ROUND(((1-OneDayDiscount)*'UPS 1Day AM Base'!B45),2),ROUND(MinBase1AMDay*(1+ExpressFuelSurcharge),2),ROUND(((1-OneDayDiscount)*'UPS 1Day AM Base'!B45)*(1+ExpressFuelSurcharge),2))</f>
        <v>75.95</v>
      </c>
      <c r="C48" s="300">
        <f>IF(MinBase1AMDay&gt;ROUND(((1-OneDayDiscount)*'UPS 1Day AM Base'!C45),2),ROUND(MinBase1AMDay*(1+ExpressFuelSurcharge),2),ROUND(((1-OneDayDiscount)*'UPS 1Day AM Base'!C45)*(1+ExpressFuelSurcharge),2))</f>
        <v>107.15</v>
      </c>
      <c r="D48" s="300">
        <f>IF(MinBase1AMDay&gt;ROUND(((1-OneDayDiscount)*'UPS 1Day AM Base'!D45),2),ROUND(MinBase1AMDay*(1+ExpressFuelSurcharge),2),ROUND(((1-OneDayDiscount)*'UPS 1Day AM Base'!D45)*(1+ExpressFuelSurcharge),2))</f>
        <v>217.39</v>
      </c>
      <c r="E48" s="300">
        <f>IF(MinBase1AMDay&gt;ROUND(((1-OneDayDiscount)*'UPS 1Day AM Base'!E45),2),ROUND(MinBase1AMDay*(1+ExpressFuelSurcharge),2),ROUND(((1-OneDayDiscount)*'UPS 1Day AM Base'!E45)*(1+ExpressFuelSurcharge),2))</f>
        <v>232.22</v>
      </c>
      <c r="F48" s="300">
        <f>IF(MinBase1AMDay&gt;ROUND(((1-OneDayDiscount)*'UPS 1Day AM Base'!F45),2),ROUND(MinBase1AMDay*(1+ExpressFuelSurcharge),2),ROUND(((1-OneDayDiscount)*'UPS 1Day AM Base'!F45)*(1+ExpressFuelSurcharge),2))</f>
        <v>243.48</v>
      </c>
      <c r="G48" s="300">
        <f>IF(MinBase1AMDay&gt;ROUND(((1-OneDayDiscount)*'UPS 1Day AM Base'!G45),2),ROUND(MinBase1AMDay*(1+ExpressFuelSurcharge),2),ROUND(((1-OneDayDiscount)*'UPS 1Day AM Base'!G45)*(1+ExpressFuelSurcharge),2))</f>
        <v>259.96</v>
      </c>
      <c r="H48" s="300">
        <f>IF(MinBase1AMDay&gt;ROUND(((1-OneDayDiscount)*'UPS 1Day AM Base'!H45),2),ROUND(MinBase1AMDay*(1+ExpressFuelSurcharge),2),ROUND(((1-OneDayDiscount)*'UPS 1Day AM Base'!H45)*(1+ExpressFuelSurcharge),2))</f>
        <v>279.61</v>
      </c>
    </row>
    <row r="49" ht="12.75" customHeight="1">
      <c r="A49" s="299">
        <v>44.0</v>
      </c>
      <c r="B49" s="300">
        <f>IF(MinBase1AMDay&gt;ROUND(((1-OneDayDiscount)*'UPS 1Day AM Base'!B46),2),ROUND(MinBase1AMDay*(1+ExpressFuelSurcharge),2),ROUND(((1-OneDayDiscount)*'UPS 1Day AM Base'!B46)*(1+ExpressFuelSurcharge),2))</f>
        <v>77.65</v>
      </c>
      <c r="C49" s="300">
        <f>IF(MinBase1AMDay&gt;ROUND(((1-OneDayDiscount)*'UPS 1Day AM Base'!C46),2),ROUND(MinBase1AMDay*(1+ExpressFuelSurcharge),2),ROUND(((1-OneDayDiscount)*'UPS 1Day AM Base'!C46)*(1+ExpressFuelSurcharge),2))</f>
        <v>112.76</v>
      </c>
      <c r="D49" s="300">
        <f>IF(MinBase1AMDay&gt;ROUND(((1-OneDayDiscount)*'UPS 1Day AM Base'!D46),2),ROUND(MinBase1AMDay*(1+ExpressFuelSurcharge),2),ROUND(((1-OneDayDiscount)*'UPS 1Day AM Base'!D46)*(1+ExpressFuelSurcharge),2))</f>
        <v>221.01</v>
      </c>
      <c r="E49" s="300">
        <f>IF(MinBase1AMDay&gt;ROUND(((1-OneDayDiscount)*'UPS 1Day AM Base'!E46),2),ROUND(MinBase1AMDay*(1+ExpressFuelSurcharge),2),ROUND(((1-OneDayDiscount)*'UPS 1Day AM Base'!E46)*(1+ExpressFuelSurcharge),2))</f>
        <v>237.39</v>
      </c>
      <c r="F49" s="300">
        <f>IF(MinBase1AMDay&gt;ROUND(((1-OneDayDiscount)*'UPS 1Day AM Base'!F46),2),ROUND(MinBase1AMDay*(1+ExpressFuelSurcharge),2),ROUND(((1-OneDayDiscount)*'UPS 1Day AM Base'!F46)*(1+ExpressFuelSurcharge),2))</f>
        <v>247.72</v>
      </c>
      <c r="G49" s="300">
        <f>IF(MinBase1AMDay&gt;ROUND(((1-OneDayDiscount)*'UPS 1Day AM Base'!G46),2),ROUND(MinBase1AMDay*(1+ExpressFuelSurcharge),2),ROUND(((1-OneDayDiscount)*'UPS 1Day AM Base'!G46)*(1+ExpressFuelSurcharge),2))</f>
        <v>264.18</v>
      </c>
      <c r="H49" s="300">
        <f>IF(MinBase1AMDay&gt;ROUND(((1-OneDayDiscount)*'UPS 1Day AM Base'!H46),2),ROUND(MinBase1AMDay*(1+ExpressFuelSurcharge),2),ROUND(((1-OneDayDiscount)*'UPS 1Day AM Base'!H46)*(1+ExpressFuelSurcharge),2))</f>
        <v>281.19</v>
      </c>
    </row>
    <row r="50" ht="12.75" customHeight="1">
      <c r="A50" s="299">
        <v>45.0</v>
      </c>
      <c r="B50" s="300">
        <f>IF(MinBase1AMDay&gt;ROUND(((1-OneDayDiscount)*'UPS 1Day AM Base'!B47),2),ROUND(MinBase1AMDay*(1+ExpressFuelSurcharge),2),ROUND(((1-OneDayDiscount)*'UPS 1Day AM Base'!B47)*(1+ExpressFuelSurcharge),2))</f>
        <v>80.86</v>
      </c>
      <c r="C50" s="300">
        <f>IF(MinBase1AMDay&gt;ROUND(((1-OneDayDiscount)*'UPS 1Day AM Base'!C47),2),ROUND(MinBase1AMDay*(1+ExpressFuelSurcharge),2),ROUND(((1-OneDayDiscount)*'UPS 1Day AM Base'!C47)*(1+ExpressFuelSurcharge),2))</f>
        <v>117.15</v>
      </c>
      <c r="D50" s="300">
        <f>IF(MinBase1AMDay&gt;ROUND(((1-OneDayDiscount)*'UPS 1Day AM Base'!D47),2),ROUND(MinBase1AMDay*(1+ExpressFuelSurcharge),2),ROUND(((1-OneDayDiscount)*'UPS 1Day AM Base'!D47)*(1+ExpressFuelSurcharge),2))</f>
        <v>223.84</v>
      </c>
      <c r="E50" s="300">
        <f>IF(MinBase1AMDay&gt;ROUND(((1-OneDayDiscount)*'UPS 1Day AM Base'!E47),2),ROUND(MinBase1AMDay*(1+ExpressFuelSurcharge),2),ROUND(((1-OneDayDiscount)*'UPS 1Day AM Base'!E47)*(1+ExpressFuelSurcharge),2))</f>
        <v>240.96</v>
      </c>
      <c r="F50" s="300">
        <f>IF(MinBase1AMDay&gt;ROUND(((1-OneDayDiscount)*'UPS 1Day AM Base'!F47),2),ROUND(MinBase1AMDay*(1+ExpressFuelSurcharge),2),ROUND(((1-OneDayDiscount)*'UPS 1Day AM Base'!F47)*(1+ExpressFuelSurcharge),2))</f>
        <v>248.16</v>
      </c>
      <c r="G50" s="300">
        <f>IF(MinBase1AMDay&gt;ROUND(((1-OneDayDiscount)*'UPS 1Day AM Base'!G47),2),ROUND(MinBase1AMDay*(1+ExpressFuelSurcharge),2),ROUND(((1-OneDayDiscount)*'UPS 1Day AM Base'!G47)*(1+ExpressFuelSurcharge),2))</f>
        <v>269.34</v>
      </c>
      <c r="H50" s="300">
        <f>IF(MinBase1AMDay&gt;ROUND(((1-OneDayDiscount)*'UPS 1Day AM Base'!H47),2),ROUND(MinBase1AMDay*(1+ExpressFuelSurcharge),2),ROUND(((1-OneDayDiscount)*'UPS 1Day AM Base'!H47)*(1+ExpressFuelSurcharge),2))</f>
        <v>281.63</v>
      </c>
    </row>
    <row r="51" ht="12.75" customHeight="1">
      <c r="A51" s="299">
        <v>46.0</v>
      </c>
      <c r="B51" s="300">
        <f>IF(MinBase1AMDay&gt;ROUND(((1-OneDayDiscount)*'UPS 1Day AM Base'!B48),2),ROUND(MinBase1AMDay*(1+ExpressFuelSurcharge),2),ROUND(((1-OneDayDiscount)*'UPS 1Day AM Base'!B48)*(1+ExpressFuelSurcharge),2))</f>
        <v>82.77</v>
      </c>
      <c r="C51" s="300">
        <f>IF(MinBase1AMDay&gt;ROUND(((1-OneDayDiscount)*'UPS 1Day AM Base'!C48),2),ROUND(MinBase1AMDay*(1+ExpressFuelSurcharge),2),ROUND(((1-OneDayDiscount)*'UPS 1Day AM Base'!C48)*(1+ExpressFuelSurcharge),2))</f>
        <v>117.6</v>
      </c>
      <c r="D51" s="300">
        <f>IF(MinBase1AMDay&gt;ROUND(((1-OneDayDiscount)*'UPS 1Day AM Base'!D48),2),ROUND(MinBase1AMDay*(1+ExpressFuelSurcharge),2),ROUND(((1-OneDayDiscount)*'UPS 1Day AM Base'!D48)*(1+ExpressFuelSurcharge),2))</f>
        <v>227.48</v>
      </c>
      <c r="E51" s="300">
        <f>IF(MinBase1AMDay&gt;ROUND(((1-OneDayDiscount)*'UPS 1Day AM Base'!E48),2),ROUND(MinBase1AMDay*(1+ExpressFuelSurcharge),2),ROUND(((1-OneDayDiscount)*'UPS 1Day AM Base'!E48)*(1+ExpressFuelSurcharge),2))</f>
        <v>246.29</v>
      </c>
      <c r="F51" s="300">
        <f>IF(MinBase1AMDay&gt;ROUND(((1-OneDayDiscount)*'UPS 1Day AM Base'!F48),2),ROUND(MinBase1AMDay*(1+ExpressFuelSurcharge),2),ROUND(((1-OneDayDiscount)*'UPS 1Day AM Base'!F48)*(1+ExpressFuelSurcharge),2))</f>
        <v>256.1</v>
      </c>
      <c r="G51" s="300">
        <f>IF(MinBase1AMDay&gt;ROUND(((1-OneDayDiscount)*'UPS 1Day AM Base'!G48),2),ROUND(MinBase1AMDay*(1+ExpressFuelSurcharge),2),ROUND(((1-OneDayDiscount)*'UPS 1Day AM Base'!G48)*(1+ExpressFuelSurcharge),2))</f>
        <v>272.41</v>
      </c>
      <c r="H51" s="300">
        <f>IF(MinBase1AMDay&gt;ROUND(((1-OneDayDiscount)*'UPS 1Day AM Base'!H48),2),ROUND(MinBase1AMDay*(1+ExpressFuelSurcharge),2),ROUND(((1-OneDayDiscount)*'UPS 1Day AM Base'!H48)*(1+ExpressFuelSurcharge),2))</f>
        <v>292.67</v>
      </c>
    </row>
    <row r="52" ht="12.75" customHeight="1">
      <c r="A52" s="299">
        <v>47.0</v>
      </c>
      <c r="B52" s="300">
        <f>IF(MinBase1AMDay&gt;ROUND(((1-OneDayDiscount)*'UPS 1Day AM Base'!B49),2),ROUND(MinBase1AMDay*(1+ExpressFuelSurcharge),2),ROUND(((1-OneDayDiscount)*'UPS 1Day AM Base'!B49)*(1+ExpressFuelSurcharge),2))</f>
        <v>83.97</v>
      </c>
      <c r="C52" s="300">
        <f>IF(MinBase1AMDay&gt;ROUND(((1-OneDayDiscount)*'UPS 1Day AM Base'!C49),2),ROUND(MinBase1AMDay*(1+ExpressFuelSurcharge),2),ROUND(((1-OneDayDiscount)*'UPS 1Day AM Base'!C49)*(1+ExpressFuelSurcharge),2))</f>
        <v>119.32</v>
      </c>
      <c r="D52" s="300">
        <f>IF(MinBase1AMDay&gt;ROUND(((1-OneDayDiscount)*'UPS 1Day AM Base'!D49),2),ROUND(MinBase1AMDay*(1+ExpressFuelSurcharge),2),ROUND(((1-OneDayDiscount)*'UPS 1Day AM Base'!D49)*(1+ExpressFuelSurcharge),2))</f>
        <v>227.88</v>
      </c>
      <c r="E52" s="300">
        <f>IF(MinBase1AMDay&gt;ROUND(((1-OneDayDiscount)*'UPS 1Day AM Base'!E49),2),ROUND(MinBase1AMDay*(1+ExpressFuelSurcharge),2),ROUND(((1-OneDayDiscount)*'UPS 1Day AM Base'!E49)*(1+ExpressFuelSurcharge),2))</f>
        <v>247.25</v>
      </c>
      <c r="F52" s="300">
        <f>IF(MinBase1AMDay&gt;ROUND(((1-OneDayDiscount)*'UPS 1Day AM Base'!F49),2),ROUND(MinBase1AMDay*(1+ExpressFuelSurcharge),2),ROUND(((1-OneDayDiscount)*'UPS 1Day AM Base'!F49)*(1+ExpressFuelSurcharge),2))</f>
        <v>257.82</v>
      </c>
      <c r="G52" s="300">
        <f>IF(MinBase1AMDay&gt;ROUND(((1-OneDayDiscount)*'UPS 1Day AM Base'!G49),2),ROUND(MinBase1AMDay*(1+ExpressFuelSurcharge),2),ROUND(((1-OneDayDiscount)*'UPS 1Day AM Base'!G49)*(1+ExpressFuelSurcharge),2))</f>
        <v>273.21</v>
      </c>
      <c r="H52" s="300">
        <f>IF(MinBase1AMDay&gt;ROUND(((1-OneDayDiscount)*'UPS 1Day AM Base'!H49),2),ROUND(MinBase1AMDay*(1+ExpressFuelSurcharge),2),ROUND(((1-OneDayDiscount)*'UPS 1Day AM Base'!H49)*(1+ExpressFuelSurcharge),2))</f>
        <v>294.22</v>
      </c>
    </row>
    <row r="53" ht="12.75" customHeight="1">
      <c r="A53" s="299">
        <v>48.0</v>
      </c>
      <c r="B53" s="300">
        <f>IF(MinBase1AMDay&gt;ROUND(((1-OneDayDiscount)*'UPS 1Day AM Base'!B50),2),ROUND(MinBase1AMDay*(1+ExpressFuelSurcharge),2),ROUND(((1-OneDayDiscount)*'UPS 1Day AM Base'!B50)*(1+ExpressFuelSurcharge),2))</f>
        <v>84.91</v>
      </c>
      <c r="C53" s="300">
        <f>IF(MinBase1AMDay&gt;ROUND(((1-OneDayDiscount)*'UPS 1Day AM Base'!C50),2),ROUND(MinBase1AMDay*(1+ExpressFuelSurcharge),2),ROUND(((1-OneDayDiscount)*'UPS 1Day AM Base'!C50)*(1+ExpressFuelSurcharge),2))</f>
        <v>119.55</v>
      </c>
      <c r="D53" s="300">
        <f>IF(MinBase1AMDay&gt;ROUND(((1-OneDayDiscount)*'UPS 1Day AM Base'!D50),2),ROUND(MinBase1AMDay*(1+ExpressFuelSurcharge),2),ROUND(((1-OneDayDiscount)*'UPS 1Day AM Base'!D50)*(1+ExpressFuelSurcharge),2))</f>
        <v>228.42</v>
      </c>
      <c r="E53" s="300">
        <f>IF(MinBase1AMDay&gt;ROUND(((1-OneDayDiscount)*'UPS 1Day AM Base'!E50),2),ROUND(MinBase1AMDay*(1+ExpressFuelSurcharge),2),ROUND(((1-OneDayDiscount)*'UPS 1Day AM Base'!E50)*(1+ExpressFuelSurcharge),2))</f>
        <v>250.04</v>
      </c>
      <c r="F53" s="300">
        <f>IF(MinBase1AMDay&gt;ROUND(((1-OneDayDiscount)*'UPS 1Day AM Base'!F50),2),ROUND(MinBase1AMDay*(1+ExpressFuelSurcharge),2),ROUND(((1-OneDayDiscount)*'UPS 1Day AM Base'!F50)*(1+ExpressFuelSurcharge),2))</f>
        <v>258.08</v>
      </c>
      <c r="G53" s="300">
        <f>IF(MinBase1AMDay&gt;ROUND(((1-OneDayDiscount)*'UPS 1Day AM Base'!G50),2),ROUND(MinBase1AMDay*(1+ExpressFuelSurcharge),2),ROUND(((1-OneDayDiscount)*'UPS 1Day AM Base'!G50)*(1+ExpressFuelSurcharge),2))</f>
        <v>278.18</v>
      </c>
      <c r="H53" s="300">
        <f>IF(MinBase1AMDay&gt;ROUND(((1-OneDayDiscount)*'UPS 1Day AM Base'!H50),2),ROUND(MinBase1AMDay*(1+ExpressFuelSurcharge),2),ROUND(((1-OneDayDiscount)*'UPS 1Day AM Base'!H50)*(1+ExpressFuelSurcharge),2))</f>
        <v>294.61</v>
      </c>
    </row>
    <row r="54" ht="12.75" customHeight="1">
      <c r="A54" s="299">
        <v>49.0</v>
      </c>
      <c r="B54" s="300">
        <f>IF(MinBase1AMDay&gt;ROUND(((1-OneDayDiscount)*'UPS 1Day AM Base'!B51),2),ROUND(MinBase1AMDay*(1+ExpressFuelSurcharge),2),ROUND(((1-OneDayDiscount)*'UPS 1Day AM Base'!B51)*(1+ExpressFuelSurcharge),2))</f>
        <v>84.95</v>
      </c>
      <c r="C54" s="300">
        <f>IF(MinBase1AMDay&gt;ROUND(((1-OneDayDiscount)*'UPS 1Day AM Base'!C51),2),ROUND(MinBase1AMDay*(1+ExpressFuelSurcharge),2),ROUND(((1-OneDayDiscount)*'UPS 1Day AM Base'!C51)*(1+ExpressFuelSurcharge),2))</f>
        <v>119.7</v>
      </c>
      <c r="D54" s="300">
        <f>IF(MinBase1AMDay&gt;ROUND(((1-OneDayDiscount)*'UPS 1Day AM Base'!D51),2),ROUND(MinBase1AMDay*(1+ExpressFuelSurcharge),2),ROUND(((1-OneDayDiscount)*'UPS 1Day AM Base'!D51)*(1+ExpressFuelSurcharge),2))</f>
        <v>228.48</v>
      </c>
      <c r="E54" s="300">
        <f>IF(MinBase1AMDay&gt;ROUND(((1-OneDayDiscount)*'UPS 1Day AM Base'!E51),2),ROUND(MinBase1AMDay*(1+ExpressFuelSurcharge),2),ROUND(((1-OneDayDiscount)*'UPS 1Day AM Base'!E51)*(1+ExpressFuelSurcharge),2))</f>
        <v>250.11</v>
      </c>
      <c r="F54" s="300">
        <f>IF(MinBase1AMDay&gt;ROUND(((1-OneDayDiscount)*'UPS 1Day AM Base'!F51),2),ROUND(MinBase1AMDay*(1+ExpressFuelSurcharge),2),ROUND(((1-OneDayDiscount)*'UPS 1Day AM Base'!F51)*(1+ExpressFuelSurcharge),2))</f>
        <v>258.23</v>
      </c>
      <c r="G54" s="300">
        <f>IF(MinBase1AMDay&gt;ROUND(((1-OneDayDiscount)*'UPS 1Day AM Base'!G51),2),ROUND(MinBase1AMDay*(1+ExpressFuelSurcharge),2),ROUND(((1-OneDayDiscount)*'UPS 1Day AM Base'!G51)*(1+ExpressFuelSurcharge),2))</f>
        <v>278.33</v>
      </c>
      <c r="H54" s="300">
        <f>IF(MinBase1AMDay&gt;ROUND(((1-OneDayDiscount)*'UPS 1Day AM Base'!H51),2),ROUND(MinBase1AMDay*(1+ExpressFuelSurcharge),2),ROUND(((1-OneDayDiscount)*'UPS 1Day AM Base'!H51)*(1+ExpressFuelSurcharge),2))</f>
        <v>294.76</v>
      </c>
    </row>
    <row r="55" ht="12.75" customHeight="1">
      <c r="A55" s="299">
        <v>50.0</v>
      </c>
      <c r="B55" s="300">
        <f>IF(MinBase1AMDay&gt;ROUND(((1-OneDayDiscount)*'UPS 1Day AM Base'!B52),2),ROUND(MinBase1AMDay*(1+ExpressFuelSurcharge),2),ROUND(((1-OneDayDiscount)*'UPS 1Day AM Base'!B52)*(1+ExpressFuelSurcharge),2))</f>
        <v>84.99</v>
      </c>
      <c r="C55" s="300">
        <f>IF(MinBase1AMDay&gt;ROUND(((1-OneDayDiscount)*'UPS 1Day AM Base'!C52),2),ROUND(MinBase1AMDay*(1+ExpressFuelSurcharge),2),ROUND(((1-OneDayDiscount)*'UPS 1Day AM Base'!C52)*(1+ExpressFuelSurcharge),2))</f>
        <v>120.37</v>
      </c>
      <c r="D55" s="300">
        <f>IF(MinBase1AMDay&gt;ROUND(((1-OneDayDiscount)*'UPS 1Day AM Base'!D52),2),ROUND(MinBase1AMDay*(1+ExpressFuelSurcharge),2),ROUND(((1-OneDayDiscount)*'UPS 1Day AM Base'!D52)*(1+ExpressFuelSurcharge),2))</f>
        <v>228.66</v>
      </c>
      <c r="E55" s="300">
        <f>IF(MinBase1AMDay&gt;ROUND(((1-OneDayDiscount)*'UPS 1Day AM Base'!E52),2),ROUND(MinBase1AMDay*(1+ExpressFuelSurcharge),2),ROUND(((1-OneDayDiscount)*'UPS 1Day AM Base'!E52)*(1+ExpressFuelSurcharge),2))</f>
        <v>250.42</v>
      </c>
      <c r="F55" s="300">
        <f>IF(MinBase1AMDay&gt;ROUND(((1-OneDayDiscount)*'UPS 1Day AM Base'!F52),2),ROUND(MinBase1AMDay*(1+ExpressFuelSurcharge),2),ROUND(((1-OneDayDiscount)*'UPS 1Day AM Base'!F52)*(1+ExpressFuelSurcharge),2))</f>
        <v>259.25</v>
      </c>
      <c r="G55" s="300">
        <f>IF(MinBase1AMDay&gt;ROUND(((1-OneDayDiscount)*'UPS 1Day AM Base'!G52),2),ROUND(MinBase1AMDay*(1+ExpressFuelSurcharge),2),ROUND(((1-OneDayDiscount)*'UPS 1Day AM Base'!G52)*(1+ExpressFuelSurcharge),2))</f>
        <v>278.93</v>
      </c>
      <c r="H55" s="300">
        <f>IF(MinBase1AMDay&gt;ROUND(((1-OneDayDiscount)*'UPS 1Day AM Base'!H52),2),ROUND(MinBase1AMDay*(1+ExpressFuelSurcharge),2),ROUND(((1-OneDayDiscount)*'UPS 1Day AM Base'!H52)*(1+ExpressFuelSurcharge),2))</f>
        <v>295.62</v>
      </c>
    </row>
    <row r="56" ht="12.75" customHeight="1">
      <c r="A56" s="299">
        <v>51.0</v>
      </c>
      <c r="B56" s="300">
        <f>IF(MinBase1AMDay&gt;ROUND(((1-OneDayDiscount)*'UPS 1Day AM Base'!B53),2),ROUND(MinBase1AMDay*(1+ExpressFuelSurcharge),2),ROUND(((1-OneDayDiscount)*'UPS 1Day AM Base'!B53)*(1+ExpressFuelSurcharge),2))</f>
        <v>94.23</v>
      </c>
      <c r="C56" s="300">
        <f>IF(MinBase1AMDay&gt;ROUND(((1-OneDayDiscount)*'UPS 1Day AM Base'!C53),2),ROUND(MinBase1AMDay*(1+ExpressFuelSurcharge),2),ROUND(((1-OneDayDiscount)*'UPS 1Day AM Base'!C53)*(1+ExpressFuelSurcharge),2))</f>
        <v>132.43</v>
      </c>
      <c r="D56" s="300">
        <f>IF(MinBase1AMDay&gt;ROUND(((1-OneDayDiscount)*'UPS 1Day AM Base'!D53),2),ROUND(MinBase1AMDay*(1+ExpressFuelSurcharge),2),ROUND(((1-OneDayDiscount)*'UPS 1Day AM Base'!D53)*(1+ExpressFuelSurcharge),2))</f>
        <v>243.85</v>
      </c>
      <c r="E56" s="300">
        <f>IF(MinBase1AMDay&gt;ROUND(((1-OneDayDiscount)*'UPS 1Day AM Base'!E53),2),ROUND(MinBase1AMDay*(1+ExpressFuelSurcharge),2),ROUND(((1-OneDayDiscount)*'UPS 1Day AM Base'!E53)*(1+ExpressFuelSurcharge),2))</f>
        <v>271.42</v>
      </c>
      <c r="F56" s="300">
        <f>IF(MinBase1AMDay&gt;ROUND(((1-OneDayDiscount)*'UPS 1Day AM Base'!F53),2),ROUND(MinBase1AMDay*(1+ExpressFuelSurcharge),2),ROUND(((1-OneDayDiscount)*'UPS 1Day AM Base'!F53)*(1+ExpressFuelSurcharge),2))</f>
        <v>276.94</v>
      </c>
      <c r="G56" s="300">
        <f>IF(MinBase1AMDay&gt;ROUND(((1-OneDayDiscount)*'UPS 1Day AM Base'!G53),2),ROUND(MinBase1AMDay*(1+ExpressFuelSurcharge),2),ROUND(((1-OneDayDiscount)*'UPS 1Day AM Base'!G53)*(1+ExpressFuelSurcharge),2))</f>
        <v>299.64</v>
      </c>
      <c r="H56" s="300">
        <f>IF(MinBase1AMDay&gt;ROUND(((1-OneDayDiscount)*'UPS 1Day AM Base'!H53),2),ROUND(MinBase1AMDay*(1+ExpressFuelSurcharge),2),ROUND(((1-OneDayDiscount)*'UPS 1Day AM Base'!H53)*(1+ExpressFuelSurcharge),2))</f>
        <v>309.53</v>
      </c>
    </row>
    <row r="57" ht="12.75" customHeight="1">
      <c r="A57" s="299">
        <v>52.0</v>
      </c>
      <c r="B57" s="300">
        <f>IF(MinBase1AMDay&gt;ROUND(((1-OneDayDiscount)*'UPS 1Day AM Base'!B54),2),ROUND(MinBase1AMDay*(1+ExpressFuelSurcharge),2),ROUND(((1-OneDayDiscount)*'UPS 1Day AM Base'!B54)*(1+ExpressFuelSurcharge),2))</f>
        <v>95.69</v>
      </c>
      <c r="C57" s="300">
        <f>IF(MinBase1AMDay&gt;ROUND(((1-OneDayDiscount)*'UPS 1Day AM Base'!C54),2),ROUND(MinBase1AMDay*(1+ExpressFuelSurcharge),2),ROUND(((1-OneDayDiscount)*'UPS 1Day AM Base'!C54)*(1+ExpressFuelSurcharge),2))</f>
        <v>139.37</v>
      </c>
      <c r="D57" s="300">
        <f>IF(MinBase1AMDay&gt;ROUND(((1-OneDayDiscount)*'UPS 1Day AM Base'!D54),2),ROUND(MinBase1AMDay*(1+ExpressFuelSurcharge),2),ROUND(((1-OneDayDiscount)*'UPS 1Day AM Base'!D54)*(1+ExpressFuelSurcharge),2))</f>
        <v>261.29</v>
      </c>
      <c r="E57" s="300">
        <f>IF(MinBase1AMDay&gt;ROUND(((1-OneDayDiscount)*'UPS 1Day AM Base'!E54),2),ROUND(MinBase1AMDay*(1+ExpressFuelSurcharge),2),ROUND(((1-OneDayDiscount)*'UPS 1Day AM Base'!E54)*(1+ExpressFuelSurcharge),2))</f>
        <v>276.73</v>
      </c>
      <c r="F57" s="300">
        <f>IF(MinBase1AMDay&gt;ROUND(((1-OneDayDiscount)*'UPS 1Day AM Base'!F54),2),ROUND(MinBase1AMDay*(1+ExpressFuelSurcharge),2),ROUND(((1-OneDayDiscount)*'UPS 1Day AM Base'!F54)*(1+ExpressFuelSurcharge),2))</f>
        <v>287.08</v>
      </c>
      <c r="G57" s="300">
        <f>IF(MinBase1AMDay&gt;ROUND(((1-OneDayDiscount)*'UPS 1Day AM Base'!G54),2),ROUND(MinBase1AMDay*(1+ExpressFuelSurcharge),2),ROUND(((1-OneDayDiscount)*'UPS 1Day AM Base'!G54)*(1+ExpressFuelSurcharge),2))</f>
        <v>311.34</v>
      </c>
      <c r="H57" s="300">
        <f>IF(MinBase1AMDay&gt;ROUND(((1-OneDayDiscount)*'UPS 1Day AM Base'!H54),2),ROUND(MinBase1AMDay*(1+ExpressFuelSurcharge),2),ROUND(((1-OneDayDiscount)*'UPS 1Day AM Base'!H54)*(1+ExpressFuelSurcharge),2))</f>
        <v>326.59</v>
      </c>
    </row>
    <row r="58" ht="12.75" customHeight="1">
      <c r="A58" s="299">
        <v>53.0</v>
      </c>
      <c r="B58" s="300">
        <f>IF(MinBase1AMDay&gt;ROUND(((1-OneDayDiscount)*'UPS 1Day AM Base'!B55),2),ROUND(MinBase1AMDay*(1+ExpressFuelSurcharge),2),ROUND(((1-OneDayDiscount)*'UPS 1Day AM Base'!B55)*(1+ExpressFuelSurcharge),2))</f>
        <v>96.71</v>
      </c>
      <c r="C58" s="300">
        <f>IF(MinBase1AMDay&gt;ROUND(((1-OneDayDiscount)*'UPS 1Day AM Base'!C55),2),ROUND(MinBase1AMDay*(1+ExpressFuelSurcharge),2),ROUND(((1-OneDayDiscount)*'UPS 1Day AM Base'!C55)*(1+ExpressFuelSurcharge),2))</f>
        <v>140.07</v>
      </c>
      <c r="D58" s="300">
        <f>IF(MinBase1AMDay&gt;ROUND(((1-OneDayDiscount)*'UPS 1Day AM Base'!D55),2),ROUND(MinBase1AMDay*(1+ExpressFuelSurcharge),2),ROUND(((1-OneDayDiscount)*'UPS 1Day AM Base'!D55)*(1+ExpressFuelSurcharge),2))</f>
        <v>263.04</v>
      </c>
      <c r="E58" s="300">
        <f>IF(MinBase1AMDay&gt;ROUND(((1-OneDayDiscount)*'UPS 1Day AM Base'!E55),2),ROUND(MinBase1AMDay*(1+ExpressFuelSurcharge),2),ROUND(((1-OneDayDiscount)*'UPS 1Day AM Base'!E55)*(1+ExpressFuelSurcharge),2))</f>
        <v>282.88</v>
      </c>
      <c r="F58" s="300">
        <f>IF(MinBase1AMDay&gt;ROUND(((1-OneDayDiscount)*'UPS 1Day AM Base'!F55),2),ROUND(MinBase1AMDay*(1+ExpressFuelSurcharge),2),ROUND(((1-OneDayDiscount)*'UPS 1Day AM Base'!F55)*(1+ExpressFuelSurcharge),2))</f>
        <v>288.09</v>
      </c>
      <c r="G58" s="300">
        <f>IF(MinBase1AMDay&gt;ROUND(((1-OneDayDiscount)*'UPS 1Day AM Base'!G55),2),ROUND(MinBase1AMDay*(1+ExpressFuelSurcharge),2),ROUND(((1-OneDayDiscount)*'UPS 1Day AM Base'!G55)*(1+ExpressFuelSurcharge),2))</f>
        <v>326.31</v>
      </c>
      <c r="H58" s="300">
        <f>IF(MinBase1AMDay&gt;ROUND(((1-OneDayDiscount)*'UPS 1Day AM Base'!H55),2),ROUND(MinBase1AMDay*(1+ExpressFuelSurcharge),2),ROUND(((1-OneDayDiscount)*'UPS 1Day AM Base'!H55)*(1+ExpressFuelSurcharge),2))</f>
        <v>333.32</v>
      </c>
    </row>
    <row r="59" ht="12.75" customHeight="1">
      <c r="A59" s="299">
        <v>54.0</v>
      </c>
      <c r="B59" s="300">
        <f>IF(MinBase1AMDay&gt;ROUND(((1-OneDayDiscount)*'UPS 1Day AM Base'!B56),2),ROUND(MinBase1AMDay*(1+ExpressFuelSurcharge),2),ROUND(((1-OneDayDiscount)*'UPS 1Day AM Base'!B56)*(1+ExpressFuelSurcharge),2))</f>
        <v>97</v>
      </c>
      <c r="C59" s="300">
        <f>IF(MinBase1AMDay&gt;ROUND(((1-OneDayDiscount)*'UPS 1Day AM Base'!C56),2),ROUND(MinBase1AMDay*(1+ExpressFuelSurcharge),2),ROUND(((1-OneDayDiscount)*'UPS 1Day AM Base'!C56)*(1+ExpressFuelSurcharge),2))</f>
        <v>140.36</v>
      </c>
      <c r="D59" s="300">
        <f>IF(MinBase1AMDay&gt;ROUND(((1-OneDayDiscount)*'UPS 1Day AM Base'!D56),2),ROUND(MinBase1AMDay*(1+ExpressFuelSurcharge),2),ROUND(((1-OneDayDiscount)*'UPS 1Day AM Base'!D56)*(1+ExpressFuelSurcharge),2))</f>
        <v>263.32</v>
      </c>
      <c r="E59" s="300">
        <f>IF(MinBase1AMDay&gt;ROUND(((1-OneDayDiscount)*'UPS 1Day AM Base'!E56),2),ROUND(MinBase1AMDay*(1+ExpressFuelSurcharge),2),ROUND(((1-OneDayDiscount)*'UPS 1Day AM Base'!E56)*(1+ExpressFuelSurcharge),2))</f>
        <v>285.54</v>
      </c>
      <c r="F59" s="300">
        <f>IF(MinBase1AMDay&gt;ROUND(((1-OneDayDiscount)*'UPS 1Day AM Base'!F56),2),ROUND(MinBase1AMDay*(1+ExpressFuelSurcharge),2),ROUND(((1-OneDayDiscount)*'UPS 1Day AM Base'!F56)*(1+ExpressFuelSurcharge),2))</f>
        <v>288.39</v>
      </c>
      <c r="G59" s="300">
        <f>IF(MinBase1AMDay&gt;ROUND(((1-OneDayDiscount)*'UPS 1Day AM Base'!G56),2),ROUND(MinBase1AMDay*(1+ExpressFuelSurcharge),2),ROUND(((1-OneDayDiscount)*'UPS 1Day AM Base'!G56)*(1+ExpressFuelSurcharge),2))</f>
        <v>327.81</v>
      </c>
      <c r="H59" s="300">
        <f>IF(MinBase1AMDay&gt;ROUND(((1-OneDayDiscount)*'UPS 1Day AM Base'!H56),2),ROUND(MinBase1AMDay*(1+ExpressFuelSurcharge),2),ROUND(((1-OneDayDiscount)*'UPS 1Day AM Base'!H56)*(1+ExpressFuelSurcharge),2))</f>
        <v>334</v>
      </c>
    </row>
    <row r="60" ht="12.75" customHeight="1">
      <c r="A60" s="299">
        <v>55.0</v>
      </c>
      <c r="B60" s="300">
        <f>IF(MinBase1AMDay&gt;ROUND(((1-OneDayDiscount)*'UPS 1Day AM Base'!B57),2),ROUND(MinBase1AMDay*(1+ExpressFuelSurcharge),2),ROUND(((1-OneDayDiscount)*'UPS 1Day AM Base'!B57)*(1+ExpressFuelSurcharge),2))</f>
        <v>97.36</v>
      </c>
      <c r="C60" s="300">
        <f>IF(MinBase1AMDay&gt;ROUND(((1-OneDayDiscount)*'UPS 1Day AM Base'!C57),2),ROUND(MinBase1AMDay*(1+ExpressFuelSurcharge),2),ROUND(((1-OneDayDiscount)*'UPS 1Day AM Base'!C57)*(1+ExpressFuelSurcharge),2))</f>
        <v>142.79</v>
      </c>
      <c r="D60" s="300">
        <f>IF(MinBase1AMDay&gt;ROUND(((1-OneDayDiscount)*'UPS 1Day AM Base'!D57),2),ROUND(MinBase1AMDay*(1+ExpressFuelSurcharge),2),ROUND(((1-OneDayDiscount)*'UPS 1Day AM Base'!D57)*(1+ExpressFuelSurcharge),2))</f>
        <v>265.23</v>
      </c>
      <c r="E60" s="300">
        <f>IF(MinBase1AMDay&gt;ROUND(((1-OneDayDiscount)*'UPS 1Day AM Base'!E57),2),ROUND(MinBase1AMDay*(1+ExpressFuelSurcharge),2),ROUND(((1-OneDayDiscount)*'UPS 1Day AM Base'!E57)*(1+ExpressFuelSurcharge),2))</f>
        <v>286.24</v>
      </c>
      <c r="F60" s="300">
        <f>IF(MinBase1AMDay&gt;ROUND(((1-OneDayDiscount)*'UPS 1Day AM Base'!F57),2),ROUND(MinBase1AMDay*(1+ExpressFuelSurcharge),2),ROUND(((1-OneDayDiscount)*'UPS 1Day AM Base'!F57)*(1+ExpressFuelSurcharge),2))</f>
        <v>289.1</v>
      </c>
      <c r="G60" s="300">
        <f>IF(MinBase1AMDay&gt;ROUND(((1-OneDayDiscount)*'UPS 1Day AM Base'!G57),2),ROUND(MinBase1AMDay*(1+ExpressFuelSurcharge),2),ROUND(((1-OneDayDiscount)*'UPS 1Day AM Base'!G57)*(1+ExpressFuelSurcharge),2))</f>
        <v>327.84</v>
      </c>
      <c r="H60" s="300">
        <f>IF(MinBase1AMDay&gt;ROUND(((1-OneDayDiscount)*'UPS 1Day AM Base'!H57),2),ROUND(MinBase1AMDay*(1+ExpressFuelSurcharge),2),ROUND(((1-OneDayDiscount)*'UPS 1Day AM Base'!H57)*(1+ExpressFuelSurcharge),2))</f>
        <v>334.29</v>
      </c>
    </row>
    <row r="61" ht="12.75" customHeight="1">
      <c r="A61" s="299">
        <v>56.0</v>
      </c>
      <c r="B61" s="300">
        <f>IF(MinBase1AMDay&gt;ROUND(((1-OneDayDiscount)*'UPS 1Day AM Base'!B58),2),ROUND(MinBase1AMDay*(1+ExpressFuelSurcharge),2),ROUND(((1-OneDayDiscount)*'UPS 1Day AM Base'!B58)*(1+ExpressFuelSurcharge),2))</f>
        <v>104.42</v>
      </c>
      <c r="C61" s="300">
        <f>IF(MinBase1AMDay&gt;ROUND(((1-OneDayDiscount)*'UPS 1Day AM Base'!C58),2),ROUND(MinBase1AMDay*(1+ExpressFuelSurcharge),2),ROUND(((1-OneDayDiscount)*'UPS 1Day AM Base'!C58)*(1+ExpressFuelSurcharge),2))</f>
        <v>150.79</v>
      </c>
      <c r="D61" s="300">
        <f>IF(MinBase1AMDay&gt;ROUND(((1-OneDayDiscount)*'UPS 1Day AM Base'!D58),2),ROUND(MinBase1AMDay*(1+ExpressFuelSurcharge),2),ROUND(((1-OneDayDiscount)*'UPS 1Day AM Base'!D58)*(1+ExpressFuelSurcharge),2))</f>
        <v>265.51</v>
      </c>
      <c r="E61" s="300">
        <f>IF(MinBase1AMDay&gt;ROUND(((1-OneDayDiscount)*'UPS 1Day AM Base'!E58),2),ROUND(MinBase1AMDay*(1+ExpressFuelSurcharge),2),ROUND(((1-OneDayDiscount)*'UPS 1Day AM Base'!E58)*(1+ExpressFuelSurcharge),2))</f>
        <v>291.21</v>
      </c>
      <c r="F61" s="300">
        <f>IF(MinBase1AMDay&gt;ROUND(((1-OneDayDiscount)*'UPS 1Day AM Base'!F58),2),ROUND(MinBase1AMDay*(1+ExpressFuelSurcharge),2),ROUND(((1-OneDayDiscount)*'UPS 1Day AM Base'!F58)*(1+ExpressFuelSurcharge),2))</f>
        <v>297.04</v>
      </c>
      <c r="G61" s="300">
        <f>IF(MinBase1AMDay&gt;ROUND(((1-OneDayDiscount)*'UPS 1Day AM Base'!G58),2),ROUND(MinBase1AMDay*(1+ExpressFuelSurcharge),2),ROUND(((1-OneDayDiscount)*'UPS 1Day AM Base'!G58)*(1+ExpressFuelSurcharge),2))</f>
        <v>327.88</v>
      </c>
      <c r="H61" s="300">
        <f>IF(MinBase1AMDay&gt;ROUND(((1-OneDayDiscount)*'UPS 1Day AM Base'!H58),2),ROUND(MinBase1AMDay*(1+ExpressFuelSurcharge),2),ROUND(((1-OneDayDiscount)*'UPS 1Day AM Base'!H58)*(1+ExpressFuelSurcharge),2))</f>
        <v>334.56</v>
      </c>
    </row>
    <row r="62" ht="12.75" customHeight="1">
      <c r="A62" s="299">
        <v>57.0</v>
      </c>
      <c r="B62" s="300">
        <f>IF(MinBase1AMDay&gt;ROUND(((1-OneDayDiscount)*'UPS 1Day AM Base'!B59),2),ROUND(MinBase1AMDay*(1+ExpressFuelSurcharge),2),ROUND(((1-OneDayDiscount)*'UPS 1Day AM Base'!B59)*(1+ExpressFuelSurcharge),2))</f>
        <v>105.32</v>
      </c>
      <c r="C62" s="300">
        <f>IF(MinBase1AMDay&gt;ROUND(((1-OneDayDiscount)*'UPS 1Day AM Base'!C59),2),ROUND(MinBase1AMDay*(1+ExpressFuelSurcharge),2),ROUND(((1-OneDayDiscount)*'UPS 1Day AM Base'!C59)*(1+ExpressFuelSurcharge),2))</f>
        <v>152.31</v>
      </c>
      <c r="D62" s="300">
        <f>IF(MinBase1AMDay&gt;ROUND(((1-OneDayDiscount)*'UPS 1Day AM Base'!D59),2),ROUND(MinBase1AMDay*(1+ExpressFuelSurcharge),2),ROUND(((1-OneDayDiscount)*'UPS 1Day AM Base'!D59)*(1+ExpressFuelSurcharge),2))</f>
        <v>266.01</v>
      </c>
      <c r="E62" s="300">
        <f>IF(MinBase1AMDay&gt;ROUND(((1-OneDayDiscount)*'UPS 1Day AM Base'!E59),2),ROUND(MinBase1AMDay*(1+ExpressFuelSurcharge),2),ROUND(((1-OneDayDiscount)*'UPS 1Day AM Base'!E59)*(1+ExpressFuelSurcharge),2))</f>
        <v>291.99</v>
      </c>
      <c r="F62" s="300">
        <f>IF(MinBase1AMDay&gt;ROUND(((1-OneDayDiscount)*'UPS 1Day AM Base'!F59),2),ROUND(MinBase1AMDay*(1+ExpressFuelSurcharge),2),ROUND(((1-OneDayDiscount)*'UPS 1Day AM Base'!F59)*(1+ExpressFuelSurcharge),2))</f>
        <v>298.4</v>
      </c>
      <c r="G62" s="300">
        <f>IF(MinBase1AMDay&gt;ROUND(((1-OneDayDiscount)*'UPS 1Day AM Base'!G59),2),ROUND(MinBase1AMDay*(1+ExpressFuelSurcharge),2),ROUND(((1-OneDayDiscount)*'UPS 1Day AM Base'!G59)*(1+ExpressFuelSurcharge),2))</f>
        <v>328.27</v>
      </c>
      <c r="H62" s="300">
        <f>IF(MinBase1AMDay&gt;ROUND(((1-OneDayDiscount)*'UPS 1Day AM Base'!H59),2),ROUND(MinBase1AMDay*(1+ExpressFuelSurcharge),2),ROUND(((1-OneDayDiscount)*'UPS 1Day AM Base'!H59)*(1+ExpressFuelSurcharge),2))</f>
        <v>334.84</v>
      </c>
    </row>
    <row r="63" ht="12.75" customHeight="1">
      <c r="A63" s="299">
        <v>58.0</v>
      </c>
      <c r="B63" s="300">
        <f>IF(MinBase1AMDay&gt;ROUND(((1-OneDayDiscount)*'UPS 1Day AM Base'!B60),2),ROUND(MinBase1AMDay*(1+ExpressFuelSurcharge),2),ROUND(((1-OneDayDiscount)*'UPS 1Day AM Base'!B60)*(1+ExpressFuelSurcharge),2))</f>
        <v>105.62</v>
      </c>
      <c r="C63" s="300">
        <f>IF(MinBase1AMDay&gt;ROUND(((1-OneDayDiscount)*'UPS 1Day AM Base'!C60),2),ROUND(MinBase1AMDay*(1+ExpressFuelSurcharge),2),ROUND(((1-OneDayDiscount)*'UPS 1Day AM Base'!C60)*(1+ExpressFuelSurcharge),2))</f>
        <v>152.95</v>
      </c>
      <c r="D63" s="300">
        <f>IF(MinBase1AMDay&gt;ROUND(((1-OneDayDiscount)*'UPS 1Day AM Base'!D60),2),ROUND(MinBase1AMDay*(1+ExpressFuelSurcharge),2),ROUND(((1-OneDayDiscount)*'UPS 1Day AM Base'!D60)*(1+ExpressFuelSurcharge),2))</f>
        <v>266.33</v>
      </c>
      <c r="E63" s="300">
        <f>IF(MinBase1AMDay&gt;ROUND(((1-OneDayDiscount)*'UPS 1Day AM Base'!E60),2),ROUND(MinBase1AMDay*(1+ExpressFuelSurcharge),2),ROUND(((1-OneDayDiscount)*'UPS 1Day AM Base'!E60)*(1+ExpressFuelSurcharge),2))</f>
        <v>292.27</v>
      </c>
      <c r="F63" s="300">
        <f>IF(MinBase1AMDay&gt;ROUND(((1-OneDayDiscount)*'UPS 1Day AM Base'!F60),2),ROUND(MinBase1AMDay*(1+ExpressFuelSurcharge),2),ROUND(((1-OneDayDiscount)*'UPS 1Day AM Base'!F60)*(1+ExpressFuelSurcharge),2))</f>
        <v>304.5</v>
      </c>
      <c r="G63" s="300">
        <f>IF(MinBase1AMDay&gt;ROUND(((1-OneDayDiscount)*'UPS 1Day AM Base'!G60),2),ROUND(MinBase1AMDay*(1+ExpressFuelSurcharge),2),ROUND(((1-OneDayDiscount)*'UPS 1Day AM Base'!G60)*(1+ExpressFuelSurcharge),2))</f>
        <v>329.15</v>
      </c>
      <c r="H63" s="300">
        <f>IF(MinBase1AMDay&gt;ROUND(((1-OneDayDiscount)*'UPS 1Day AM Base'!H60),2),ROUND(MinBase1AMDay*(1+ExpressFuelSurcharge),2),ROUND(((1-OneDayDiscount)*'UPS 1Day AM Base'!H60)*(1+ExpressFuelSurcharge),2))</f>
        <v>335.74</v>
      </c>
    </row>
    <row r="64" ht="12.75" customHeight="1">
      <c r="A64" s="299">
        <v>59.0</v>
      </c>
      <c r="B64" s="300">
        <f>IF(MinBase1AMDay&gt;ROUND(((1-OneDayDiscount)*'UPS 1Day AM Base'!B61),2),ROUND(MinBase1AMDay*(1+ExpressFuelSurcharge),2),ROUND(((1-OneDayDiscount)*'UPS 1Day AM Base'!B61)*(1+ExpressFuelSurcharge),2))</f>
        <v>105.91</v>
      </c>
      <c r="C64" s="300">
        <f>IF(MinBase1AMDay&gt;ROUND(((1-OneDayDiscount)*'UPS 1Day AM Base'!C61),2),ROUND(MinBase1AMDay*(1+ExpressFuelSurcharge),2),ROUND(((1-OneDayDiscount)*'UPS 1Day AM Base'!C61)*(1+ExpressFuelSurcharge),2))</f>
        <v>153.25</v>
      </c>
      <c r="D64" s="300">
        <f>IF(MinBase1AMDay&gt;ROUND(((1-OneDayDiscount)*'UPS 1Day AM Base'!D61),2),ROUND(MinBase1AMDay*(1+ExpressFuelSurcharge),2),ROUND(((1-OneDayDiscount)*'UPS 1Day AM Base'!D61)*(1+ExpressFuelSurcharge),2))</f>
        <v>272.66</v>
      </c>
      <c r="E64" s="300">
        <f>IF(MinBase1AMDay&gt;ROUND(((1-OneDayDiscount)*'UPS 1Day AM Base'!E61),2),ROUND(MinBase1AMDay*(1+ExpressFuelSurcharge),2),ROUND(((1-OneDayDiscount)*'UPS 1Day AM Base'!E61)*(1+ExpressFuelSurcharge),2))</f>
        <v>296.67</v>
      </c>
      <c r="F64" s="300">
        <f>IF(MinBase1AMDay&gt;ROUND(((1-OneDayDiscount)*'UPS 1Day AM Base'!F61),2),ROUND(MinBase1AMDay*(1+ExpressFuelSurcharge),2),ROUND(((1-OneDayDiscount)*'UPS 1Day AM Base'!F61)*(1+ExpressFuelSurcharge),2))</f>
        <v>305.12</v>
      </c>
      <c r="G64" s="300">
        <f>IF(MinBase1AMDay&gt;ROUND(((1-OneDayDiscount)*'UPS 1Day AM Base'!G61),2),ROUND(MinBase1AMDay*(1+ExpressFuelSurcharge),2),ROUND(((1-OneDayDiscount)*'UPS 1Day AM Base'!G61)*(1+ExpressFuelSurcharge),2))</f>
        <v>330.63</v>
      </c>
      <c r="H64" s="300">
        <f>IF(MinBase1AMDay&gt;ROUND(((1-OneDayDiscount)*'UPS 1Day AM Base'!H61),2),ROUND(MinBase1AMDay*(1+ExpressFuelSurcharge),2),ROUND(((1-OneDayDiscount)*'UPS 1Day AM Base'!H61)*(1+ExpressFuelSurcharge),2))</f>
        <v>353.54</v>
      </c>
    </row>
    <row r="65" ht="12.75" customHeight="1">
      <c r="A65" s="299">
        <v>60.0</v>
      </c>
      <c r="B65" s="300">
        <f>IF(MinBase1AMDay&gt;ROUND(((1-OneDayDiscount)*'UPS 1Day AM Base'!B62),2),ROUND(MinBase1AMDay*(1+ExpressFuelSurcharge),2),ROUND(((1-OneDayDiscount)*'UPS 1Day AM Base'!B62)*(1+ExpressFuelSurcharge),2))</f>
        <v>106.22</v>
      </c>
      <c r="C65" s="300">
        <f>IF(MinBase1AMDay&gt;ROUND(((1-OneDayDiscount)*'UPS 1Day AM Base'!C62),2),ROUND(MinBase1AMDay*(1+ExpressFuelSurcharge),2),ROUND(((1-OneDayDiscount)*'UPS 1Day AM Base'!C62)*(1+ExpressFuelSurcharge),2))</f>
        <v>153.55</v>
      </c>
      <c r="D65" s="300">
        <f>IF(MinBase1AMDay&gt;ROUND(((1-OneDayDiscount)*'UPS 1Day AM Base'!D62),2),ROUND(MinBase1AMDay*(1+ExpressFuelSurcharge),2),ROUND(((1-OneDayDiscount)*'UPS 1Day AM Base'!D62)*(1+ExpressFuelSurcharge),2))</f>
        <v>273.3</v>
      </c>
      <c r="E65" s="300">
        <f>IF(MinBase1AMDay&gt;ROUND(((1-OneDayDiscount)*'UPS 1Day AM Base'!E62),2),ROUND(MinBase1AMDay*(1+ExpressFuelSurcharge),2),ROUND(((1-OneDayDiscount)*'UPS 1Day AM Base'!E62)*(1+ExpressFuelSurcharge),2))</f>
        <v>297.11</v>
      </c>
      <c r="F65" s="300">
        <f>IF(MinBase1AMDay&gt;ROUND(((1-OneDayDiscount)*'UPS 1Day AM Base'!F62),2),ROUND(MinBase1AMDay*(1+ExpressFuelSurcharge),2),ROUND(((1-OneDayDiscount)*'UPS 1Day AM Base'!F62)*(1+ExpressFuelSurcharge),2))</f>
        <v>305.74</v>
      </c>
      <c r="G65" s="300">
        <f>IF(MinBase1AMDay&gt;ROUND(((1-OneDayDiscount)*'UPS 1Day AM Base'!G62),2),ROUND(MinBase1AMDay*(1+ExpressFuelSurcharge),2),ROUND(((1-OneDayDiscount)*'UPS 1Day AM Base'!G62)*(1+ExpressFuelSurcharge),2))</f>
        <v>351.79</v>
      </c>
      <c r="H65" s="300">
        <f>IF(MinBase1AMDay&gt;ROUND(((1-OneDayDiscount)*'UPS 1Day AM Base'!H62),2),ROUND(MinBase1AMDay*(1+ExpressFuelSurcharge),2),ROUND(((1-OneDayDiscount)*'UPS 1Day AM Base'!H62)*(1+ExpressFuelSurcharge),2))</f>
        <v>355.33</v>
      </c>
    </row>
    <row r="66" ht="12.75" customHeight="1">
      <c r="A66" s="299">
        <v>61.0</v>
      </c>
      <c r="B66" s="300">
        <f>IF(MinBase1AMDay&gt;ROUND(((1-OneDayDiscount)*'UPS 1Day AM Base'!B63),2),ROUND(MinBase1AMDay*(1+ExpressFuelSurcharge),2),ROUND(((1-OneDayDiscount)*'UPS 1Day AM Base'!B63)*(1+ExpressFuelSurcharge),2))</f>
        <v>111.76</v>
      </c>
      <c r="C66" s="300">
        <f>IF(MinBase1AMDay&gt;ROUND(((1-OneDayDiscount)*'UPS 1Day AM Base'!C63),2),ROUND(MinBase1AMDay*(1+ExpressFuelSurcharge),2),ROUND(((1-OneDayDiscount)*'UPS 1Day AM Base'!C63)*(1+ExpressFuelSurcharge),2))</f>
        <v>158.96</v>
      </c>
      <c r="D66" s="300">
        <f>IF(MinBase1AMDay&gt;ROUND(((1-OneDayDiscount)*'UPS 1Day AM Base'!D63),2),ROUND(MinBase1AMDay*(1+ExpressFuelSurcharge),2),ROUND(((1-OneDayDiscount)*'UPS 1Day AM Base'!D63)*(1+ExpressFuelSurcharge),2))</f>
        <v>284.29</v>
      </c>
      <c r="E66" s="300">
        <f>IF(MinBase1AMDay&gt;ROUND(((1-OneDayDiscount)*'UPS 1Day AM Base'!E63),2),ROUND(MinBase1AMDay*(1+ExpressFuelSurcharge),2),ROUND(((1-OneDayDiscount)*'UPS 1Day AM Base'!E63)*(1+ExpressFuelSurcharge),2))</f>
        <v>305.72</v>
      </c>
      <c r="F66" s="300">
        <f>IF(MinBase1AMDay&gt;ROUND(((1-OneDayDiscount)*'UPS 1Day AM Base'!F63),2),ROUND(MinBase1AMDay*(1+ExpressFuelSurcharge),2),ROUND(((1-OneDayDiscount)*'UPS 1Day AM Base'!F63)*(1+ExpressFuelSurcharge),2))</f>
        <v>318.13</v>
      </c>
      <c r="G66" s="300">
        <f>IF(MinBase1AMDay&gt;ROUND(((1-OneDayDiscount)*'UPS 1Day AM Base'!G63),2),ROUND(MinBase1AMDay*(1+ExpressFuelSurcharge),2),ROUND(((1-OneDayDiscount)*'UPS 1Day AM Base'!G63)*(1+ExpressFuelSurcharge),2))</f>
        <v>359.24</v>
      </c>
      <c r="H66" s="300">
        <f>IF(MinBase1AMDay&gt;ROUND(((1-OneDayDiscount)*'UPS 1Day AM Base'!H63),2),ROUND(MinBase1AMDay*(1+ExpressFuelSurcharge),2),ROUND(((1-OneDayDiscount)*'UPS 1Day AM Base'!H63)*(1+ExpressFuelSurcharge),2))</f>
        <v>366.43</v>
      </c>
    </row>
    <row r="67" ht="12.75" customHeight="1">
      <c r="A67" s="299">
        <v>62.0</v>
      </c>
      <c r="B67" s="300">
        <f>IF(MinBase1AMDay&gt;ROUND(((1-OneDayDiscount)*'UPS 1Day AM Base'!B64),2),ROUND(MinBase1AMDay*(1+ExpressFuelSurcharge),2),ROUND(((1-OneDayDiscount)*'UPS 1Day AM Base'!B64)*(1+ExpressFuelSurcharge),2))</f>
        <v>113.04</v>
      </c>
      <c r="C67" s="300">
        <f>IF(MinBase1AMDay&gt;ROUND(((1-OneDayDiscount)*'UPS 1Day AM Base'!C64),2),ROUND(MinBase1AMDay*(1+ExpressFuelSurcharge),2),ROUND(((1-OneDayDiscount)*'UPS 1Day AM Base'!C64)*(1+ExpressFuelSurcharge),2))</f>
        <v>163.88</v>
      </c>
      <c r="D67" s="300">
        <f>IF(MinBase1AMDay&gt;ROUND(((1-OneDayDiscount)*'UPS 1Day AM Base'!D64),2),ROUND(MinBase1AMDay*(1+ExpressFuelSurcharge),2),ROUND(((1-OneDayDiscount)*'UPS 1Day AM Base'!D64)*(1+ExpressFuelSurcharge),2))</f>
        <v>288.62</v>
      </c>
      <c r="E67" s="300">
        <f>IF(MinBase1AMDay&gt;ROUND(((1-OneDayDiscount)*'UPS 1Day AM Base'!E64),2),ROUND(MinBase1AMDay*(1+ExpressFuelSurcharge),2),ROUND(((1-OneDayDiscount)*'UPS 1Day AM Base'!E64)*(1+ExpressFuelSurcharge),2))</f>
        <v>309.51</v>
      </c>
      <c r="F67" s="300">
        <f>IF(MinBase1AMDay&gt;ROUND(((1-OneDayDiscount)*'UPS 1Day AM Base'!F64),2),ROUND(MinBase1AMDay*(1+ExpressFuelSurcharge),2),ROUND(((1-OneDayDiscount)*'UPS 1Day AM Base'!F64)*(1+ExpressFuelSurcharge),2))</f>
        <v>319.43</v>
      </c>
      <c r="G67" s="300">
        <f>IF(MinBase1AMDay&gt;ROUND(((1-OneDayDiscount)*'UPS 1Day AM Base'!G64),2),ROUND(MinBase1AMDay*(1+ExpressFuelSurcharge),2),ROUND(((1-OneDayDiscount)*'UPS 1Day AM Base'!G64)*(1+ExpressFuelSurcharge),2))</f>
        <v>364.38</v>
      </c>
      <c r="H67" s="300">
        <f>IF(MinBase1AMDay&gt;ROUND(((1-OneDayDiscount)*'UPS 1Day AM Base'!H64),2),ROUND(MinBase1AMDay*(1+ExpressFuelSurcharge),2),ROUND(((1-OneDayDiscount)*'UPS 1Day AM Base'!H64)*(1+ExpressFuelSurcharge),2))</f>
        <v>375.25</v>
      </c>
    </row>
    <row r="68" ht="12.75" customHeight="1">
      <c r="A68" s="299">
        <v>63.0</v>
      </c>
      <c r="B68" s="300">
        <f>IF(MinBase1AMDay&gt;ROUND(((1-OneDayDiscount)*'UPS 1Day AM Base'!B65),2),ROUND(MinBase1AMDay*(1+ExpressFuelSurcharge),2),ROUND(((1-OneDayDiscount)*'UPS 1Day AM Base'!B65)*(1+ExpressFuelSurcharge),2))</f>
        <v>113.36</v>
      </c>
      <c r="C68" s="300">
        <f>IF(MinBase1AMDay&gt;ROUND(((1-OneDayDiscount)*'UPS 1Day AM Base'!C65),2),ROUND(MinBase1AMDay*(1+ExpressFuelSurcharge),2),ROUND(((1-OneDayDiscount)*'UPS 1Day AM Base'!C65)*(1+ExpressFuelSurcharge),2))</f>
        <v>164.4</v>
      </c>
      <c r="D68" s="300">
        <f>IF(MinBase1AMDay&gt;ROUND(((1-OneDayDiscount)*'UPS 1Day AM Base'!D65),2),ROUND(MinBase1AMDay*(1+ExpressFuelSurcharge),2),ROUND(((1-OneDayDiscount)*'UPS 1Day AM Base'!D65)*(1+ExpressFuelSurcharge),2))</f>
        <v>291.21</v>
      </c>
      <c r="E68" s="300">
        <f>IF(MinBase1AMDay&gt;ROUND(((1-OneDayDiscount)*'UPS 1Day AM Base'!E65),2),ROUND(MinBase1AMDay*(1+ExpressFuelSurcharge),2),ROUND(((1-OneDayDiscount)*'UPS 1Day AM Base'!E65)*(1+ExpressFuelSurcharge),2))</f>
        <v>309.95</v>
      </c>
      <c r="F68" s="300">
        <f>IF(MinBase1AMDay&gt;ROUND(((1-OneDayDiscount)*'UPS 1Day AM Base'!F65),2),ROUND(MinBase1AMDay*(1+ExpressFuelSurcharge),2),ROUND(((1-OneDayDiscount)*'UPS 1Day AM Base'!F65)*(1+ExpressFuelSurcharge),2))</f>
        <v>320.9</v>
      </c>
      <c r="G68" s="300">
        <f>IF(MinBase1AMDay&gt;ROUND(((1-OneDayDiscount)*'UPS 1Day AM Base'!G65),2),ROUND(MinBase1AMDay*(1+ExpressFuelSurcharge),2),ROUND(((1-OneDayDiscount)*'UPS 1Day AM Base'!G65)*(1+ExpressFuelSurcharge),2))</f>
        <v>369.57</v>
      </c>
      <c r="H68" s="300">
        <f>IF(MinBase1AMDay&gt;ROUND(((1-OneDayDiscount)*'UPS 1Day AM Base'!H65),2),ROUND(MinBase1AMDay*(1+ExpressFuelSurcharge),2),ROUND(((1-OneDayDiscount)*'UPS 1Day AM Base'!H65)*(1+ExpressFuelSurcharge),2))</f>
        <v>376.96</v>
      </c>
    </row>
    <row r="69" ht="12.75" customHeight="1">
      <c r="A69" s="299">
        <v>64.0</v>
      </c>
      <c r="B69" s="300">
        <f>IF(MinBase1AMDay&gt;ROUND(((1-OneDayDiscount)*'UPS 1Day AM Base'!B66),2),ROUND(MinBase1AMDay*(1+ExpressFuelSurcharge),2),ROUND(((1-OneDayDiscount)*'UPS 1Day AM Base'!B66)*(1+ExpressFuelSurcharge),2))</f>
        <v>119.04</v>
      </c>
      <c r="C69" s="300">
        <f>IF(MinBase1AMDay&gt;ROUND(((1-OneDayDiscount)*'UPS 1Day AM Base'!C66),2),ROUND(MinBase1AMDay*(1+ExpressFuelSurcharge),2),ROUND(((1-OneDayDiscount)*'UPS 1Day AM Base'!C66)*(1+ExpressFuelSurcharge),2))</f>
        <v>169.6</v>
      </c>
      <c r="D69" s="300">
        <f>IF(MinBase1AMDay&gt;ROUND(((1-OneDayDiscount)*'UPS 1Day AM Base'!D66),2),ROUND(MinBase1AMDay*(1+ExpressFuelSurcharge),2),ROUND(((1-OneDayDiscount)*'UPS 1Day AM Base'!D66)*(1+ExpressFuelSurcharge),2))</f>
        <v>291.49</v>
      </c>
      <c r="E69" s="300">
        <f>IF(MinBase1AMDay&gt;ROUND(((1-OneDayDiscount)*'UPS 1Day AM Base'!E66),2),ROUND(MinBase1AMDay*(1+ExpressFuelSurcharge),2),ROUND(((1-OneDayDiscount)*'UPS 1Day AM Base'!E66)*(1+ExpressFuelSurcharge),2))</f>
        <v>318.65</v>
      </c>
      <c r="F69" s="300">
        <f>IF(MinBase1AMDay&gt;ROUND(((1-OneDayDiscount)*'UPS 1Day AM Base'!F66),2),ROUND(MinBase1AMDay*(1+ExpressFuelSurcharge),2),ROUND(((1-OneDayDiscount)*'UPS 1Day AM Base'!F66)*(1+ExpressFuelSurcharge),2))</f>
        <v>330.83</v>
      </c>
      <c r="G69" s="300">
        <f>IF(MinBase1AMDay&gt;ROUND(((1-OneDayDiscount)*'UPS 1Day AM Base'!G66),2),ROUND(MinBase1AMDay*(1+ExpressFuelSurcharge),2),ROUND(((1-OneDayDiscount)*'UPS 1Day AM Base'!G66)*(1+ExpressFuelSurcharge),2))</f>
        <v>376.25</v>
      </c>
      <c r="H69" s="300">
        <f>IF(MinBase1AMDay&gt;ROUND(((1-OneDayDiscount)*'UPS 1Day AM Base'!H66),2),ROUND(MinBase1AMDay*(1+ExpressFuelSurcharge),2),ROUND(((1-OneDayDiscount)*'UPS 1Day AM Base'!H66)*(1+ExpressFuelSurcharge),2))</f>
        <v>390.91</v>
      </c>
    </row>
    <row r="70" ht="12.75" customHeight="1">
      <c r="A70" s="299">
        <v>65.0</v>
      </c>
      <c r="B70" s="300">
        <f>IF(MinBase1AMDay&gt;ROUND(((1-OneDayDiscount)*'UPS 1Day AM Base'!B67),2),ROUND(MinBase1AMDay*(1+ExpressFuelSurcharge),2),ROUND(((1-OneDayDiscount)*'UPS 1Day AM Base'!B67)*(1+ExpressFuelSurcharge),2))</f>
        <v>119.61</v>
      </c>
      <c r="C70" s="300">
        <f>IF(MinBase1AMDay&gt;ROUND(((1-OneDayDiscount)*'UPS 1Day AM Base'!C67),2),ROUND(MinBase1AMDay*(1+ExpressFuelSurcharge),2),ROUND(((1-OneDayDiscount)*'UPS 1Day AM Base'!C67)*(1+ExpressFuelSurcharge),2))</f>
        <v>170.74</v>
      </c>
      <c r="D70" s="300">
        <f>IF(MinBase1AMDay&gt;ROUND(((1-OneDayDiscount)*'UPS 1Day AM Base'!D67),2),ROUND(MinBase1AMDay*(1+ExpressFuelSurcharge),2),ROUND(((1-OneDayDiscount)*'UPS 1Day AM Base'!D67)*(1+ExpressFuelSurcharge),2))</f>
        <v>294</v>
      </c>
      <c r="E70" s="300">
        <f>IF(MinBase1AMDay&gt;ROUND(((1-OneDayDiscount)*'UPS 1Day AM Base'!E67),2),ROUND(MinBase1AMDay*(1+ExpressFuelSurcharge),2),ROUND(((1-OneDayDiscount)*'UPS 1Day AM Base'!E67)*(1+ExpressFuelSurcharge),2))</f>
        <v>322.13</v>
      </c>
      <c r="F70" s="300">
        <f>IF(MinBase1AMDay&gt;ROUND(((1-OneDayDiscount)*'UPS 1Day AM Base'!F67),2),ROUND(MinBase1AMDay*(1+ExpressFuelSurcharge),2),ROUND(((1-OneDayDiscount)*'UPS 1Day AM Base'!F67)*(1+ExpressFuelSurcharge),2))</f>
        <v>332.92</v>
      </c>
      <c r="G70" s="300">
        <f>IF(MinBase1AMDay&gt;ROUND(((1-OneDayDiscount)*'UPS 1Day AM Base'!G67),2),ROUND(MinBase1AMDay*(1+ExpressFuelSurcharge),2),ROUND(((1-OneDayDiscount)*'UPS 1Day AM Base'!G67)*(1+ExpressFuelSurcharge),2))</f>
        <v>382.07</v>
      </c>
      <c r="H70" s="300">
        <f>IF(MinBase1AMDay&gt;ROUND(((1-OneDayDiscount)*'UPS 1Day AM Base'!H67),2),ROUND(MinBase1AMDay*(1+ExpressFuelSurcharge),2),ROUND(((1-OneDayDiscount)*'UPS 1Day AM Base'!H67)*(1+ExpressFuelSurcharge),2))</f>
        <v>395.31</v>
      </c>
    </row>
    <row r="71" ht="12.75" customHeight="1">
      <c r="A71" s="299">
        <v>66.0</v>
      </c>
      <c r="B71" s="300">
        <f>IF(MinBase1AMDay&gt;ROUND(((1-OneDayDiscount)*'UPS 1Day AM Base'!B68),2),ROUND(MinBase1AMDay*(1+ExpressFuelSurcharge),2),ROUND(((1-OneDayDiscount)*'UPS 1Day AM Base'!B68)*(1+ExpressFuelSurcharge),2))</f>
        <v>119.93</v>
      </c>
      <c r="C71" s="300">
        <f>IF(MinBase1AMDay&gt;ROUND(((1-OneDayDiscount)*'UPS 1Day AM Base'!C68),2),ROUND(MinBase1AMDay*(1+ExpressFuelSurcharge),2),ROUND(((1-OneDayDiscount)*'UPS 1Day AM Base'!C68)*(1+ExpressFuelSurcharge),2))</f>
        <v>171.21</v>
      </c>
      <c r="D71" s="300">
        <f>IF(MinBase1AMDay&gt;ROUND(((1-OneDayDiscount)*'UPS 1Day AM Base'!D68),2),ROUND(MinBase1AMDay*(1+ExpressFuelSurcharge),2),ROUND(((1-OneDayDiscount)*'UPS 1Day AM Base'!D68)*(1+ExpressFuelSurcharge),2))</f>
        <v>306.24</v>
      </c>
      <c r="E71" s="300">
        <f>IF(MinBase1AMDay&gt;ROUND(((1-OneDayDiscount)*'UPS 1Day AM Base'!E68),2),ROUND(MinBase1AMDay*(1+ExpressFuelSurcharge),2),ROUND(((1-OneDayDiscount)*'UPS 1Day AM Base'!E68)*(1+ExpressFuelSurcharge),2))</f>
        <v>332.16</v>
      </c>
      <c r="F71" s="300">
        <f>IF(MinBase1AMDay&gt;ROUND(((1-OneDayDiscount)*'UPS 1Day AM Base'!F68),2),ROUND(MinBase1AMDay*(1+ExpressFuelSurcharge),2),ROUND(((1-OneDayDiscount)*'UPS 1Day AM Base'!F68)*(1+ExpressFuelSurcharge),2))</f>
        <v>343.11</v>
      </c>
      <c r="G71" s="300">
        <f>IF(MinBase1AMDay&gt;ROUND(((1-OneDayDiscount)*'UPS 1Day AM Base'!G68),2),ROUND(MinBase1AMDay*(1+ExpressFuelSurcharge),2),ROUND(((1-OneDayDiscount)*'UPS 1Day AM Base'!G68)*(1+ExpressFuelSurcharge),2))</f>
        <v>382.67</v>
      </c>
      <c r="H71" s="300">
        <f>IF(MinBase1AMDay&gt;ROUND(((1-OneDayDiscount)*'UPS 1Day AM Base'!H68),2),ROUND(MinBase1AMDay*(1+ExpressFuelSurcharge),2),ROUND(((1-OneDayDiscount)*'UPS 1Day AM Base'!H68)*(1+ExpressFuelSurcharge),2))</f>
        <v>396.13</v>
      </c>
    </row>
    <row r="72" ht="12.75" customHeight="1">
      <c r="A72" s="299">
        <v>67.0</v>
      </c>
      <c r="B72" s="300">
        <f>IF(MinBase1AMDay&gt;ROUND(((1-OneDayDiscount)*'UPS 1Day AM Base'!B69),2),ROUND(MinBase1AMDay*(1+ExpressFuelSurcharge),2),ROUND(((1-OneDayDiscount)*'UPS 1Day AM Base'!B69)*(1+ExpressFuelSurcharge),2))</f>
        <v>121.07</v>
      </c>
      <c r="C72" s="300">
        <f>IF(MinBase1AMDay&gt;ROUND(((1-OneDayDiscount)*'UPS 1Day AM Base'!C69),2),ROUND(MinBase1AMDay*(1+ExpressFuelSurcharge),2),ROUND(((1-OneDayDiscount)*'UPS 1Day AM Base'!C69)*(1+ExpressFuelSurcharge),2))</f>
        <v>180.54</v>
      </c>
      <c r="D72" s="300">
        <f>IF(MinBase1AMDay&gt;ROUND(((1-OneDayDiscount)*'UPS 1Day AM Base'!D69),2),ROUND(MinBase1AMDay*(1+ExpressFuelSurcharge),2),ROUND(((1-OneDayDiscount)*'UPS 1Day AM Base'!D69)*(1+ExpressFuelSurcharge),2))</f>
        <v>307.46</v>
      </c>
      <c r="E72" s="300">
        <f>IF(MinBase1AMDay&gt;ROUND(((1-OneDayDiscount)*'UPS 1Day AM Base'!E69),2),ROUND(MinBase1AMDay*(1+ExpressFuelSurcharge),2),ROUND(((1-OneDayDiscount)*'UPS 1Day AM Base'!E69)*(1+ExpressFuelSurcharge),2))</f>
        <v>335.41</v>
      </c>
      <c r="F72" s="300">
        <f>IF(MinBase1AMDay&gt;ROUND(((1-OneDayDiscount)*'UPS 1Day AM Base'!F69),2),ROUND(MinBase1AMDay*(1+ExpressFuelSurcharge),2),ROUND(((1-OneDayDiscount)*'UPS 1Day AM Base'!F69)*(1+ExpressFuelSurcharge),2))</f>
        <v>344.14</v>
      </c>
      <c r="G72" s="300">
        <f>IF(MinBase1AMDay&gt;ROUND(((1-OneDayDiscount)*'UPS 1Day AM Base'!G69),2),ROUND(MinBase1AMDay*(1+ExpressFuelSurcharge),2),ROUND(((1-OneDayDiscount)*'UPS 1Day AM Base'!G69)*(1+ExpressFuelSurcharge),2))</f>
        <v>382.95</v>
      </c>
      <c r="H72" s="300">
        <f>IF(MinBase1AMDay&gt;ROUND(((1-OneDayDiscount)*'UPS 1Day AM Base'!H69),2),ROUND(MinBase1AMDay*(1+ExpressFuelSurcharge),2),ROUND(((1-OneDayDiscount)*'UPS 1Day AM Base'!H69)*(1+ExpressFuelSurcharge),2))</f>
        <v>396.4</v>
      </c>
    </row>
    <row r="73" ht="12.75" customHeight="1">
      <c r="A73" s="299">
        <v>68.0</v>
      </c>
      <c r="B73" s="300">
        <f>IF(MinBase1AMDay&gt;ROUND(((1-OneDayDiscount)*'UPS 1Day AM Base'!B70),2),ROUND(MinBase1AMDay*(1+ExpressFuelSurcharge),2),ROUND(((1-OneDayDiscount)*'UPS 1Day AM Base'!B70)*(1+ExpressFuelSurcharge),2))</f>
        <v>123.81</v>
      </c>
      <c r="C73" s="300">
        <f>IF(MinBase1AMDay&gt;ROUND(((1-OneDayDiscount)*'UPS 1Day AM Base'!C70),2),ROUND(MinBase1AMDay*(1+ExpressFuelSurcharge),2),ROUND(((1-OneDayDiscount)*'UPS 1Day AM Base'!C70)*(1+ExpressFuelSurcharge),2))</f>
        <v>181.58</v>
      </c>
      <c r="D73" s="300">
        <f>IF(MinBase1AMDay&gt;ROUND(((1-OneDayDiscount)*'UPS 1Day AM Base'!D70),2),ROUND(MinBase1AMDay*(1+ExpressFuelSurcharge),2),ROUND(((1-OneDayDiscount)*'UPS 1Day AM Base'!D70)*(1+ExpressFuelSurcharge),2))</f>
        <v>307.75</v>
      </c>
      <c r="E73" s="300">
        <f>IF(MinBase1AMDay&gt;ROUND(((1-OneDayDiscount)*'UPS 1Day AM Base'!E70),2),ROUND(MinBase1AMDay*(1+ExpressFuelSurcharge),2),ROUND(((1-OneDayDiscount)*'UPS 1Day AM Base'!E70)*(1+ExpressFuelSurcharge),2))</f>
        <v>339.76</v>
      </c>
      <c r="F73" s="300">
        <f>IF(MinBase1AMDay&gt;ROUND(((1-OneDayDiscount)*'UPS 1Day AM Base'!F70),2),ROUND(MinBase1AMDay*(1+ExpressFuelSurcharge),2),ROUND(((1-OneDayDiscount)*'UPS 1Day AM Base'!F70)*(1+ExpressFuelSurcharge),2))</f>
        <v>344.44</v>
      </c>
      <c r="G73" s="300">
        <f>IF(MinBase1AMDay&gt;ROUND(((1-OneDayDiscount)*'UPS 1Day AM Base'!G70),2),ROUND(MinBase1AMDay*(1+ExpressFuelSurcharge),2),ROUND(((1-OneDayDiscount)*'UPS 1Day AM Base'!G70)*(1+ExpressFuelSurcharge),2))</f>
        <v>383.22</v>
      </c>
      <c r="H73" s="300">
        <f>IF(MinBase1AMDay&gt;ROUND(((1-OneDayDiscount)*'UPS 1Day AM Base'!H70),2),ROUND(MinBase1AMDay*(1+ExpressFuelSurcharge),2),ROUND(((1-OneDayDiscount)*'UPS 1Day AM Base'!H70)*(1+ExpressFuelSurcharge),2))</f>
        <v>398.7</v>
      </c>
    </row>
    <row r="74" ht="12.75" customHeight="1">
      <c r="A74" s="299">
        <v>69.0</v>
      </c>
      <c r="B74" s="300">
        <f>IF(MinBase1AMDay&gt;ROUND(((1-OneDayDiscount)*'UPS 1Day AM Base'!B71),2),ROUND(MinBase1AMDay*(1+ExpressFuelSurcharge),2),ROUND(((1-OneDayDiscount)*'UPS 1Day AM Base'!B71)*(1+ExpressFuelSurcharge),2))</f>
        <v>124.09</v>
      </c>
      <c r="C74" s="300">
        <f>IF(MinBase1AMDay&gt;ROUND(((1-OneDayDiscount)*'UPS 1Day AM Base'!C71),2),ROUND(MinBase1AMDay*(1+ExpressFuelSurcharge),2),ROUND(((1-OneDayDiscount)*'UPS 1Day AM Base'!C71)*(1+ExpressFuelSurcharge),2))</f>
        <v>181.88</v>
      </c>
      <c r="D74" s="300">
        <f>IF(MinBase1AMDay&gt;ROUND(((1-OneDayDiscount)*'UPS 1Day AM Base'!D71),2),ROUND(MinBase1AMDay*(1+ExpressFuelSurcharge),2),ROUND(((1-OneDayDiscount)*'UPS 1Day AM Base'!D71)*(1+ExpressFuelSurcharge),2))</f>
        <v>308.06</v>
      </c>
      <c r="E74" s="300">
        <f>IF(MinBase1AMDay&gt;ROUND(((1-OneDayDiscount)*'UPS 1Day AM Base'!E71),2),ROUND(MinBase1AMDay*(1+ExpressFuelSurcharge),2),ROUND(((1-OneDayDiscount)*'UPS 1Day AM Base'!E71)*(1+ExpressFuelSurcharge),2))</f>
        <v>340.67</v>
      </c>
      <c r="F74" s="300">
        <f>IF(MinBase1AMDay&gt;ROUND(((1-OneDayDiscount)*'UPS 1Day AM Base'!F71),2),ROUND(MinBase1AMDay*(1+ExpressFuelSurcharge),2),ROUND(((1-OneDayDiscount)*'UPS 1Day AM Base'!F71)*(1+ExpressFuelSurcharge),2))</f>
        <v>345</v>
      </c>
      <c r="G74" s="300">
        <f>IF(MinBase1AMDay&gt;ROUND(((1-OneDayDiscount)*'UPS 1Day AM Base'!G71),2),ROUND(MinBase1AMDay*(1+ExpressFuelSurcharge),2),ROUND(((1-OneDayDiscount)*'UPS 1Day AM Base'!G71)*(1+ExpressFuelSurcharge),2))</f>
        <v>383.5</v>
      </c>
      <c r="H74" s="300">
        <f>IF(MinBase1AMDay&gt;ROUND(((1-OneDayDiscount)*'UPS 1Day AM Base'!H71),2),ROUND(MinBase1AMDay*(1+ExpressFuelSurcharge),2),ROUND(((1-OneDayDiscount)*'UPS 1Day AM Base'!H71)*(1+ExpressFuelSurcharge),2))</f>
        <v>406.31</v>
      </c>
    </row>
    <row r="75" ht="12.75" customHeight="1">
      <c r="A75" s="299">
        <v>70.0</v>
      </c>
      <c r="B75" s="300">
        <f>IF(MinBase1AMDay&gt;ROUND(((1-OneDayDiscount)*'UPS 1Day AM Base'!B72),2),ROUND(MinBase1AMDay*(1+ExpressFuelSurcharge),2),ROUND(((1-OneDayDiscount)*'UPS 1Day AM Base'!B72)*(1+ExpressFuelSurcharge),2))</f>
        <v>124.4</v>
      </c>
      <c r="C75" s="300">
        <f>IF(MinBase1AMDay&gt;ROUND(((1-OneDayDiscount)*'UPS 1Day AM Base'!C72),2),ROUND(MinBase1AMDay*(1+ExpressFuelSurcharge),2),ROUND(((1-OneDayDiscount)*'UPS 1Day AM Base'!C72)*(1+ExpressFuelSurcharge),2))</f>
        <v>182.18</v>
      </c>
      <c r="D75" s="300">
        <f>IF(MinBase1AMDay&gt;ROUND(((1-OneDayDiscount)*'UPS 1Day AM Base'!D72),2),ROUND(MinBase1AMDay*(1+ExpressFuelSurcharge),2),ROUND(((1-OneDayDiscount)*'UPS 1Day AM Base'!D72)*(1+ExpressFuelSurcharge),2))</f>
        <v>308.34</v>
      </c>
      <c r="E75" s="300">
        <f>IF(MinBase1AMDay&gt;ROUND(((1-OneDayDiscount)*'UPS 1Day AM Base'!E72),2),ROUND(MinBase1AMDay*(1+ExpressFuelSurcharge),2),ROUND(((1-OneDayDiscount)*'UPS 1Day AM Base'!E72)*(1+ExpressFuelSurcharge),2))</f>
        <v>341.87</v>
      </c>
      <c r="F75" s="300">
        <f>IF(MinBase1AMDay&gt;ROUND(((1-OneDayDiscount)*'UPS 1Day AM Base'!F72),2),ROUND(MinBase1AMDay*(1+ExpressFuelSurcharge),2),ROUND(((1-OneDayDiscount)*'UPS 1Day AM Base'!F72)*(1+ExpressFuelSurcharge),2))</f>
        <v>345.3</v>
      </c>
      <c r="G75" s="300">
        <f>IF(MinBase1AMDay&gt;ROUND(((1-OneDayDiscount)*'UPS 1Day AM Base'!G72),2),ROUND(MinBase1AMDay*(1+ExpressFuelSurcharge),2),ROUND(((1-OneDayDiscount)*'UPS 1Day AM Base'!G72)*(1+ExpressFuelSurcharge),2))</f>
        <v>384.32</v>
      </c>
      <c r="H75" s="300">
        <f>IF(MinBase1AMDay&gt;ROUND(((1-OneDayDiscount)*'UPS 1Day AM Base'!H72),2),ROUND(MinBase1AMDay*(1+ExpressFuelSurcharge),2),ROUND(((1-OneDayDiscount)*'UPS 1Day AM Base'!H72)*(1+ExpressFuelSurcharge),2))</f>
        <v>407.08</v>
      </c>
    </row>
    <row r="76" ht="12.75" customHeight="1">
      <c r="A76" s="299">
        <v>71.0</v>
      </c>
      <c r="B76" s="300">
        <f>IF(MinBase1AMDay&gt;ROUND(((1-OneDayDiscount)*'UPS 1Day AM Base'!B73),2),ROUND(MinBase1AMDay*(1+ExpressFuelSurcharge),2),ROUND(((1-OneDayDiscount)*'UPS 1Day AM Base'!B73)*(1+ExpressFuelSurcharge),2))</f>
        <v>127.95</v>
      </c>
      <c r="C76" s="300">
        <f>IF(MinBase1AMDay&gt;ROUND(((1-OneDayDiscount)*'UPS 1Day AM Base'!C73),2),ROUND(MinBase1AMDay*(1+ExpressFuelSurcharge),2),ROUND(((1-OneDayDiscount)*'UPS 1Day AM Base'!C73)*(1+ExpressFuelSurcharge),2))</f>
        <v>182.48</v>
      </c>
      <c r="D76" s="300">
        <f>IF(MinBase1AMDay&gt;ROUND(((1-OneDayDiscount)*'UPS 1Day AM Base'!D73),2),ROUND(MinBase1AMDay*(1+ExpressFuelSurcharge),2),ROUND(((1-OneDayDiscount)*'UPS 1Day AM Base'!D73)*(1+ExpressFuelSurcharge),2))</f>
        <v>309.35</v>
      </c>
      <c r="E76" s="300">
        <f>IF(MinBase1AMDay&gt;ROUND(((1-OneDayDiscount)*'UPS 1Day AM Base'!E73),2),ROUND(MinBase1AMDay*(1+ExpressFuelSurcharge),2),ROUND(((1-OneDayDiscount)*'UPS 1Day AM Base'!E73)*(1+ExpressFuelSurcharge),2))</f>
        <v>342.49</v>
      </c>
      <c r="F76" s="300">
        <f>IF(MinBase1AMDay&gt;ROUND(((1-OneDayDiscount)*'UPS 1Day AM Base'!F73),2),ROUND(MinBase1AMDay*(1+ExpressFuelSurcharge),2),ROUND(((1-OneDayDiscount)*'UPS 1Day AM Base'!F73)*(1+ExpressFuelSurcharge),2))</f>
        <v>345.94</v>
      </c>
      <c r="G76" s="300">
        <f>IF(MinBase1AMDay&gt;ROUND(((1-OneDayDiscount)*'UPS 1Day AM Base'!G73),2),ROUND(MinBase1AMDay*(1+ExpressFuelSurcharge),2),ROUND(((1-OneDayDiscount)*'UPS 1Day AM Base'!G73)*(1+ExpressFuelSurcharge),2))</f>
        <v>400.54</v>
      </c>
      <c r="H76" s="300">
        <f>IF(MinBase1AMDay&gt;ROUND(((1-OneDayDiscount)*'UPS 1Day AM Base'!H73),2),ROUND(MinBase1AMDay*(1+ExpressFuelSurcharge),2),ROUND(((1-OneDayDiscount)*'UPS 1Day AM Base'!H73)*(1+ExpressFuelSurcharge),2))</f>
        <v>408.56</v>
      </c>
    </row>
    <row r="77" ht="12.75" customHeight="1">
      <c r="A77" s="299">
        <v>72.0</v>
      </c>
      <c r="B77" s="300">
        <f>IF(MinBase1AMDay&gt;ROUND(((1-OneDayDiscount)*'UPS 1Day AM Base'!B74),2),ROUND(MinBase1AMDay*(1+ExpressFuelSurcharge),2),ROUND(((1-OneDayDiscount)*'UPS 1Day AM Base'!B74)*(1+ExpressFuelSurcharge),2))</f>
        <v>128.76</v>
      </c>
      <c r="C77" s="300">
        <f>IF(MinBase1AMDay&gt;ROUND(((1-OneDayDiscount)*'UPS 1Day AM Base'!C74),2),ROUND(MinBase1AMDay*(1+ExpressFuelSurcharge),2),ROUND(((1-OneDayDiscount)*'UPS 1Day AM Base'!C74)*(1+ExpressFuelSurcharge),2))</f>
        <v>187.85</v>
      </c>
      <c r="D77" s="300">
        <f>IF(MinBase1AMDay&gt;ROUND(((1-OneDayDiscount)*'UPS 1Day AM Base'!D74),2),ROUND(MinBase1AMDay*(1+ExpressFuelSurcharge),2),ROUND(((1-OneDayDiscount)*'UPS 1Day AM Base'!D74)*(1+ExpressFuelSurcharge),2))</f>
        <v>329.28</v>
      </c>
      <c r="E77" s="300">
        <f>IF(MinBase1AMDay&gt;ROUND(((1-OneDayDiscount)*'UPS 1Day AM Base'!E74),2),ROUND(MinBase1AMDay*(1+ExpressFuelSurcharge),2),ROUND(((1-OneDayDiscount)*'UPS 1Day AM Base'!E74)*(1+ExpressFuelSurcharge),2))</f>
        <v>353.99</v>
      </c>
      <c r="F77" s="300">
        <f>IF(MinBase1AMDay&gt;ROUND(((1-OneDayDiscount)*'UPS 1Day AM Base'!F74),2),ROUND(MinBase1AMDay*(1+ExpressFuelSurcharge),2),ROUND(((1-OneDayDiscount)*'UPS 1Day AM Base'!F74)*(1+ExpressFuelSurcharge),2))</f>
        <v>357.53</v>
      </c>
      <c r="G77" s="300">
        <f>IF(MinBase1AMDay&gt;ROUND(((1-OneDayDiscount)*'UPS 1Day AM Base'!G74),2),ROUND(MinBase1AMDay*(1+ExpressFuelSurcharge),2),ROUND(((1-OneDayDiscount)*'UPS 1Day AM Base'!G74)*(1+ExpressFuelSurcharge),2))</f>
        <v>417.98</v>
      </c>
      <c r="H77" s="300">
        <f>IF(MinBase1AMDay&gt;ROUND(((1-OneDayDiscount)*'UPS 1Day AM Base'!H74),2),ROUND(MinBase1AMDay*(1+ExpressFuelSurcharge),2),ROUND(((1-OneDayDiscount)*'UPS 1Day AM Base'!H74)*(1+ExpressFuelSurcharge),2))</f>
        <v>438.01</v>
      </c>
    </row>
    <row r="78" ht="12.75" customHeight="1">
      <c r="A78" s="299">
        <v>73.0</v>
      </c>
      <c r="B78" s="300">
        <f>IF(MinBase1AMDay&gt;ROUND(((1-OneDayDiscount)*'UPS 1Day AM Base'!B75),2),ROUND(MinBase1AMDay*(1+ExpressFuelSurcharge),2),ROUND(((1-OneDayDiscount)*'UPS 1Day AM Base'!B75)*(1+ExpressFuelSurcharge),2))</f>
        <v>129.07</v>
      </c>
      <c r="C78" s="300">
        <f>IF(MinBase1AMDay&gt;ROUND(((1-OneDayDiscount)*'UPS 1Day AM Base'!C75),2),ROUND(MinBase1AMDay*(1+ExpressFuelSurcharge),2),ROUND(((1-OneDayDiscount)*'UPS 1Day AM Base'!C75)*(1+ExpressFuelSurcharge),2))</f>
        <v>191.77</v>
      </c>
      <c r="D78" s="300">
        <f>IF(MinBase1AMDay&gt;ROUND(((1-OneDayDiscount)*'UPS 1Day AM Base'!D75),2),ROUND(MinBase1AMDay*(1+ExpressFuelSurcharge),2),ROUND(((1-OneDayDiscount)*'UPS 1Day AM Base'!D75)*(1+ExpressFuelSurcharge),2))</f>
        <v>331.28</v>
      </c>
      <c r="E78" s="300">
        <f>IF(MinBase1AMDay&gt;ROUND(((1-OneDayDiscount)*'UPS 1Day AM Base'!E75),2),ROUND(MinBase1AMDay*(1+ExpressFuelSurcharge),2),ROUND(((1-OneDayDiscount)*'UPS 1Day AM Base'!E75)*(1+ExpressFuelSurcharge),2))</f>
        <v>355.14</v>
      </c>
      <c r="F78" s="300">
        <f>IF(MinBase1AMDay&gt;ROUND(((1-OneDayDiscount)*'UPS 1Day AM Base'!F75),2),ROUND(MinBase1AMDay*(1+ExpressFuelSurcharge),2),ROUND(((1-OneDayDiscount)*'UPS 1Day AM Base'!F75)*(1+ExpressFuelSurcharge),2))</f>
        <v>358.69</v>
      </c>
      <c r="G78" s="300">
        <f>IF(MinBase1AMDay&gt;ROUND(((1-OneDayDiscount)*'UPS 1Day AM Base'!G75),2),ROUND(MinBase1AMDay*(1+ExpressFuelSurcharge),2),ROUND(((1-OneDayDiscount)*'UPS 1Day AM Base'!G75)*(1+ExpressFuelSurcharge),2))</f>
        <v>419.72</v>
      </c>
      <c r="H78" s="300">
        <f>IF(MinBase1AMDay&gt;ROUND(((1-OneDayDiscount)*'UPS 1Day AM Base'!H75),2),ROUND(MinBase1AMDay*(1+ExpressFuelSurcharge),2),ROUND(((1-OneDayDiscount)*'UPS 1Day AM Base'!H75)*(1+ExpressFuelSurcharge),2))</f>
        <v>440.96</v>
      </c>
    </row>
    <row r="79" ht="12.75" customHeight="1">
      <c r="A79" s="299">
        <v>74.0</v>
      </c>
      <c r="B79" s="300">
        <f>IF(MinBase1AMDay&gt;ROUND(((1-OneDayDiscount)*'UPS 1Day AM Base'!B76),2),ROUND(MinBase1AMDay*(1+ExpressFuelSurcharge),2),ROUND(((1-OneDayDiscount)*'UPS 1Day AM Base'!B76)*(1+ExpressFuelSurcharge),2))</f>
        <v>129.37</v>
      </c>
      <c r="C79" s="300">
        <f>IF(MinBase1AMDay&gt;ROUND(((1-OneDayDiscount)*'UPS 1Day AM Base'!C76),2),ROUND(MinBase1AMDay*(1+ExpressFuelSurcharge),2),ROUND(((1-OneDayDiscount)*'UPS 1Day AM Base'!C76)*(1+ExpressFuelSurcharge),2))</f>
        <v>192.16</v>
      </c>
      <c r="D79" s="300">
        <f>IF(MinBase1AMDay&gt;ROUND(((1-OneDayDiscount)*'UPS 1Day AM Base'!D76),2),ROUND(MinBase1AMDay*(1+ExpressFuelSurcharge),2),ROUND(((1-OneDayDiscount)*'UPS 1Day AM Base'!D76)*(1+ExpressFuelSurcharge),2))</f>
        <v>331.59</v>
      </c>
      <c r="E79" s="300">
        <f>IF(MinBase1AMDay&gt;ROUND(((1-OneDayDiscount)*'UPS 1Day AM Base'!E76),2),ROUND(MinBase1AMDay*(1+ExpressFuelSurcharge),2),ROUND(((1-OneDayDiscount)*'UPS 1Day AM Base'!E76)*(1+ExpressFuelSurcharge),2))</f>
        <v>355.43</v>
      </c>
      <c r="F79" s="300">
        <f>IF(MinBase1AMDay&gt;ROUND(((1-OneDayDiscount)*'UPS 1Day AM Base'!F76),2),ROUND(MinBase1AMDay*(1+ExpressFuelSurcharge),2),ROUND(((1-OneDayDiscount)*'UPS 1Day AM Base'!F76)*(1+ExpressFuelSurcharge),2))</f>
        <v>358.99</v>
      </c>
      <c r="G79" s="300">
        <f>IF(MinBase1AMDay&gt;ROUND(((1-OneDayDiscount)*'UPS 1Day AM Base'!G76),2),ROUND(MinBase1AMDay*(1+ExpressFuelSurcharge),2),ROUND(((1-OneDayDiscount)*'UPS 1Day AM Base'!G76)*(1+ExpressFuelSurcharge),2))</f>
        <v>420</v>
      </c>
      <c r="H79" s="300">
        <f>IF(MinBase1AMDay&gt;ROUND(((1-OneDayDiscount)*'UPS 1Day AM Base'!H76),2),ROUND(MinBase1AMDay*(1+ExpressFuelSurcharge),2),ROUND(((1-OneDayDiscount)*'UPS 1Day AM Base'!H76)*(1+ExpressFuelSurcharge),2))</f>
        <v>441.29</v>
      </c>
    </row>
    <row r="80" ht="12.75" customHeight="1">
      <c r="A80" s="299">
        <v>75.0</v>
      </c>
      <c r="B80" s="300">
        <f>IF(MinBase1AMDay&gt;ROUND(((1-OneDayDiscount)*'UPS 1Day AM Base'!B77),2),ROUND(MinBase1AMDay*(1+ExpressFuelSurcharge),2),ROUND(((1-OneDayDiscount)*'UPS 1Day AM Base'!B77)*(1+ExpressFuelSurcharge),2))</f>
        <v>129.98</v>
      </c>
      <c r="C80" s="300">
        <f>IF(MinBase1AMDay&gt;ROUND(((1-OneDayDiscount)*'UPS 1Day AM Base'!C77),2),ROUND(MinBase1AMDay*(1+ExpressFuelSurcharge),2),ROUND(((1-OneDayDiscount)*'UPS 1Day AM Base'!C77)*(1+ExpressFuelSurcharge),2))</f>
        <v>192.77</v>
      </c>
      <c r="D80" s="300">
        <f>IF(MinBase1AMDay&gt;ROUND(((1-OneDayDiscount)*'UPS 1Day AM Base'!D77),2),ROUND(MinBase1AMDay*(1+ExpressFuelSurcharge),2),ROUND(((1-OneDayDiscount)*'UPS 1Day AM Base'!D77)*(1+ExpressFuelSurcharge),2))</f>
        <v>332.15</v>
      </c>
      <c r="E80" s="300">
        <f>IF(MinBase1AMDay&gt;ROUND(((1-OneDayDiscount)*'UPS 1Day AM Base'!E77),2),ROUND(MinBase1AMDay*(1+ExpressFuelSurcharge),2),ROUND(((1-OneDayDiscount)*'UPS 1Day AM Base'!E77)*(1+ExpressFuelSurcharge),2))</f>
        <v>356.01</v>
      </c>
      <c r="F80" s="300">
        <f>IF(MinBase1AMDay&gt;ROUND(((1-OneDayDiscount)*'UPS 1Day AM Base'!F77),2),ROUND(MinBase1AMDay*(1+ExpressFuelSurcharge),2),ROUND(((1-OneDayDiscount)*'UPS 1Day AM Base'!F77)*(1+ExpressFuelSurcharge),2))</f>
        <v>359.56</v>
      </c>
      <c r="G80" s="300">
        <f>IF(MinBase1AMDay&gt;ROUND(((1-OneDayDiscount)*'UPS 1Day AM Base'!G77),2),ROUND(MinBase1AMDay*(1+ExpressFuelSurcharge),2),ROUND(((1-OneDayDiscount)*'UPS 1Day AM Base'!G77)*(1+ExpressFuelSurcharge),2))</f>
        <v>420.56</v>
      </c>
      <c r="H80" s="300">
        <f>IF(MinBase1AMDay&gt;ROUND(((1-OneDayDiscount)*'UPS 1Day AM Base'!H77),2),ROUND(MinBase1AMDay*(1+ExpressFuelSurcharge),2),ROUND(((1-OneDayDiscount)*'UPS 1Day AM Base'!H77)*(1+ExpressFuelSurcharge),2))</f>
        <v>441.84</v>
      </c>
    </row>
    <row r="81" ht="12.75" customHeight="1">
      <c r="A81" s="299">
        <v>76.0</v>
      </c>
      <c r="B81" s="300">
        <f>IF(MinBase1AMDay&gt;ROUND(((1-OneDayDiscount)*'UPS 1Day AM Base'!B78),2),ROUND(MinBase1AMDay*(1+ExpressFuelSurcharge),2),ROUND(((1-OneDayDiscount)*'UPS 1Day AM Base'!B78)*(1+ExpressFuelSurcharge),2))</f>
        <v>136.68</v>
      </c>
      <c r="C81" s="300">
        <f>IF(MinBase1AMDay&gt;ROUND(((1-OneDayDiscount)*'UPS 1Day AM Base'!C78),2),ROUND(MinBase1AMDay*(1+ExpressFuelSurcharge),2),ROUND(((1-OneDayDiscount)*'UPS 1Day AM Base'!C78)*(1+ExpressFuelSurcharge),2))</f>
        <v>198.13</v>
      </c>
      <c r="D81" s="300">
        <f>IF(MinBase1AMDay&gt;ROUND(((1-OneDayDiscount)*'UPS 1Day AM Base'!D78),2),ROUND(MinBase1AMDay*(1+ExpressFuelSurcharge),2),ROUND(((1-OneDayDiscount)*'UPS 1Day AM Base'!D78)*(1+ExpressFuelSurcharge),2))</f>
        <v>333.93</v>
      </c>
      <c r="E81" s="300">
        <f>IF(MinBase1AMDay&gt;ROUND(((1-OneDayDiscount)*'UPS 1Day AM Base'!E78),2),ROUND(MinBase1AMDay*(1+ExpressFuelSurcharge),2),ROUND(((1-OneDayDiscount)*'UPS 1Day AM Base'!E78)*(1+ExpressFuelSurcharge),2))</f>
        <v>359.05</v>
      </c>
      <c r="F81" s="300">
        <f>IF(MinBase1AMDay&gt;ROUND(((1-OneDayDiscount)*'UPS 1Day AM Base'!F78),2),ROUND(MinBase1AMDay*(1+ExpressFuelSurcharge),2),ROUND(((1-OneDayDiscount)*'UPS 1Day AM Base'!F78)*(1+ExpressFuelSurcharge),2))</f>
        <v>362.64</v>
      </c>
      <c r="G81" s="300">
        <f>IF(MinBase1AMDay&gt;ROUND(((1-OneDayDiscount)*'UPS 1Day AM Base'!G78),2),ROUND(MinBase1AMDay*(1+ExpressFuelSurcharge),2),ROUND(((1-OneDayDiscount)*'UPS 1Day AM Base'!G78)*(1+ExpressFuelSurcharge),2))</f>
        <v>431.67</v>
      </c>
      <c r="H81" s="300">
        <f>IF(MinBase1AMDay&gt;ROUND(((1-OneDayDiscount)*'UPS 1Day AM Base'!H78),2),ROUND(MinBase1AMDay*(1+ExpressFuelSurcharge),2),ROUND(((1-OneDayDiscount)*'UPS 1Day AM Base'!H78)*(1+ExpressFuelSurcharge),2))</f>
        <v>442.4</v>
      </c>
      <c r="L81" s="4"/>
    </row>
    <row r="82" ht="12.75" customHeight="1">
      <c r="A82" s="299">
        <v>77.0</v>
      </c>
      <c r="B82" s="300">
        <f>IF(MinBase1AMDay&gt;ROUND(((1-OneDayDiscount)*'UPS 1Day AM Base'!B79),2),ROUND(MinBase1AMDay*(1+ExpressFuelSurcharge),2),ROUND(((1-OneDayDiscount)*'UPS 1Day AM Base'!B79)*(1+ExpressFuelSurcharge),2))</f>
        <v>137.37</v>
      </c>
      <c r="C82" s="300">
        <f>IF(MinBase1AMDay&gt;ROUND(((1-OneDayDiscount)*'UPS 1Day AM Base'!C79),2),ROUND(MinBase1AMDay*(1+ExpressFuelSurcharge),2),ROUND(((1-OneDayDiscount)*'UPS 1Day AM Base'!C79)*(1+ExpressFuelSurcharge),2))</f>
        <v>204.76</v>
      </c>
      <c r="D82" s="300">
        <f>IF(MinBase1AMDay&gt;ROUND(((1-OneDayDiscount)*'UPS 1Day AM Base'!D79),2),ROUND(MinBase1AMDay*(1+ExpressFuelSurcharge),2),ROUND(((1-OneDayDiscount)*'UPS 1Day AM Base'!D79)*(1+ExpressFuelSurcharge),2))</f>
        <v>335.29</v>
      </c>
      <c r="E82" s="300">
        <f>IF(MinBase1AMDay&gt;ROUND(((1-OneDayDiscount)*'UPS 1Day AM Base'!E79),2),ROUND(MinBase1AMDay*(1+ExpressFuelSurcharge),2),ROUND(((1-OneDayDiscount)*'UPS 1Day AM Base'!E79)*(1+ExpressFuelSurcharge),2))</f>
        <v>370.54</v>
      </c>
      <c r="F82" s="300">
        <f>IF(MinBase1AMDay&gt;ROUND(((1-OneDayDiscount)*'UPS 1Day AM Base'!F79),2),ROUND(MinBase1AMDay*(1+ExpressFuelSurcharge),2),ROUND(((1-OneDayDiscount)*'UPS 1Day AM Base'!F79)*(1+ExpressFuelSurcharge),2))</f>
        <v>377.32</v>
      </c>
      <c r="G82" s="300">
        <f>IF(MinBase1AMDay&gt;ROUND(((1-OneDayDiscount)*'UPS 1Day AM Base'!G79),2),ROUND(MinBase1AMDay*(1+ExpressFuelSurcharge),2),ROUND(((1-OneDayDiscount)*'UPS 1Day AM Base'!G79)*(1+ExpressFuelSurcharge),2))</f>
        <v>432.78</v>
      </c>
      <c r="H82" s="300">
        <f>IF(MinBase1AMDay&gt;ROUND(((1-OneDayDiscount)*'UPS 1Day AM Base'!H79),2),ROUND(MinBase1AMDay*(1+ExpressFuelSurcharge),2),ROUND(((1-OneDayDiscount)*'UPS 1Day AM Base'!H79)*(1+ExpressFuelSurcharge),2))</f>
        <v>442.96</v>
      </c>
    </row>
    <row r="83" ht="12.75" customHeight="1">
      <c r="A83" s="299">
        <v>78.0</v>
      </c>
      <c r="B83" s="300">
        <f>IF(MinBase1AMDay&gt;ROUND(((1-OneDayDiscount)*'UPS 1Day AM Base'!B80),2),ROUND(MinBase1AMDay*(1+ExpressFuelSurcharge),2),ROUND(((1-OneDayDiscount)*'UPS 1Day AM Base'!B80)*(1+ExpressFuelSurcharge),2))</f>
        <v>137.96</v>
      </c>
      <c r="C83" s="300">
        <f>IF(MinBase1AMDay&gt;ROUND(((1-OneDayDiscount)*'UPS 1Day AM Base'!C80),2),ROUND(MinBase1AMDay*(1+ExpressFuelSurcharge),2),ROUND(((1-OneDayDiscount)*'UPS 1Day AM Base'!C80)*(1+ExpressFuelSurcharge),2))</f>
        <v>205.42</v>
      </c>
      <c r="D83" s="300">
        <f>IF(MinBase1AMDay&gt;ROUND(((1-OneDayDiscount)*'UPS 1Day AM Base'!D80),2),ROUND(MinBase1AMDay*(1+ExpressFuelSurcharge),2),ROUND(((1-OneDayDiscount)*'UPS 1Day AM Base'!D80)*(1+ExpressFuelSurcharge),2))</f>
        <v>347.59</v>
      </c>
      <c r="E83" s="300">
        <f>IF(MinBase1AMDay&gt;ROUND(((1-OneDayDiscount)*'UPS 1Day AM Base'!E80),2),ROUND(MinBase1AMDay*(1+ExpressFuelSurcharge),2),ROUND(((1-OneDayDiscount)*'UPS 1Day AM Base'!E80)*(1+ExpressFuelSurcharge),2))</f>
        <v>375.5</v>
      </c>
      <c r="F83" s="300">
        <f>IF(MinBase1AMDay&gt;ROUND(((1-OneDayDiscount)*'UPS 1Day AM Base'!F80),2),ROUND(MinBase1AMDay*(1+ExpressFuelSurcharge),2),ROUND(((1-OneDayDiscount)*'UPS 1Day AM Base'!F80)*(1+ExpressFuelSurcharge),2))</f>
        <v>387.16</v>
      </c>
      <c r="G83" s="300">
        <f>IF(MinBase1AMDay&gt;ROUND(((1-OneDayDiscount)*'UPS 1Day AM Base'!G80),2),ROUND(MinBase1AMDay*(1+ExpressFuelSurcharge),2),ROUND(((1-OneDayDiscount)*'UPS 1Day AM Base'!G80)*(1+ExpressFuelSurcharge),2))</f>
        <v>437.63</v>
      </c>
      <c r="H83" s="300">
        <f>IF(MinBase1AMDay&gt;ROUND(((1-OneDayDiscount)*'UPS 1Day AM Base'!H80),2),ROUND(MinBase1AMDay*(1+ExpressFuelSurcharge),2),ROUND(((1-OneDayDiscount)*'UPS 1Day AM Base'!H80)*(1+ExpressFuelSurcharge),2))</f>
        <v>443.51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75" customHeight="1">
      <c r="A84" s="299">
        <v>79.0</v>
      </c>
      <c r="B84" s="300">
        <f>IF(MinBase1AMDay&gt;ROUND(((1-OneDayDiscount)*'UPS 1Day AM Base'!B81),2),ROUND(MinBase1AMDay*(1+ExpressFuelSurcharge),2),ROUND(((1-OneDayDiscount)*'UPS 1Day AM Base'!B81)*(1+ExpressFuelSurcharge),2))</f>
        <v>138.56</v>
      </c>
      <c r="C84" s="300">
        <f>IF(MinBase1AMDay&gt;ROUND(((1-OneDayDiscount)*'UPS 1Day AM Base'!C81),2),ROUND(MinBase1AMDay*(1+ExpressFuelSurcharge),2),ROUND(((1-OneDayDiscount)*'UPS 1Day AM Base'!C81)*(1+ExpressFuelSurcharge),2))</f>
        <v>206.02</v>
      </c>
      <c r="D84" s="300">
        <f>IF(MinBase1AMDay&gt;ROUND(((1-OneDayDiscount)*'UPS 1Day AM Base'!D81),2),ROUND(MinBase1AMDay*(1+ExpressFuelSurcharge),2),ROUND(((1-OneDayDiscount)*'UPS 1Day AM Base'!D81)*(1+ExpressFuelSurcharge),2))</f>
        <v>348.83</v>
      </c>
      <c r="E84" s="300">
        <f>IF(MinBase1AMDay&gt;ROUND(((1-OneDayDiscount)*'UPS 1Day AM Base'!E81),2),ROUND(MinBase1AMDay*(1+ExpressFuelSurcharge),2),ROUND(((1-OneDayDiscount)*'UPS 1Day AM Base'!E81)*(1+ExpressFuelSurcharge),2))</f>
        <v>381.1</v>
      </c>
      <c r="F84" s="300">
        <f>IF(MinBase1AMDay&gt;ROUND(((1-OneDayDiscount)*'UPS 1Day AM Base'!F81),2),ROUND(MinBase1AMDay*(1+ExpressFuelSurcharge),2),ROUND(((1-OneDayDiscount)*'UPS 1Day AM Base'!F81)*(1+ExpressFuelSurcharge),2))</f>
        <v>392.89</v>
      </c>
      <c r="G84" s="300">
        <f>IF(MinBase1AMDay&gt;ROUND(((1-OneDayDiscount)*'UPS 1Day AM Base'!G81),2),ROUND(MinBase1AMDay*(1+ExpressFuelSurcharge),2),ROUND(((1-OneDayDiscount)*'UPS 1Day AM Base'!G81)*(1+ExpressFuelSurcharge),2))</f>
        <v>445.14</v>
      </c>
      <c r="H84" s="300">
        <f>IF(MinBase1AMDay&gt;ROUND(((1-OneDayDiscount)*'UPS 1Day AM Base'!H81),2),ROUND(MinBase1AMDay*(1+ExpressFuelSurcharge),2),ROUND(((1-OneDayDiscount)*'UPS 1Day AM Base'!H81)*(1+ExpressFuelSurcharge),2))</f>
        <v>449.6</v>
      </c>
    </row>
    <row r="85" ht="12.75" customHeight="1">
      <c r="A85" s="299">
        <v>80.0</v>
      </c>
      <c r="B85" s="300">
        <f>IF(MinBase1AMDay&gt;ROUND(((1-OneDayDiscount)*'UPS 1Day AM Base'!B82),2),ROUND(MinBase1AMDay*(1+ExpressFuelSurcharge),2),ROUND(((1-OneDayDiscount)*'UPS 1Day AM Base'!B82)*(1+ExpressFuelSurcharge),2))</f>
        <v>139.17</v>
      </c>
      <c r="C85" s="300">
        <f>IF(MinBase1AMDay&gt;ROUND(((1-OneDayDiscount)*'UPS 1Day AM Base'!C82),2),ROUND(MinBase1AMDay*(1+ExpressFuelSurcharge),2),ROUND(((1-OneDayDiscount)*'UPS 1Day AM Base'!C82)*(1+ExpressFuelSurcharge),2))</f>
        <v>206.63</v>
      </c>
      <c r="D85" s="300">
        <f>IF(MinBase1AMDay&gt;ROUND(((1-OneDayDiscount)*'UPS 1Day AM Base'!D82),2),ROUND(MinBase1AMDay*(1+ExpressFuelSurcharge),2),ROUND(((1-OneDayDiscount)*'UPS 1Day AM Base'!D82)*(1+ExpressFuelSurcharge),2))</f>
        <v>349.39</v>
      </c>
      <c r="E85" s="300">
        <f>IF(MinBase1AMDay&gt;ROUND(((1-OneDayDiscount)*'UPS 1Day AM Base'!E82),2),ROUND(MinBase1AMDay*(1+ExpressFuelSurcharge),2),ROUND(((1-OneDayDiscount)*'UPS 1Day AM Base'!E82)*(1+ExpressFuelSurcharge),2))</f>
        <v>382.31</v>
      </c>
      <c r="F85" s="300">
        <f>IF(MinBase1AMDay&gt;ROUND(((1-OneDayDiscount)*'UPS 1Day AM Base'!F82),2),ROUND(MinBase1AMDay*(1+ExpressFuelSurcharge),2),ROUND(((1-OneDayDiscount)*'UPS 1Day AM Base'!F82)*(1+ExpressFuelSurcharge),2))</f>
        <v>394.01</v>
      </c>
      <c r="G85" s="300">
        <f>IF(MinBase1AMDay&gt;ROUND(((1-OneDayDiscount)*'UPS 1Day AM Base'!G82),2),ROUND(MinBase1AMDay*(1+ExpressFuelSurcharge),2),ROUND(((1-OneDayDiscount)*'UPS 1Day AM Base'!G82)*(1+ExpressFuelSurcharge),2))</f>
        <v>446.99</v>
      </c>
      <c r="H85" s="300">
        <f>IF(MinBase1AMDay&gt;ROUND(((1-OneDayDiscount)*'UPS 1Day AM Base'!H82),2),ROUND(MinBase1AMDay*(1+ExpressFuelSurcharge),2),ROUND(((1-OneDayDiscount)*'UPS 1Day AM Base'!H82)*(1+ExpressFuelSurcharge),2))</f>
        <v>451.47</v>
      </c>
    </row>
    <row r="86" ht="12.75" customHeight="1">
      <c r="A86" s="299">
        <v>81.0</v>
      </c>
      <c r="B86" s="300">
        <f>IF(MinBase1AMDay&gt;ROUND(((1-OneDayDiscount)*'UPS 1Day AM Base'!B83),2),ROUND(MinBase1AMDay*(1+ExpressFuelSurcharge),2),ROUND(((1-OneDayDiscount)*'UPS 1Day AM Base'!B83)*(1+ExpressFuelSurcharge),2))</f>
        <v>145.4</v>
      </c>
      <c r="C86" s="300">
        <f>IF(MinBase1AMDay&gt;ROUND(((1-OneDayDiscount)*'UPS 1Day AM Base'!C83),2),ROUND(MinBase1AMDay*(1+ExpressFuelSurcharge),2),ROUND(((1-OneDayDiscount)*'UPS 1Day AM Base'!C83)*(1+ExpressFuelSurcharge),2))</f>
        <v>209.31</v>
      </c>
      <c r="D86" s="300">
        <f>IF(MinBase1AMDay&gt;ROUND(((1-OneDayDiscount)*'UPS 1Day AM Base'!D83),2),ROUND(MinBase1AMDay*(1+ExpressFuelSurcharge),2),ROUND(((1-OneDayDiscount)*'UPS 1Day AM Base'!D83)*(1+ExpressFuelSurcharge),2))</f>
        <v>359.74</v>
      </c>
      <c r="E86" s="300">
        <f>IF(MinBase1AMDay&gt;ROUND(((1-OneDayDiscount)*'UPS 1Day AM Base'!E83),2),ROUND(MinBase1AMDay*(1+ExpressFuelSurcharge),2),ROUND(((1-OneDayDiscount)*'UPS 1Day AM Base'!E83)*(1+ExpressFuelSurcharge),2))</f>
        <v>405.72</v>
      </c>
      <c r="F86" s="300">
        <f>IF(MinBase1AMDay&gt;ROUND(((1-OneDayDiscount)*'UPS 1Day AM Base'!F83),2),ROUND(MinBase1AMDay*(1+ExpressFuelSurcharge),2),ROUND(((1-OneDayDiscount)*'UPS 1Day AM Base'!F83)*(1+ExpressFuelSurcharge),2))</f>
        <v>414.9</v>
      </c>
      <c r="G86" s="300">
        <f>IF(MinBase1AMDay&gt;ROUND(((1-OneDayDiscount)*'UPS 1Day AM Base'!G83),2),ROUND(MinBase1AMDay*(1+ExpressFuelSurcharge),2),ROUND(((1-OneDayDiscount)*'UPS 1Day AM Base'!G83)*(1+ExpressFuelSurcharge),2))</f>
        <v>458.27</v>
      </c>
      <c r="H86" s="300">
        <f>IF(MinBase1AMDay&gt;ROUND(((1-OneDayDiscount)*'UPS 1Day AM Base'!H83),2),ROUND(MinBase1AMDay*(1+ExpressFuelSurcharge),2),ROUND(((1-OneDayDiscount)*'UPS 1Day AM Base'!H83)*(1+ExpressFuelSurcharge),2))</f>
        <v>463.38</v>
      </c>
    </row>
    <row r="87" ht="12.75" customHeight="1">
      <c r="A87" s="299">
        <v>82.0</v>
      </c>
      <c r="B87" s="300">
        <f>IF(MinBase1AMDay&gt;ROUND(((1-OneDayDiscount)*'UPS 1Day AM Base'!B84),2),ROUND(MinBase1AMDay*(1+ExpressFuelSurcharge),2),ROUND(((1-OneDayDiscount)*'UPS 1Day AM Base'!B84)*(1+ExpressFuelSurcharge),2))</f>
        <v>146.02</v>
      </c>
      <c r="C87" s="300">
        <f>IF(MinBase1AMDay&gt;ROUND(((1-OneDayDiscount)*'UPS 1Day AM Base'!C84),2),ROUND(MinBase1AMDay*(1+ExpressFuelSurcharge),2),ROUND(((1-OneDayDiscount)*'UPS 1Day AM Base'!C84)*(1+ExpressFuelSurcharge),2))</f>
        <v>209.92</v>
      </c>
      <c r="D87" s="300">
        <f>IF(MinBase1AMDay&gt;ROUND(((1-OneDayDiscount)*'UPS 1Day AM Base'!D84),2),ROUND(MinBase1AMDay*(1+ExpressFuelSurcharge),2),ROUND(((1-OneDayDiscount)*'UPS 1Day AM Base'!D84)*(1+ExpressFuelSurcharge),2))</f>
        <v>361.64</v>
      </c>
      <c r="E87" s="300">
        <f>IF(MinBase1AMDay&gt;ROUND(((1-OneDayDiscount)*'UPS 1Day AM Base'!E84),2),ROUND(MinBase1AMDay*(1+ExpressFuelSurcharge),2),ROUND(((1-OneDayDiscount)*'UPS 1Day AM Base'!E84)*(1+ExpressFuelSurcharge),2))</f>
        <v>408.07</v>
      </c>
      <c r="F87" s="300">
        <f>IF(MinBase1AMDay&gt;ROUND(((1-OneDayDiscount)*'UPS 1Day AM Base'!F84),2),ROUND(MinBase1AMDay*(1+ExpressFuelSurcharge),2),ROUND(((1-OneDayDiscount)*'UPS 1Day AM Base'!F84)*(1+ExpressFuelSurcharge),2))</f>
        <v>416.99</v>
      </c>
      <c r="G87" s="300">
        <f>IF(MinBase1AMDay&gt;ROUND(((1-OneDayDiscount)*'UPS 1Day AM Base'!G84),2),ROUND(MinBase1AMDay*(1+ExpressFuelSurcharge),2),ROUND(((1-OneDayDiscount)*'UPS 1Day AM Base'!G84)*(1+ExpressFuelSurcharge),2))</f>
        <v>459.4</v>
      </c>
      <c r="H87" s="300">
        <f>IF(MinBase1AMDay&gt;ROUND(((1-OneDayDiscount)*'UPS 1Day AM Base'!H84),2),ROUND(MinBase1AMDay*(1+ExpressFuelSurcharge),2),ROUND(((1-OneDayDiscount)*'UPS 1Day AM Base'!H84)*(1+ExpressFuelSurcharge),2))</f>
        <v>464.56</v>
      </c>
    </row>
    <row r="88" ht="12.75" customHeight="1">
      <c r="A88" s="299">
        <v>83.0</v>
      </c>
      <c r="B88" s="300">
        <f>IF(MinBase1AMDay&gt;ROUND(((1-OneDayDiscount)*'UPS 1Day AM Base'!B85),2),ROUND(MinBase1AMDay*(1+ExpressFuelSurcharge),2),ROUND(((1-OneDayDiscount)*'UPS 1Day AM Base'!B85)*(1+ExpressFuelSurcharge),2))</f>
        <v>146.64</v>
      </c>
      <c r="C88" s="300">
        <f>IF(MinBase1AMDay&gt;ROUND(((1-OneDayDiscount)*'UPS 1Day AM Base'!C85),2),ROUND(MinBase1AMDay*(1+ExpressFuelSurcharge),2),ROUND(((1-OneDayDiscount)*'UPS 1Day AM Base'!C85)*(1+ExpressFuelSurcharge),2))</f>
        <v>210.53</v>
      </c>
      <c r="D88" s="300">
        <f>IF(MinBase1AMDay&gt;ROUND(((1-OneDayDiscount)*'UPS 1Day AM Base'!D85),2),ROUND(MinBase1AMDay*(1+ExpressFuelSurcharge),2),ROUND(((1-OneDayDiscount)*'UPS 1Day AM Base'!D85)*(1+ExpressFuelSurcharge),2))</f>
        <v>362.22</v>
      </c>
      <c r="E88" s="300">
        <f>IF(MinBase1AMDay&gt;ROUND(((1-OneDayDiscount)*'UPS 1Day AM Base'!E85),2),ROUND(MinBase1AMDay*(1+ExpressFuelSurcharge),2),ROUND(((1-OneDayDiscount)*'UPS 1Day AM Base'!E85)*(1+ExpressFuelSurcharge),2))</f>
        <v>408.65</v>
      </c>
      <c r="F88" s="300">
        <f>IF(MinBase1AMDay&gt;ROUND(((1-OneDayDiscount)*'UPS 1Day AM Base'!F85),2),ROUND(MinBase1AMDay*(1+ExpressFuelSurcharge),2),ROUND(((1-OneDayDiscount)*'UPS 1Day AM Base'!F85)*(1+ExpressFuelSurcharge),2))</f>
        <v>417.57</v>
      </c>
      <c r="G88" s="300">
        <f>IF(MinBase1AMDay&gt;ROUND(((1-OneDayDiscount)*'UPS 1Day AM Base'!G85),2),ROUND(MinBase1AMDay*(1+ExpressFuelSurcharge),2),ROUND(((1-OneDayDiscount)*'UPS 1Day AM Base'!G85)*(1+ExpressFuelSurcharge),2))</f>
        <v>459.99</v>
      </c>
      <c r="H88" s="300">
        <f>IF(MinBase1AMDay&gt;ROUND(((1-OneDayDiscount)*'UPS 1Day AM Base'!H85),2),ROUND(MinBase1AMDay*(1+ExpressFuelSurcharge),2),ROUND(((1-OneDayDiscount)*'UPS 1Day AM Base'!H85)*(1+ExpressFuelSurcharge),2))</f>
        <v>465.17</v>
      </c>
    </row>
    <row r="89" ht="13.5" customHeight="1">
      <c r="A89" s="299">
        <v>84.0</v>
      </c>
      <c r="B89" s="300">
        <f>IF(MinBase1AMDay&gt;ROUND(((1-OneDayDiscount)*'UPS 1Day AM Base'!B86),2),ROUND(MinBase1AMDay*(1+ExpressFuelSurcharge),2),ROUND(((1-OneDayDiscount)*'UPS 1Day AM Base'!B86)*(1+ExpressFuelSurcharge),2))</f>
        <v>147.24</v>
      </c>
      <c r="C89" s="300">
        <f>IF(MinBase1AMDay&gt;ROUND(((1-OneDayDiscount)*'UPS 1Day AM Base'!C86),2),ROUND(MinBase1AMDay*(1+ExpressFuelSurcharge),2),ROUND(((1-OneDayDiscount)*'UPS 1Day AM Base'!C86)*(1+ExpressFuelSurcharge),2))</f>
        <v>211.14</v>
      </c>
      <c r="D89" s="300">
        <f>IF(MinBase1AMDay&gt;ROUND(((1-OneDayDiscount)*'UPS 1Day AM Base'!D86),2),ROUND(MinBase1AMDay*(1+ExpressFuelSurcharge),2),ROUND(((1-OneDayDiscount)*'UPS 1Day AM Base'!D86)*(1+ExpressFuelSurcharge),2))</f>
        <v>362.81</v>
      </c>
      <c r="E89" s="300">
        <f>IF(MinBase1AMDay&gt;ROUND(((1-OneDayDiscount)*'UPS 1Day AM Base'!E86),2),ROUND(MinBase1AMDay*(1+ExpressFuelSurcharge),2),ROUND(((1-OneDayDiscount)*'UPS 1Day AM Base'!E86)*(1+ExpressFuelSurcharge),2))</f>
        <v>409.22</v>
      </c>
      <c r="F89" s="300">
        <f>IF(MinBase1AMDay&gt;ROUND(((1-OneDayDiscount)*'UPS 1Day AM Base'!F86),2),ROUND(MinBase1AMDay*(1+ExpressFuelSurcharge),2),ROUND(((1-OneDayDiscount)*'UPS 1Day AM Base'!F86)*(1+ExpressFuelSurcharge),2))</f>
        <v>418.16</v>
      </c>
      <c r="G89" s="300">
        <f>IF(MinBase1AMDay&gt;ROUND(((1-OneDayDiscount)*'UPS 1Day AM Base'!G86),2),ROUND(MinBase1AMDay*(1+ExpressFuelSurcharge),2),ROUND(((1-OneDayDiscount)*'UPS 1Day AM Base'!G86)*(1+ExpressFuelSurcharge),2))</f>
        <v>469.34</v>
      </c>
      <c r="H89" s="300">
        <f>IF(MinBase1AMDay&gt;ROUND(((1-OneDayDiscount)*'UPS 1Day AM Base'!H86),2),ROUND(MinBase1AMDay*(1+ExpressFuelSurcharge),2),ROUND(((1-OneDayDiscount)*'UPS 1Day AM Base'!H86)*(1+ExpressFuelSurcharge),2))</f>
        <v>474.92</v>
      </c>
    </row>
    <row r="90" ht="13.5" customHeight="1">
      <c r="A90" s="299">
        <v>85.0</v>
      </c>
      <c r="B90" s="300">
        <f>IF(MinBase1AMDay&gt;ROUND(((1-OneDayDiscount)*'UPS 1Day AM Base'!B87),2),ROUND(MinBase1AMDay*(1+ExpressFuelSurcharge),2),ROUND(((1-OneDayDiscount)*'UPS 1Day AM Base'!B87)*(1+ExpressFuelSurcharge),2))</f>
        <v>147.85</v>
      </c>
      <c r="C90" s="300">
        <f>IF(MinBase1AMDay&gt;ROUND(((1-OneDayDiscount)*'UPS 1Day AM Base'!C87),2),ROUND(MinBase1AMDay*(1+ExpressFuelSurcharge),2),ROUND(((1-OneDayDiscount)*'UPS 1Day AM Base'!C87)*(1+ExpressFuelSurcharge),2))</f>
        <v>211.75</v>
      </c>
      <c r="D90" s="300">
        <f>IF(MinBase1AMDay&gt;ROUND(((1-OneDayDiscount)*'UPS 1Day AM Base'!D87),2),ROUND(MinBase1AMDay*(1+ExpressFuelSurcharge),2),ROUND(((1-OneDayDiscount)*'UPS 1Day AM Base'!D87)*(1+ExpressFuelSurcharge),2))</f>
        <v>363.4</v>
      </c>
      <c r="E90" s="300">
        <f>IF(MinBase1AMDay&gt;ROUND(((1-OneDayDiscount)*'UPS 1Day AM Base'!E87),2),ROUND(MinBase1AMDay*(1+ExpressFuelSurcharge),2),ROUND(((1-OneDayDiscount)*'UPS 1Day AM Base'!E87)*(1+ExpressFuelSurcharge),2))</f>
        <v>409.8</v>
      </c>
      <c r="F90" s="300">
        <f>IF(MinBase1AMDay&gt;ROUND(((1-OneDayDiscount)*'UPS 1Day AM Base'!F87),2),ROUND(MinBase1AMDay*(1+ExpressFuelSurcharge),2),ROUND(((1-OneDayDiscount)*'UPS 1Day AM Base'!F87)*(1+ExpressFuelSurcharge),2))</f>
        <v>418.72</v>
      </c>
      <c r="G90" s="300">
        <f>IF(MinBase1AMDay&gt;ROUND(((1-OneDayDiscount)*'UPS 1Day AM Base'!G87),2),ROUND(MinBase1AMDay*(1+ExpressFuelSurcharge),2),ROUND(((1-OneDayDiscount)*'UPS 1Day AM Base'!G87)*(1+ExpressFuelSurcharge),2))</f>
        <v>469.38</v>
      </c>
      <c r="H90" s="300">
        <f>IF(MinBase1AMDay&gt;ROUND(((1-OneDayDiscount)*'UPS 1Day AM Base'!H87),2),ROUND(MinBase1AMDay*(1+ExpressFuelSurcharge),2),ROUND(((1-OneDayDiscount)*'UPS 1Day AM Base'!H87)*(1+ExpressFuelSurcharge),2))</f>
        <v>476</v>
      </c>
    </row>
    <row r="91" ht="13.5" customHeight="1">
      <c r="A91" s="299">
        <v>86.0</v>
      </c>
      <c r="B91" s="300">
        <f>IF(MinBase1AMDay&gt;ROUND(((1-OneDayDiscount)*'UPS 1Day AM Base'!B88),2),ROUND(MinBase1AMDay*(1+ExpressFuelSurcharge),2),ROUND(((1-OneDayDiscount)*'UPS 1Day AM Base'!B88)*(1+ExpressFuelSurcharge),2))</f>
        <v>154.44</v>
      </c>
      <c r="C91" s="300">
        <f>IF(MinBase1AMDay&gt;ROUND(((1-OneDayDiscount)*'UPS 1Day AM Base'!C88),2),ROUND(MinBase1AMDay*(1+ExpressFuelSurcharge),2),ROUND(((1-OneDayDiscount)*'UPS 1Day AM Base'!C88)*(1+ExpressFuelSurcharge),2))</f>
        <v>219.8</v>
      </c>
      <c r="D91" s="300">
        <f>IF(MinBase1AMDay&gt;ROUND(((1-OneDayDiscount)*'UPS 1Day AM Base'!D88),2),ROUND(MinBase1AMDay*(1+ExpressFuelSurcharge),2),ROUND(((1-OneDayDiscount)*'UPS 1Day AM Base'!D88)*(1+ExpressFuelSurcharge),2))</f>
        <v>364.43</v>
      </c>
      <c r="E91" s="300">
        <f>IF(MinBase1AMDay&gt;ROUND(((1-OneDayDiscount)*'UPS 1Day AM Base'!E88),2),ROUND(MinBase1AMDay*(1+ExpressFuelSurcharge),2),ROUND(((1-OneDayDiscount)*'UPS 1Day AM Base'!E88)*(1+ExpressFuelSurcharge),2))</f>
        <v>414.98</v>
      </c>
      <c r="F91" s="300">
        <f>IF(MinBase1AMDay&gt;ROUND(((1-OneDayDiscount)*'UPS 1Day AM Base'!F88),2),ROUND(MinBase1AMDay*(1+ExpressFuelSurcharge),2),ROUND(((1-OneDayDiscount)*'UPS 1Day AM Base'!F88)*(1+ExpressFuelSurcharge),2))</f>
        <v>419.51</v>
      </c>
      <c r="G91" s="300">
        <f>IF(MinBase1AMDay&gt;ROUND(((1-OneDayDiscount)*'UPS 1Day AM Base'!G88),2),ROUND(MinBase1AMDay*(1+ExpressFuelSurcharge),2),ROUND(((1-OneDayDiscount)*'UPS 1Day AM Base'!G88)*(1+ExpressFuelSurcharge),2))</f>
        <v>470.9</v>
      </c>
      <c r="H91" s="300">
        <f>IF(MinBase1AMDay&gt;ROUND(((1-OneDayDiscount)*'UPS 1Day AM Base'!H88),2),ROUND(MinBase1AMDay*(1+ExpressFuelSurcharge),2),ROUND(((1-OneDayDiscount)*'UPS 1Day AM Base'!H88)*(1+ExpressFuelSurcharge),2))</f>
        <v>476.6</v>
      </c>
    </row>
    <row r="92" ht="13.5" customHeight="1">
      <c r="A92" s="299">
        <v>87.0</v>
      </c>
      <c r="B92" s="300">
        <f>IF(MinBase1AMDay&gt;ROUND(((1-OneDayDiscount)*'UPS 1Day AM Base'!B89),2),ROUND(MinBase1AMDay*(1+ExpressFuelSurcharge),2),ROUND(((1-OneDayDiscount)*'UPS 1Day AM Base'!B89)*(1+ExpressFuelSurcharge),2))</f>
        <v>155.25</v>
      </c>
      <c r="C92" s="300">
        <f>IF(MinBase1AMDay&gt;ROUND(((1-OneDayDiscount)*'UPS 1Day AM Base'!C89),2),ROUND(MinBase1AMDay*(1+ExpressFuelSurcharge),2),ROUND(((1-OneDayDiscount)*'UPS 1Day AM Base'!C89)*(1+ExpressFuelSurcharge),2))</f>
        <v>220.57</v>
      </c>
      <c r="D92" s="300">
        <f>IF(MinBase1AMDay&gt;ROUND(((1-OneDayDiscount)*'UPS 1Day AM Base'!D89),2),ROUND(MinBase1AMDay*(1+ExpressFuelSurcharge),2),ROUND(((1-OneDayDiscount)*'UPS 1Day AM Base'!D89)*(1+ExpressFuelSurcharge),2))</f>
        <v>377.51</v>
      </c>
      <c r="E92" s="300">
        <f>IF(MinBase1AMDay&gt;ROUND(((1-OneDayDiscount)*'UPS 1Day AM Base'!E89),2),ROUND(MinBase1AMDay*(1+ExpressFuelSurcharge),2),ROUND(((1-OneDayDiscount)*'UPS 1Day AM Base'!E89)*(1+ExpressFuelSurcharge),2))</f>
        <v>417.08</v>
      </c>
      <c r="F92" s="300">
        <f>IF(MinBase1AMDay&gt;ROUND(((1-OneDayDiscount)*'UPS 1Day AM Base'!F89),2),ROUND(MinBase1AMDay*(1+ExpressFuelSurcharge),2),ROUND(((1-OneDayDiscount)*'UPS 1Day AM Base'!F89)*(1+ExpressFuelSurcharge),2))</f>
        <v>421.39</v>
      </c>
      <c r="G92" s="300">
        <f>IF(MinBase1AMDay&gt;ROUND(((1-OneDayDiscount)*'UPS 1Day AM Base'!G89),2),ROUND(MinBase1AMDay*(1+ExpressFuelSurcharge),2),ROUND(((1-OneDayDiscount)*'UPS 1Day AM Base'!G89)*(1+ExpressFuelSurcharge),2))</f>
        <v>471.63</v>
      </c>
      <c r="H92" s="300">
        <f>IF(MinBase1AMDay&gt;ROUND(((1-OneDayDiscount)*'UPS 1Day AM Base'!H89),2),ROUND(MinBase1AMDay*(1+ExpressFuelSurcharge),2),ROUND(((1-OneDayDiscount)*'UPS 1Day AM Base'!H89)*(1+ExpressFuelSurcharge),2))</f>
        <v>477.34</v>
      </c>
    </row>
    <row r="93" ht="13.5" customHeight="1">
      <c r="A93" s="299">
        <v>88.0</v>
      </c>
      <c r="B93" s="300">
        <f>IF(MinBase1AMDay&gt;ROUND(((1-OneDayDiscount)*'UPS 1Day AM Base'!B90),2),ROUND(MinBase1AMDay*(1+ExpressFuelSurcharge),2),ROUND(((1-OneDayDiscount)*'UPS 1Day AM Base'!B90)*(1+ExpressFuelSurcharge),2))</f>
        <v>155.86</v>
      </c>
      <c r="C93" s="300">
        <f>IF(MinBase1AMDay&gt;ROUND(((1-OneDayDiscount)*'UPS 1Day AM Base'!C90),2),ROUND(MinBase1AMDay*(1+ExpressFuelSurcharge),2),ROUND(((1-OneDayDiscount)*'UPS 1Day AM Base'!C90)*(1+ExpressFuelSurcharge),2))</f>
        <v>221.06</v>
      </c>
      <c r="D93" s="300">
        <f>IF(MinBase1AMDay&gt;ROUND(((1-OneDayDiscount)*'UPS 1Day AM Base'!D90),2),ROUND(MinBase1AMDay*(1+ExpressFuelSurcharge),2),ROUND(((1-OneDayDiscount)*'UPS 1Day AM Base'!D90)*(1+ExpressFuelSurcharge),2))</f>
        <v>378.82</v>
      </c>
      <c r="E93" s="300">
        <f>IF(MinBase1AMDay&gt;ROUND(((1-OneDayDiscount)*'UPS 1Day AM Base'!E90),2),ROUND(MinBase1AMDay*(1+ExpressFuelSurcharge),2),ROUND(((1-OneDayDiscount)*'UPS 1Day AM Base'!E90)*(1+ExpressFuelSurcharge),2))</f>
        <v>417.65</v>
      </c>
      <c r="F93" s="300">
        <f>IF(MinBase1AMDay&gt;ROUND(((1-OneDayDiscount)*'UPS 1Day AM Base'!F90),2),ROUND(MinBase1AMDay*(1+ExpressFuelSurcharge),2),ROUND(((1-OneDayDiscount)*'UPS 1Day AM Base'!F90)*(1+ExpressFuelSurcharge),2))</f>
        <v>422.46</v>
      </c>
      <c r="G93" s="300">
        <f>IF(MinBase1AMDay&gt;ROUND(((1-OneDayDiscount)*'UPS 1Day AM Base'!G90),2),ROUND(MinBase1AMDay*(1+ExpressFuelSurcharge),2),ROUND(((1-OneDayDiscount)*'UPS 1Day AM Base'!G90)*(1+ExpressFuelSurcharge),2))</f>
        <v>473.42</v>
      </c>
      <c r="H93" s="300">
        <f>IF(MinBase1AMDay&gt;ROUND(((1-OneDayDiscount)*'UPS 1Day AM Base'!H90),2),ROUND(MinBase1AMDay*(1+ExpressFuelSurcharge),2),ROUND(((1-OneDayDiscount)*'UPS 1Day AM Base'!H90)*(1+ExpressFuelSurcharge),2))</f>
        <v>479.75</v>
      </c>
    </row>
    <row r="94" ht="13.5" customHeight="1">
      <c r="A94" s="299">
        <v>89.0</v>
      </c>
      <c r="B94" s="300">
        <f>IF(MinBase1AMDay&gt;ROUND(((1-OneDayDiscount)*'UPS 1Day AM Base'!B91),2),ROUND(MinBase1AMDay*(1+ExpressFuelSurcharge),2),ROUND(((1-OneDayDiscount)*'UPS 1Day AM Base'!B91)*(1+ExpressFuelSurcharge),2))</f>
        <v>156.46</v>
      </c>
      <c r="C94" s="300">
        <f>IF(MinBase1AMDay&gt;ROUND(((1-OneDayDiscount)*'UPS 1Day AM Base'!C91),2),ROUND(MinBase1AMDay*(1+ExpressFuelSurcharge),2),ROUND(((1-OneDayDiscount)*'UPS 1Day AM Base'!C91)*(1+ExpressFuelSurcharge),2))</f>
        <v>221.55</v>
      </c>
      <c r="D94" s="300">
        <f>IF(MinBase1AMDay&gt;ROUND(((1-OneDayDiscount)*'UPS 1Day AM Base'!D91),2),ROUND(MinBase1AMDay*(1+ExpressFuelSurcharge),2),ROUND(((1-OneDayDiscount)*'UPS 1Day AM Base'!D91)*(1+ExpressFuelSurcharge),2))</f>
        <v>394.43</v>
      </c>
      <c r="E94" s="300">
        <f>IF(MinBase1AMDay&gt;ROUND(((1-OneDayDiscount)*'UPS 1Day AM Base'!E91),2),ROUND(MinBase1AMDay*(1+ExpressFuelSurcharge),2),ROUND(((1-OneDayDiscount)*'UPS 1Day AM Base'!E91)*(1+ExpressFuelSurcharge),2))</f>
        <v>431.94</v>
      </c>
      <c r="F94" s="300">
        <f>IF(MinBase1AMDay&gt;ROUND(((1-OneDayDiscount)*'UPS 1Day AM Base'!F91),2),ROUND(MinBase1AMDay*(1+ExpressFuelSurcharge),2),ROUND(((1-OneDayDiscount)*'UPS 1Day AM Base'!F91)*(1+ExpressFuelSurcharge),2))</f>
        <v>443.92</v>
      </c>
      <c r="G94" s="300">
        <f>IF(MinBase1AMDay&gt;ROUND(((1-OneDayDiscount)*'UPS 1Day AM Base'!G91),2),ROUND(MinBase1AMDay*(1+ExpressFuelSurcharge),2),ROUND(((1-OneDayDiscount)*'UPS 1Day AM Base'!G91)*(1+ExpressFuelSurcharge),2))</f>
        <v>506.06</v>
      </c>
      <c r="H94" s="300">
        <f>IF(MinBase1AMDay&gt;ROUND(((1-OneDayDiscount)*'UPS 1Day AM Base'!H91),2),ROUND(MinBase1AMDay*(1+ExpressFuelSurcharge),2),ROUND(((1-OneDayDiscount)*'UPS 1Day AM Base'!H91)*(1+ExpressFuelSurcharge),2))</f>
        <v>527.96</v>
      </c>
    </row>
    <row r="95" ht="13.5" customHeight="1">
      <c r="A95" s="299">
        <v>90.0</v>
      </c>
      <c r="B95" s="300">
        <f>IF(MinBase1AMDay&gt;ROUND(((1-OneDayDiscount)*'UPS 1Day AM Base'!B92),2),ROUND(MinBase1AMDay*(1+ExpressFuelSurcharge),2),ROUND(((1-OneDayDiscount)*'UPS 1Day AM Base'!B92)*(1+ExpressFuelSurcharge),2))</f>
        <v>157.06</v>
      </c>
      <c r="C95" s="300">
        <f>IF(MinBase1AMDay&gt;ROUND(((1-OneDayDiscount)*'UPS 1Day AM Base'!C92),2),ROUND(MinBase1AMDay*(1+ExpressFuelSurcharge),2),ROUND(((1-OneDayDiscount)*'UPS 1Day AM Base'!C92)*(1+ExpressFuelSurcharge),2))</f>
        <v>222.03</v>
      </c>
      <c r="D95" s="300">
        <f>IF(MinBase1AMDay&gt;ROUND(((1-OneDayDiscount)*'UPS 1Day AM Base'!D92),2),ROUND(MinBase1AMDay*(1+ExpressFuelSurcharge),2),ROUND(((1-OneDayDiscount)*'UPS 1Day AM Base'!D92)*(1+ExpressFuelSurcharge),2))</f>
        <v>405.61</v>
      </c>
      <c r="E95" s="300">
        <f>IF(MinBase1AMDay&gt;ROUND(((1-OneDayDiscount)*'UPS 1Day AM Base'!E92),2),ROUND(MinBase1AMDay*(1+ExpressFuelSurcharge),2),ROUND(((1-OneDayDiscount)*'UPS 1Day AM Base'!E92)*(1+ExpressFuelSurcharge),2))</f>
        <v>434.47</v>
      </c>
      <c r="F95" s="300">
        <f>IF(MinBase1AMDay&gt;ROUND(((1-OneDayDiscount)*'UPS 1Day AM Base'!F92),2),ROUND(MinBase1AMDay*(1+ExpressFuelSurcharge),2),ROUND(((1-OneDayDiscount)*'UPS 1Day AM Base'!F92)*(1+ExpressFuelSurcharge),2))</f>
        <v>449.46</v>
      </c>
      <c r="G95" s="300">
        <f>IF(MinBase1AMDay&gt;ROUND(((1-OneDayDiscount)*'UPS 1Day AM Base'!G92),2),ROUND(MinBase1AMDay*(1+ExpressFuelSurcharge),2),ROUND(((1-OneDayDiscount)*'UPS 1Day AM Base'!G92)*(1+ExpressFuelSurcharge),2))</f>
        <v>527.48</v>
      </c>
      <c r="H95" s="300">
        <f>IF(MinBase1AMDay&gt;ROUND(((1-OneDayDiscount)*'UPS 1Day AM Base'!H92),2),ROUND(MinBase1AMDay*(1+ExpressFuelSurcharge),2),ROUND(((1-OneDayDiscount)*'UPS 1Day AM Base'!H92)*(1+ExpressFuelSurcharge),2))</f>
        <v>537.96</v>
      </c>
    </row>
    <row r="96" ht="13.5" customHeight="1">
      <c r="A96" s="299">
        <v>91.0</v>
      </c>
      <c r="B96" s="300">
        <f>IF(MinBase1AMDay&gt;ROUND(((1-OneDayDiscount)*'UPS 1Day AM Base'!B93),2),ROUND(MinBase1AMDay*(1+ExpressFuelSurcharge),2),ROUND(((1-OneDayDiscount)*'UPS 1Day AM Base'!B93)*(1+ExpressFuelSurcharge),2))</f>
        <v>157.87</v>
      </c>
      <c r="C96" s="300">
        <f>IF(MinBase1AMDay&gt;ROUND(((1-OneDayDiscount)*'UPS 1Day AM Base'!C93),2),ROUND(MinBase1AMDay*(1+ExpressFuelSurcharge),2),ROUND(((1-OneDayDiscount)*'UPS 1Day AM Base'!C93)*(1+ExpressFuelSurcharge),2))</f>
        <v>222.53</v>
      </c>
      <c r="D96" s="300">
        <f>IF(MinBase1AMDay&gt;ROUND(((1-OneDayDiscount)*'UPS 1Day AM Base'!D93),2),ROUND(MinBase1AMDay*(1+ExpressFuelSurcharge),2),ROUND(((1-OneDayDiscount)*'UPS 1Day AM Base'!D93)*(1+ExpressFuelSurcharge),2))</f>
        <v>406.75</v>
      </c>
      <c r="E96" s="300">
        <f>IF(MinBase1AMDay&gt;ROUND(((1-OneDayDiscount)*'UPS 1Day AM Base'!E93),2),ROUND(MinBase1AMDay*(1+ExpressFuelSurcharge),2),ROUND(((1-OneDayDiscount)*'UPS 1Day AM Base'!E93)*(1+ExpressFuelSurcharge),2))</f>
        <v>435.03</v>
      </c>
      <c r="F96" s="300">
        <f>IF(MinBase1AMDay&gt;ROUND(((1-OneDayDiscount)*'UPS 1Day AM Base'!F93),2),ROUND(MinBase1AMDay*(1+ExpressFuelSurcharge),2),ROUND(((1-OneDayDiscount)*'UPS 1Day AM Base'!F93)*(1+ExpressFuelSurcharge),2))</f>
        <v>450.03</v>
      </c>
      <c r="G96" s="300">
        <f>IF(MinBase1AMDay&gt;ROUND(((1-OneDayDiscount)*'UPS 1Day AM Base'!G93),2),ROUND(MinBase1AMDay*(1+ExpressFuelSurcharge),2),ROUND(((1-OneDayDiscount)*'UPS 1Day AM Base'!G93)*(1+ExpressFuelSurcharge),2))</f>
        <v>529.63</v>
      </c>
      <c r="H96" s="300">
        <f>IF(MinBase1AMDay&gt;ROUND(((1-OneDayDiscount)*'UPS 1Day AM Base'!H93),2),ROUND(MinBase1AMDay*(1+ExpressFuelSurcharge),2),ROUND(((1-OneDayDiscount)*'UPS 1Day AM Base'!H93)*(1+ExpressFuelSurcharge),2))</f>
        <v>538.95</v>
      </c>
    </row>
    <row r="97" ht="13.5" customHeight="1">
      <c r="A97" s="299">
        <v>92.0</v>
      </c>
      <c r="B97" s="300">
        <f>IF(MinBase1AMDay&gt;ROUND(((1-OneDayDiscount)*'UPS 1Day AM Base'!B94),2),ROUND(MinBase1AMDay*(1+ExpressFuelSurcharge),2),ROUND(((1-OneDayDiscount)*'UPS 1Day AM Base'!B94)*(1+ExpressFuelSurcharge),2))</f>
        <v>158.36</v>
      </c>
      <c r="C97" s="300">
        <f>IF(MinBase1AMDay&gt;ROUND(((1-OneDayDiscount)*'UPS 1Day AM Base'!C94),2),ROUND(MinBase1AMDay*(1+ExpressFuelSurcharge),2),ROUND(((1-OneDayDiscount)*'UPS 1Day AM Base'!C94)*(1+ExpressFuelSurcharge),2))</f>
        <v>223.02</v>
      </c>
      <c r="D97" s="300">
        <f>IF(MinBase1AMDay&gt;ROUND(((1-OneDayDiscount)*'UPS 1Day AM Base'!D94),2),ROUND(MinBase1AMDay*(1+ExpressFuelSurcharge),2),ROUND(((1-OneDayDiscount)*'UPS 1Day AM Base'!D94)*(1+ExpressFuelSurcharge),2))</f>
        <v>407.24</v>
      </c>
      <c r="E97" s="300">
        <f>IF(MinBase1AMDay&gt;ROUND(((1-OneDayDiscount)*'UPS 1Day AM Base'!E94),2),ROUND(MinBase1AMDay*(1+ExpressFuelSurcharge),2),ROUND(((1-OneDayDiscount)*'UPS 1Day AM Base'!E94)*(1+ExpressFuelSurcharge),2))</f>
        <v>435.58</v>
      </c>
      <c r="F97" s="300">
        <f>IF(MinBase1AMDay&gt;ROUND(((1-OneDayDiscount)*'UPS 1Day AM Base'!F94),2),ROUND(MinBase1AMDay*(1+ExpressFuelSurcharge),2),ROUND(((1-OneDayDiscount)*'UPS 1Day AM Base'!F94)*(1+ExpressFuelSurcharge),2))</f>
        <v>450.84</v>
      </c>
      <c r="G97" s="300">
        <f>IF(MinBase1AMDay&gt;ROUND(((1-OneDayDiscount)*'UPS 1Day AM Base'!G94),2),ROUND(MinBase1AMDay*(1+ExpressFuelSurcharge),2),ROUND(((1-OneDayDiscount)*'UPS 1Day AM Base'!G94)*(1+ExpressFuelSurcharge),2))</f>
        <v>530.23</v>
      </c>
      <c r="H97" s="300">
        <f>IF(MinBase1AMDay&gt;ROUND(((1-OneDayDiscount)*'UPS 1Day AM Base'!H94),2),ROUND(MinBase1AMDay*(1+ExpressFuelSurcharge),2),ROUND(((1-OneDayDiscount)*'UPS 1Day AM Base'!H94)*(1+ExpressFuelSurcharge),2))</f>
        <v>539.61</v>
      </c>
    </row>
    <row r="98" ht="13.5" customHeight="1">
      <c r="A98" s="299">
        <v>93.0</v>
      </c>
      <c r="B98" s="300">
        <f>IF(MinBase1AMDay&gt;ROUND(((1-OneDayDiscount)*'UPS 1Day AM Base'!B95),2),ROUND(MinBase1AMDay*(1+ExpressFuelSurcharge),2),ROUND(((1-OneDayDiscount)*'UPS 1Day AM Base'!B95)*(1+ExpressFuelSurcharge),2))</f>
        <v>158.84</v>
      </c>
      <c r="C98" s="300">
        <f>IF(MinBase1AMDay&gt;ROUND(((1-OneDayDiscount)*'UPS 1Day AM Base'!C95),2),ROUND(MinBase1AMDay*(1+ExpressFuelSurcharge),2),ROUND(((1-OneDayDiscount)*'UPS 1Day AM Base'!C95)*(1+ExpressFuelSurcharge),2))</f>
        <v>223.5</v>
      </c>
      <c r="D98" s="300">
        <f>IF(MinBase1AMDay&gt;ROUND(((1-OneDayDiscount)*'UPS 1Day AM Base'!D95),2),ROUND(MinBase1AMDay*(1+ExpressFuelSurcharge),2),ROUND(((1-OneDayDiscount)*'UPS 1Day AM Base'!D95)*(1+ExpressFuelSurcharge),2))</f>
        <v>407.72</v>
      </c>
      <c r="E98" s="300">
        <f>IF(MinBase1AMDay&gt;ROUND(((1-OneDayDiscount)*'UPS 1Day AM Base'!E95),2),ROUND(MinBase1AMDay*(1+ExpressFuelSurcharge),2),ROUND(((1-OneDayDiscount)*'UPS 1Day AM Base'!E95)*(1+ExpressFuelSurcharge),2))</f>
        <v>436.14</v>
      </c>
      <c r="F98" s="300">
        <f>IF(MinBase1AMDay&gt;ROUND(((1-OneDayDiscount)*'UPS 1Day AM Base'!F95),2),ROUND(MinBase1AMDay*(1+ExpressFuelSurcharge),2),ROUND(((1-OneDayDiscount)*'UPS 1Day AM Base'!F95)*(1+ExpressFuelSurcharge),2))</f>
        <v>451.41</v>
      </c>
      <c r="G98" s="300">
        <f>IF(MinBase1AMDay&gt;ROUND(((1-OneDayDiscount)*'UPS 1Day AM Base'!G95),2),ROUND(MinBase1AMDay*(1+ExpressFuelSurcharge),2),ROUND(((1-OneDayDiscount)*'UPS 1Day AM Base'!G95)*(1+ExpressFuelSurcharge),2))</f>
        <v>530.81</v>
      </c>
      <c r="H98" s="300">
        <f>IF(MinBase1AMDay&gt;ROUND(((1-OneDayDiscount)*'UPS 1Day AM Base'!H95),2),ROUND(MinBase1AMDay*(1+ExpressFuelSurcharge),2),ROUND(((1-OneDayDiscount)*'UPS 1Day AM Base'!H95)*(1+ExpressFuelSurcharge),2))</f>
        <v>540.25</v>
      </c>
    </row>
    <row r="99" ht="13.5" customHeight="1">
      <c r="A99" s="299">
        <v>94.0</v>
      </c>
      <c r="B99" s="300">
        <f>IF(MinBase1AMDay&gt;ROUND(((1-OneDayDiscount)*'UPS 1Day AM Base'!B96),2),ROUND(MinBase1AMDay*(1+ExpressFuelSurcharge),2),ROUND(((1-OneDayDiscount)*'UPS 1Day AM Base'!B96)*(1+ExpressFuelSurcharge),2))</f>
        <v>159.33</v>
      </c>
      <c r="C99" s="300">
        <f>IF(MinBase1AMDay&gt;ROUND(((1-OneDayDiscount)*'UPS 1Day AM Base'!C96),2),ROUND(MinBase1AMDay*(1+ExpressFuelSurcharge),2),ROUND(((1-OneDayDiscount)*'UPS 1Day AM Base'!C96)*(1+ExpressFuelSurcharge),2))</f>
        <v>223.99</v>
      </c>
      <c r="D99" s="300">
        <f>IF(MinBase1AMDay&gt;ROUND(((1-OneDayDiscount)*'UPS 1Day AM Base'!D96),2),ROUND(MinBase1AMDay*(1+ExpressFuelSurcharge),2),ROUND(((1-OneDayDiscount)*'UPS 1Day AM Base'!D96)*(1+ExpressFuelSurcharge),2))</f>
        <v>408.21</v>
      </c>
      <c r="E99" s="300">
        <f>IF(MinBase1AMDay&gt;ROUND(((1-OneDayDiscount)*'UPS 1Day AM Base'!E96),2),ROUND(MinBase1AMDay*(1+ExpressFuelSurcharge),2),ROUND(((1-OneDayDiscount)*'UPS 1Day AM Base'!E96)*(1+ExpressFuelSurcharge),2))</f>
        <v>436.7</v>
      </c>
      <c r="F99" s="300">
        <f>IF(MinBase1AMDay&gt;ROUND(((1-OneDayDiscount)*'UPS 1Day AM Base'!F96),2),ROUND(MinBase1AMDay*(1+ExpressFuelSurcharge),2),ROUND(((1-OneDayDiscount)*'UPS 1Day AM Base'!F96)*(1+ExpressFuelSurcharge),2))</f>
        <v>451.98</v>
      </c>
      <c r="G99" s="300">
        <f>IF(MinBase1AMDay&gt;ROUND(((1-OneDayDiscount)*'UPS 1Day AM Base'!G96),2),ROUND(MinBase1AMDay*(1+ExpressFuelSurcharge),2),ROUND(((1-OneDayDiscount)*'UPS 1Day AM Base'!G96)*(1+ExpressFuelSurcharge),2))</f>
        <v>531.6</v>
      </c>
      <c r="H99" s="300">
        <f>IF(MinBase1AMDay&gt;ROUND(((1-OneDayDiscount)*'UPS 1Day AM Base'!H96),2),ROUND(MinBase1AMDay*(1+ExpressFuelSurcharge),2),ROUND(((1-OneDayDiscount)*'UPS 1Day AM Base'!H96)*(1+ExpressFuelSurcharge),2))</f>
        <v>540.9</v>
      </c>
    </row>
    <row r="100" ht="13.5" customHeight="1">
      <c r="A100" s="299">
        <v>95.0</v>
      </c>
      <c r="B100" s="300">
        <f>IF(MinBase1AMDay&gt;ROUND(((1-OneDayDiscount)*'UPS 1Day AM Base'!B97),2),ROUND(MinBase1AMDay*(1+ExpressFuelSurcharge),2),ROUND(((1-OneDayDiscount)*'UPS 1Day AM Base'!B97)*(1+ExpressFuelSurcharge),2))</f>
        <v>159.82</v>
      </c>
      <c r="C100" s="300">
        <f>IF(MinBase1AMDay&gt;ROUND(((1-OneDayDiscount)*'UPS 1Day AM Base'!C97),2),ROUND(MinBase1AMDay*(1+ExpressFuelSurcharge),2),ROUND(((1-OneDayDiscount)*'UPS 1Day AM Base'!C97)*(1+ExpressFuelSurcharge),2))</f>
        <v>224.48</v>
      </c>
      <c r="D100" s="300">
        <f>IF(MinBase1AMDay&gt;ROUND(((1-OneDayDiscount)*'UPS 1Day AM Base'!D97),2),ROUND(MinBase1AMDay*(1+ExpressFuelSurcharge),2),ROUND(((1-OneDayDiscount)*'UPS 1Day AM Base'!D97)*(1+ExpressFuelSurcharge),2))</f>
        <v>408.7</v>
      </c>
      <c r="E100" s="300">
        <f>IF(MinBase1AMDay&gt;ROUND(((1-OneDayDiscount)*'UPS 1Day AM Base'!E97),2),ROUND(MinBase1AMDay*(1+ExpressFuelSurcharge),2),ROUND(((1-OneDayDiscount)*'UPS 1Day AM Base'!E97)*(1+ExpressFuelSurcharge),2))</f>
        <v>439.83</v>
      </c>
      <c r="F100" s="300">
        <f>IF(MinBase1AMDay&gt;ROUND(((1-OneDayDiscount)*'UPS 1Day AM Base'!F97),2),ROUND(MinBase1AMDay*(1+ExpressFuelSurcharge),2),ROUND(((1-OneDayDiscount)*'UPS 1Day AM Base'!F97)*(1+ExpressFuelSurcharge),2))</f>
        <v>452.57</v>
      </c>
      <c r="G100" s="300">
        <f>IF(MinBase1AMDay&gt;ROUND(((1-OneDayDiscount)*'UPS 1Day AM Base'!G97),2),ROUND(MinBase1AMDay*(1+ExpressFuelSurcharge),2),ROUND(((1-OneDayDiscount)*'UPS 1Day AM Base'!G97)*(1+ExpressFuelSurcharge),2))</f>
        <v>532.19</v>
      </c>
      <c r="H100" s="300">
        <f>IF(MinBase1AMDay&gt;ROUND(((1-OneDayDiscount)*'UPS 1Day AM Base'!H97),2),ROUND(MinBase1AMDay*(1+ExpressFuelSurcharge),2),ROUND(((1-OneDayDiscount)*'UPS 1Day AM Base'!H97)*(1+ExpressFuelSurcharge),2))</f>
        <v>541.55</v>
      </c>
    </row>
    <row r="101" ht="13.5" customHeight="1">
      <c r="A101" s="299">
        <v>96.0</v>
      </c>
      <c r="B101" s="300">
        <f>IF(MinBase1AMDay&gt;ROUND(((1-OneDayDiscount)*'UPS 1Day AM Base'!B98),2),ROUND(MinBase1AMDay*(1+ExpressFuelSurcharge),2),ROUND(((1-OneDayDiscount)*'UPS 1Day AM Base'!B98)*(1+ExpressFuelSurcharge),2))</f>
        <v>160.31</v>
      </c>
      <c r="C101" s="300">
        <f>IF(MinBase1AMDay&gt;ROUND(((1-OneDayDiscount)*'UPS 1Day AM Base'!C98),2),ROUND(MinBase1AMDay*(1+ExpressFuelSurcharge),2),ROUND(((1-OneDayDiscount)*'UPS 1Day AM Base'!C98)*(1+ExpressFuelSurcharge),2))</f>
        <v>227.24</v>
      </c>
      <c r="D101" s="300">
        <f>IF(MinBase1AMDay&gt;ROUND(((1-OneDayDiscount)*'UPS 1Day AM Base'!D98),2),ROUND(MinBase1AMDay*(1+ExpressFuelSurcharge),2),ROUND(((1-OneDayDiscount)*'UPS 1Day AM Base'!D98)*(1+ExpressFuelSurcharge),2))</f>
        <v>409.19</v>
      </c>
      <c r="E101" s="300">
        <f>IF(MinBase1AMDay&gt;ROUND(((1-OneDayDiscount)*'UPS 1Day AM Base'!E98),2),ROUND(MinBase1AMDay*(1+ExpressFuelSurcharge),2),ROUND(((1-OneDayDiscount)*'UPS 1Day AM Base'!E98)*(1+ExpressFuelSurcharge),2))</f>
        <v>442.77</v>
      </c>
      <c r="F101" s="300">
        <f>IF(MinBase1AMDay&gt;ROUND(((1-OneDayDiscount)*'UPS 1Day AM Base'!F98),2),ROUND(MinBase1AMDay*(1+ExpressFuelSurcharge),2),ROUND(((1-OneDayDiscount)*'UPS 1Day AM Base'!F98)*(1+ExpressFuelSurcharge),2))</f>
        <v>456.04</v>
      </c>
      <c r="G101" s="300">
        <f>IF(MinBase1AMDay&gt;ROUND(((1-OneDayDiscount)*'UPS 1Day AM Base'!G98),2),ROUND(MinBase1AMDay*(1+ExpressFuelSurcharge),2),ROUND(((1-OneDayDiscount)*'UPS 1Day AM Base'!G98)*(1+ExpressFuelSurcharge),2))</f>
        <v>533.89</v>
      </c>
      <c r="H101" s="300">
        <f>IF(MinBase1AMDay&gt;ROUND(((1-OneDayDiscount)*'UPS 1Day AM Base'!H98),2),ROUND(MinBase1AMDay*(1+ExpressFuelSurcharge),2),ROUND(((1-OneDayDiscount)*'UPS 1Day AM Base'!H98)*(1+ExpressFuelSurcharge),2))</f>
        <v>542.11</v>
      </c>
    </row>
    <row r="102" ht="13.5" customHeight="1">
      <c r="A102" s="299">
        <v>97.0</v>
      </c>
      <c r="B102" s="300">
        <f>IF(MinBase1AMDay&gt;ROUND(((1-OneDayDiscount)*'UPS 1Day AM Base'!B99),2),ROUND(MinBase1AMDay*(1+ExpressFuelSurcharge),2),ROUND(((1-OneDayDiscount)*'UPS 1Day AM Base'!B99)*(1+ExpressFuelSurcharge),2))</f>
        <v>161</v>
      </c>
      <c r="C102" s="300">
        <f>IF(MinBase1AMDay&gt;ROUND(((1-OneDayDiscount)*'UPS 1Day AM Base'!C99),2),ROUND(MinBase1AMDay*(1+ExpressFuelSurcharge),2),ROUND(((1-OneDayDiscount)*'UPS 1Day AM Base'!C99)*(1+ExpressFuelSurcharge),2))</f>
        <v>227.73</v>
      </c>
      <c r="D102" s="300">
        <f>IF(MinBase1AMDay&gt;ROUND(((1-OneDayDiscount)*'UPS 1Day AM Base'!D99),2),ROUND(MinBase1AMDay*(1+ExpressFuelSurcharge),2),ROUND(((1-OneDayDiscount)*'UPS 1Day AM Base'!D99)*(1+ExpressFuelSurcharge),2))</f>
        <v>409.68</v>
      </c>
      <c r="E102" s="300">
        <f>IF(MinBase1AMDay&gt;ROUND(((1-OneDayDiscount)*'UPS 1Day AM Base'!E99),2),ROUND(MinBase1AMDay*(1+ExpressFuelSurcharge),2),ROUND(((1-OneDayDiscount)*'UPS 1Day AM Base'!E99)*(1+ExpressFuelSurcharge),2))</f>
        <v>446.42</v>
      </c>
      <c r="F102" s="300">
        <f>IF(MinBase1AMDay&gt;ROUND(((1-OneDayDiscount)*'UPS 1Day AM Base'!F99),2),ROUND(MinBase1AMDay*(1+ExpressFuelSurcharge),2),ROUND(((1-OneDayDiscount)*'UPS 1Day AM Base'!F99)*(1+ExpressFuelSurcharge),2))</f>
        <v>460.75</v>
      </c>
      <c r="G102" s="300">
        <f>IF(MinBase1AMDay&gt;ROUND(((1-OneDayDiscount)*'UPS 1Day AM Base'!G99),2),ROUND(MinBase1AMDay*(1+ExpressFuelSurcharge),2),ROUND(((1-OneDayDiscount)*'UPS 1Day AM Base'!G99)*(1+ExpressFuelSurcharge),2))</f>
        <v>534.48</v>
      </c>
      <c r="H102" s="300">
        <f>IF(MinBase1AMDay&gt;ROUND(((1-OneDayDiscount)*'UPS 1Day AM Base'!H99),2),ROUND(MinBase1AMDay*(1+ExpressFuelSurcharge),2),ROUND(((1-OneDayDiscount)*'UPS 1Day AM Base'!H99)*(1+ExpressFuelSurcharge),2))</f>
        <v>542.84</v>
      </c>
    </row>
    <row r="103" ht="13.5" customHeight="1">
      <c r="A103" s="299">
        <v>98.0</v>
      </c>
      <c r="B103" s="300">
        <f>IF(MinBase1AMDay&gt;ROUND(((1-OneDayDiscount)*'UPS 1Day AM Base'!B100),2),ROUND(MinBase1AMDay*(1+ExpressFuelSurcharge),2),ROUND(((1-OneDayDiscount)*'UPS 1Day AM Base'!B100)*(1+ExpressFuelSurcharge),2))</f>
        <v>161.42</v>
      </c>
      <c r="C103" s="300">
        <f>IF(MinBase1AMDay&gt;ROUND(((1-OneDayDiscount)*'UPS 1Day AM Base'!C100),2),ROUND(MinBase1AMDay*(1+ExpressFuelSurcharge),2),ROUND(((1-OneDayDiscount)*'UPS 1Day AM Base'!C100)*(1+ExpressFuelSurcharge),2))</f>
        <v>228.21</v>
      </c>
      <c r="D103" s="300">
        <f>IF(MinBase1AMDay&gt;ROUND(((1-OneDayDiscount)*'UPS 1Day AM Base'!D100),2),ROUND(MinBase1AMDay*(1+ExpressFuelSurcharge),2),ROUND(((1-OneDayDiscount)*'UPS 1Day AM Base'!D100)*(1+ExpressFuelSurcharge),2))</f>
        <v>410.16</v>
      </c>
      <c r="E103" s="300">
        <f>IF(MinBase1AMDay&gt;ROUND(((1-OneDayDiscount)*'UPS 1Day AM Base'!E100),2),ROUND(MinBase1AMDay*(1+ExpressFuelSurcharge),2),ROUND(((1-OneDayDiscount)*'UPS 1Day AM Base'!E100)*(1+ExpressFuelSurcharge),2))</f>
        <v>447.77</v>
      </c>
      <c r="F103" s="300">
        <f>IF(MinBase1AMDay&gt;ROUND(((1-OneDayDiscount)*'UPS 1Day AM Base'!F100),2),ROUND(MinBase1AMDay*(1+ExpressFuelSurcharge),2),ROUND(((1-OneDayDiscount)*'UPS 1Day AM Base'!F100)*(1+ExpressFuelSurcharge),2))</f>
        <v>469.87</v>
      </c>
      <c r="G103" s="300">
        <f>IF(MinBase1AMDay&gt;ROUND(((1-OneDayDiscount)*'UPS 1Day AM Base'!G100),2),ROUND(MinBase1AMDay*(1+ExpressFuelSurcharge),2),ROUND(((1-OneDayDiscount)*'UPS 1Day AM Base'!G100)*(1+ExpressFuelSurcharge),2))</f>
        <v>535.74</v>
      </c>
      <c r="H103" s="300">
        <f>IF(MinBase1AMDay&gt;ROUND(((1-OneDayDiscount)*'UPS 1Day AM Base'!H100),2),ROUND(MinBase1AMDay*(1+ExpressFuelSurcharge),2),ROUND(((1-OneDayDiscount)*'UPS 1Day AM Base'!H100)*(1+ExpressFuelSurcharge),2))</f>
        <v>544.14</v>
      </c>
    </row>
    <row r="104" ht="13.5" customHeight="1">
      <c r="A104" s="299">
        <v>99.0</v>
      </c>
      <c r="B104" s="300">
        <f>IF(MinBase1AMDay&gt;ROUND(((1-OneDayDiscount)*'UPS 1Day AM Base'!B101),2),ROUND(MinBase1AMDay*(1+ExpressFuelSurcharge),2),ROUND(((1-OneDayDiscount)*'UPS 1Day AM Base'!B101)*(1+ExpressFuelSurcharge),2))</f>
        <v>162.72</v>
      </c>
      <c r="C104" s="300">
        <f>IF(MinBase1AMDay&gt;ROUND(((1-OneDayDiscount)*'UPS 1Day AM Base'!C101),2),ROUND(MinBase1AMDay*(1+ExpressFuelSurcharge),2),ROUND(((1-OneDayDiscount)*'UPS 1Day AM Base'!C101)*(1+ExpressFuelSurcharge),2))</f>
        <v>228.71</v>
      </c>
      <c r="D104" s="300">
        <f>IF(MinBase1AMDay&gt;ROUND(((1-OneDayDiscount)*'UPS 1Day AM Base'!D101),2),ROUND(MinBase1AMDay*(1+ExpressFuelSurcharge),2),ROUND(((1-OneDayDiscount)*'UPS 1Day AM Base'!D101)*(1+ExpressFuelSurcharge),2))</f>
        <v>410.65</v>
      </c>
      <c r="E104" s="300">
        <f>IF(MinBase1AMDay&gt;ROUND(((1-OneDayDiscount)*'UPS 1Day AM Base'!E101),2),ROUND(MinBase1AMDay*(1+ExpressFuelSurcharge),2),ROUND(((1-OneDayDiscount)*'UPS 1Day AM Base'!E101)*(1+ExpressFuelSurcharge),2))</f>
        <v>472.15</v>
      </c>
      <c r="F104" s="300">
        <f>IF(MinBase1AMDay&gt;ROUND(((1-OneDayDiscount)*'UPS 1Day AM Base'!F101),2),ROUND(MinBase1AMDay*(1+ExpressFuelSurcharge),2),ROUND(((1-OneDayDiscount)*'UPS 1Day AM Base'!F101)*(1+ExpressFuelSurcharge),2))</f>
        <v>483.93</v>
      </c>
      <c r="G104" s="300">
        <f>IF(MinBase1AMDay&gt;ROUND(((1-OneDayDiscount)*'UPS 1Day AM Base'!G101),2),ROUND(MinBase1AMDay*(1+ExpressFuelSurcharge),2),ROUND(((1-OneDayDiscount)*'UPS 1Day AM Base'!G101)*(1+ExpressFuelSurcharge),2))</f>
        <v>561.18</v>
      </c>
      <c r="H104" s="300">
        <f>IF(MinBase1AMDay&gt;ROUND(((1-OneDayDiscount)*'UPS 1Day AM Base'!H101),2),ROUND(MinBase1AMDay*(1+ExpressFuelSurcharge),2),ROUND(((1-OneDayDiscount)*'UPS 1Day AM Base'!H101)*(1+ExpressFuelSurcharge),2))</f>
        <v>570.01</v>
      </c>
    </row>
    <row r="105" ht="13.5" customHeight="1">
      <c r="A105" s="299">
        <v>100.0</v>
      </c>
      <c r="B105" s="300">
        <f>IF(MinBase1AMDay&gt;ROUND(((1-OneDayDiscount)*'UPS 1Day AM Base'!B102),2),ROUND(MinBase1AMDay*(1+ExpressFuelSurcharge),2),ROUND(((1-OneDayDiscount)*'UPS 1Day AM Base'!B102)*(1+ExpressFuelSurcharge),2))</f>
        <v>163.77</v>
      </c>
      <c r="C105" s="300">
        <f>IF(MinBase1AMDay&gt;ROUND(((1-OneDayDiscount)*'UPS 1Day AM Base'!C102),2),ROUND(MinBase1AMDay*(1+ExpressFuelSurcharge),2),ROUND(((1-OneDayDiscount)*'UPS 1Day AM Base'!C102)*(1+ExpressFuelSurcharge),2))</f>
        <v>229.19</v>
      </c>
      <c r="D105" s="300">
        <f>IF(MinBase1AMDay&gt;ROUND(((1-OneDayDiscount)*'UPS 1Day AM Base'!D102),2),ROUND(MinBase1AMDay*(1+ExpressFuelSurcharge),2),ROUND(((1-OneDayDiscount)*'UPS 1Day AM Base'!D102)*(1+ExpressFuelSurcharge),2))</f>
        <v>415.25</v>
      </c>
      <c r="E105" s="300">
        <f>IF(MinBase1AMDay&gt;ROUND(((1-OneDayDiscount)*'UPS 1Day AM Base'!E102),2),ROUND(MinBase1AMDay*(1+ExpressFuelSurcharge),2),ROUND(((1-OneDayDiscount)*'UPS 1Day AM Base'!E102)*(1+ExpressFuelSurcharge),2))</f>
        <v>479.94</v>
      </c>
      <c r="F105" s="300">
        <f>IF(MinBase1AMDay&gt;ROUND(((1-OneDayDiscount)*'UPS 1Day AM Base'!F102),2),ROUND(MinBase1AMDay*(1+ExpressFuelSurcharge),2),ROUND(((1-OneDayDiscount)*'UPS 1Day AM Base'!F102)*(1+ExpressFuelSurcharge),2))</f>
        <v>489.8</v>
      </c>
      <c r="G105" s="300">
        <f>IF(MinBase1AMDay&gt;ROUND(((1-OneDayDiscount)*'UPS 1Day AM Base'!G102),2),ROUND(MinBase1AMDay*(1+ExpressFuelSurcharge),2),ROUND(((1-OneDayDiscount)*'UPS 1Day AM Base'!G102)*(1+ExpressFuelSurcharge),2))</f>
        <v>593.69</v>
      </c>
      <c r="H105" s="300">
        <f>IF(MinBase1AMDay&gt;ROUND(((1-OneDayDiscount)*'UPS 1Day AM Base'!H102),2),ROUND(MinBase1AMDay*(1+ExpressFuelSurcharge),2),ROUND(((1-OneDayDiscount)*'UPS 1Day AM Base'!H102)*(1+ExpressFuelSurcharge),2))</f>
        <v>629.52</v>
      </c>
    </row>
    <row r="106" ht="13.5" customHeight="1">
      <c r="A106" s="299">
        <v>101.0</v>
      </c>
      <c r="B106" s="300">
        <f>IF(MinBase1AMDay&gt;ROUND(((1-OneDayDiscount)*'UPS 1Day AM Base'!B103),2),ROUND(MinBase1AMDay*(1+ExpressFuelSurcharge),2),ROUND(((1-OneDayDiscount)*'UPS 1Day AM Base'!B103)*(1+ExpressFuelSurcharge),2))</f>
        <v>165.4</v>
      </c>
      <c r="C106" s="300">
        <f>IF(MinBase1AMDay&gt;ROUND(((1-OneDayDiscount)*'UPS 1Day AM Base'!C103),2),ROUND(MinBase1AMDay*(1+ExpressFuelSurcharge),2),ROUND(((1-OneDayDiscount)*'UPS 1Day AM Base'!C103)*(1+ExpressFuelSurcharge),2))</f>
        <v>231.5</v>
      </c>
      <c r="D106" s="300">
        <f>IF(MinBase1AMDay&gt;ROUND(((1-OneDayDiscount)*'UPS 1Day AM Base'!D103),2),ROUND(MinBase1AMDay*(1+ExpressFuelSurcharge),2),ROUND(((1-OneDayDiscount)*'UPS 1Day AM Base'!D103)*(1+ExpressFuelSurcharge),2))</f>
        <v>419.42</v>
      </c>
      <c r="E106" s="300">
        <f>IF(MinBase1AMDay&gt;ROUND(((1-OneDayDiscount)*'UPS 1Day AM Base'!E103),2),ROUND(MinBase1AMDay*(1+ExpressFuelSurcharge),2),ROUND(((1-OneDayDiscount)*'UPS 1Day AM Base'!E103)*(1+ExpressFuelSurcharge),2))</f>
        <v>484.75</v>
      </c>
      <c r="F106" s="300">
        <f>IF(MinBase1AMDay&gt;ROUND(((1-OneDayDiscount)*'UPS 1Day AM Base'!F103),2),ROUND(MinBase1AMDay*(1+ExpressFuelSurcharge),2),ROUND(((1-OneDayDiscount)*'UPS 1Day AM Base'!F103)*(1+ExpressFuelSurcharge),2))</f>
        <v>494.71</v>
      </c>
      <c r="G106" s="300">
        <f>IF(MinBase1AMDay&gt;ROUND(((1-OneDayDiscount)*'UPS 1Day AM Base'!G103),2),ROUND(MinBase1AMDay*(1+ExpressFuelSurcharge),2),ROUND(((1-OneDayDiscount)*'UPS 1Day AM Base'!G103)*(1+ExpressFuelSurcharge),2))</f>
        <v>599.47</v>
      </c>
      <c r="H106" s="300">
        <f>IF(MinBase1AMDay&gt;ROUND(((1-OneDayDiscount)*'UPS 1Day AM Base'!H103),2),ROUND(MinBase1AMDay*(1+ExpressFuelSurcharge),2),ROUND(((1-OneDayDiscount)*'UPS 1Day AM Base'!H103)*(1+ExpressFuelSurcharge),2))</f>
        <v>635.82</v>
      </c>
    </row>
    <row r="107" ht="13.5" customHeight="1">
      <c r="A107" s="299">
        <v>102.0</v>
      </c>
      <c r="B107" s="300">
        <f>IF(MinBase1AMDay&gt;ROUND(((1-OneDayDiscount)*'UPS 1Day AM Base'!B104),2),ROUND(MinBase1AMDay*(1+ExpressFuelSurcharge),2),ROUND(((1-OneDayDiscount)*'UPS 1Day AM Base'!B104)*(1+ExpressFuelSurcharge),2))</f>
        <v>167.04</v>
      </c>
      <c r="C107" s="300">
        <f>IF(MinBase1AMDay&gt;ROUND(((1-OneDayDiscount)*'UPS 1Day AM Base'!C104),2),ROUND(MinBase1AMDay*(1+ExpressFuelSurcharge),2),ROUND(((1-OneDayDiscount)*'UPS 1Day AM Base'!C104)*(1+ExpressFuelSurcharge),2))</f>
        <v>233.79</v>
      </c>
      <c r="D107" s="300">
        <f>IF(MinBase1AMDay&gt;ROUND(((1-OneDayDiscount)*'UPS 1Day AM Base'!D104),2),ROUND(MinBase1AMDay*(1+ExpressFuelSurcharge),2),ROUND(((1-OneDayDiscount)*'UPS 1Day AM Base'!D104)*(1+ExpressFuelSurcharge),2))</f>
        <v>423.57</v>
      </c>
      <c r="E107" s="300">
        <f>IF(MinBase1AMDay&gt;ROUND(((1-OneDayDiscount)*'UPS 1Day AM Base'!E104),2),ROUND(MinBase1AMDay*(1+ExpressFuelSurcharge),2),ROUND(((1-OneDayDiscount)*'UPS 1Day AM Base'!E104)*(1+ExpressFuelSurcharge),2))</f>
        <v>489.56</v>
      </c>
      <c r="F107" s="300">
        <f>IF(MinBase1AMDay&gt;ROUND(((1-OneDayDiscount)*'UPS 1Day AM Base'!F104),2),ROUND(MinBase1AMDay*(1+ExpressFuelSurcharge),2),ROUND(((1-OneDayDiscount)*'UPS 1Day AM Base'!F104)*(1+ExpressFuelSurcharge),2))</f>
        <v>499.61</v>
      </c>
      <c r="G107" s="300">
        <f>IF(MinBase1AMDay&gt;ROUND(((1-OneDayDiscount)*'UPS 1Day AM Base'!G104),2),ROUND(MinBase1AMDay*(1+ExpressFuelSurcharge),2),ROUND(((1-OneDayDiscount)*'UPS 1Day AM Base'!G104)*(1+ExpressFuelSurcharge),2))</f>
        <v>605.4</v>
      </c>
      <c r="H107" s="300">
        <f>IF(MinBase1AMDay&gt;ROUND(((1-OneDayDiscount)*'UPS 1Day AM Base'!H104),2),ROUND(MinBase1AMDay*(1+ExpressFuelSurcharge),2),ROUND(((1-OneDayDiscount)*'UPS 1Day AM Base'!H104)*(1+ExpressFuelSurcharge),2))</f>
        <v>642.11</v>
      </c>
    </row>
    <row r="108" ht="13.5" customHeight="1">
      <c r="A108" s="299">
        <v>103.0</v>
      </c>
      <c r="B108" s="300">
        <f>IF(MinBase1AMDay&gt;ROUND(((1-OneDayDiscount)*'UPS 1Day AM Base'!B105),2),ROUND(MinBase1AMDay*(1+ExpressFuelSurcharge),2),ROUND(((1-OneDayDiscount)*'UPS 1Day AM Base'!B105)*(1+ExpressFuelSurcharge),2))</f>
        <v>168.68</v>
      </c>
      <c r="C108" s="300">
        <f>IF(MinBase1AMDay&gt;ROUND(((1-OneDayDiscount)*'UPS 1Day AM Base'!C105),2),ROUND(MinBase1AMDay*(1+ExpressFuelSurcharge),2),ROUND(((1-OneDayDiscount)*'UPS 1Day AM Base'!C105)*(1+ExpressFuelSurcharge),2))</f>
        <v>236.08</v>
      </c>
      <c r="D108" s="300">
        <f>IF(MinBase1AMDay&gt;ROUND(((1-OneDayDiscount)*'UPS 1Day AM Base'!D105),2),ROUND(MinBase1AMDay*(1+ExpressFuelSurcharge),2),ROUND(((1-OneDayDiscount)*'UPS 1Day AM Base'!D105)*(1+ExpressFuelSurcharge),2))</f>
        <v>427.73</v>
      </c>
      <c r="E108" s="300">
        <f>IF(MinBase1AMDay&gt;ROUND(((1-OneDayDiscount)*'UPS 1Day AM Base'!E105),2),ROUND(MinBase1AMDay*(1+ExpressFuelSurcharge),2),ROUND(((1-OneDayDiscount)*'UPS 1Day AM Base'!E105)*(1+ExpressFuelSurcharge),2))</f>
        <v>494.35</v>
      </c>
      <c r="F108" s="300">
        <f>IF(MinBase1AMDay&gt;ROUND(((1-OneDayDiscount)*'UPS 1Day AM Base'!F105),2),ROUND(MinBase1AMDay*(1+ExpressFuelSurcharge),2),ROUND(((1-OneDayDiscount)*'UPS 1Day AM Base'!F105)*(1+ExpressFuelSurcharge),2))</f>
        <v>504.5</v>
      </c>
      <c r="G108" s="300">
        <f>IF(MinBase1AMDay&gt;ROUND(((1-OneDayDiscount)*'UPS 1Day AM Base'!G105),2),ROUND(MinBase1AMDay*(1+ExpressFuelSurcharge),2),ROUND(((1-OneDayDiscount)*'UPS 1Day AM Base'!G105)*(1+ExpressFuelSurcharge),2))</f>
        <v>611.34</v>
      </c>
      <c r="H108" s="300">
        <f>IF(MinBase1AMDay&gt;ROUND(((1-OneDayDiscount)*'UPS 1Day AM Base'!H105),2),ROUND(MinBase1AMDay*(1+ExpressFuelSurcharge),2),ROUND(((1-OneDayDiscount)*'UPS 1Day AM Base'!H105)*(1+ExpressFuelSurcharge),2))</f>
        <v>648.41</v>
      </c>
    </row>
    <row r="109" ht="13.5" customHeight="1">
      <c r="A109" s="299">
        <v>104.0</v>
      </c>
      <c r="B109" s="300">
        <f>IF(MinBase1AMDay&gt;ROUND(((1-OneDayDiscount)*'UPS 1Day AM Base'!B106),2),ROUND(MinBase1AMDay*(1+ExpressFuelSurcharge),2),ROUND(((1-OneDayDiscount)*'UPS 1Day AM Base'!B106)*(1+ExpressFuelSurcharge),2))</f>
        <v>170.31</v>
      </c>
      <c r="C109" s="300">
        <f>IF(MinBase1AMDay&gt;ROUND(((1-OneDayDiscount)*'UPS 1Day AM Base'!C106),2),ROUND(MinBase1AMDay*(1+ExpressFuelSurcharge),2),ROUND(((1-OneDayDiscount)*'UPS 1Day AM Base'!C106)*(1+ExpressFuelSurcharge),2))</f>
        <v>238.37</v>
      </c>
      <c r="D109" s="300">
        <f>IF(MinBase1AMDay&gt;ROUND(((1-OneDayDiscount)*'UPS 1Day AM Base'!D106),2),ROUND(MinBase1AMDay*(1+ExpressFuelSurcharge),2),ROUND(((1-OneDayDiscount)*'UPS 1Day AM Base'!D106)*(1+ExpressFuelSurcharge),2))</f>
        <v>431.87</v>
      </c>
      <c r="E109" s="300">
        <f>IF(MinBase1AMDay&gt;ROUND(((1-OneDayDiscount)*'UPS 1Day AM Base'!E106),2),ROUND(MinBase1AMDay*(1+ExpressFuelSurcharge),2),ROUND(((1-OneDayDiscount)*'UPS 1Day AM Base'!E106)*(1+ExpressFuelSurcharge),2))</f>
        <v>499.15</v>
      </c>
      <c r="F109" s="300">
        <f>IF(MinBase1AMDay&gt;ROUND(((1-OneDayDiscount)*'UPS 1Day AM Base'!F106),2),ROUND(MinBase1AMDay*(1+ExpressFuelSurcharge),2),ROUND(((1-OneDayDiscount)*'UPS 1Day AM Base'!F106)*(1+ExpressFuelSurcharge),2))</f>
        <v>509.41</v>
      </c>
      <c r="G109" s="300">
        <f>IF(MinBase1AMDay&gt;ROUND(((1-OneDayDiscount)*'UPS 1Day AM Base'!G106),2),ROUND(MinBase1AMDay*(1+ExpressFuelSurcharge),2),ROUND(((1-OneDayDiscount)*'UPS 1Day AM Base'!G106)*(1+ExpressFuelSurcharge),2))</f>
        <v>617.27</v>
      </c>
      <c r="H109" s="300">
        <f>IF(MinBase1AMDay&gt;ROUND(((1-OneDayDiscount)*'UPS 1Day AM Base'!H106),2),ROUND(MinBase1AMDay*(1+ExpressFuelSurcharge),2),ROUND(((1-OneDayDiscount)*'UPS 1Day AM Base'!H106)*(1+ExpressFuelSurcharge),2))</f>
        <v>654.7</v>
      </c>
    </row>
    <row r="110" ht="12.75" customHeight="1">
      <c r="A110" s="299">
        <v>105.0</v>
      </c>
      <c r="B110" s="300">
        <f>IF(MinBase1AMDay&gt;ROUND(((1-OneDayDiscount)*'UPS 1Day AM Base'!B107),2),ROUND(MinBase1AMDay*(1+ExpressFuelSurcharge),2),ROUND(((1-OneDayDiscount)*'UPS 1Day AM Base'!B107)*(1+ExpressFuelSurcharge),2))</f>
        <v>172.09</v>
      </c>
      <c r="C110" s="300">
        <f>IF(MinBase1AMDay&gt;ROUND(((1-OneDayDiscount)*'UPS 1Day AM Base'!C107),2),ROUND(MinBase1AMDay*(1+ExpressFuelSurcharge),2),ROUND(((1-OneDayDiscount)*'UPS 1Day AM Base'!C107)*(1+ExpressFuelSurcharge),2))</f>
        <v>240.66</v>
      </c>
      <c r="D110" s="300">
        <f>IF(MinBase1AMDay&gt;ROUND(((1-OneDayDiscount)*'UPS 1Day AM Base'!D107),2),ROUND(MinBase1AMDay*(1+ExpressFuelSurcharge),2),ROUND(((1-OneDayDiscount)*'UPS 1Day AM Base'!D107)*(1+ExpressFuelSurcharge),2))</f>
        <v>436.02</v>
      </c>
      <c r="E110" s="300">
        <f>IF(MinBase1AMDay&gt;ROUND(((1-OneDayDiscount)*'UPS 1Day AM Base'!E107),2),ROUND(MinBase1AMDay*(1+ExpressFuelSurcharge),2),ROUND(((1-OneDayDiscount)*'UPS 1Day AM Base'!E107)*(1+ExpressFuelSurcharge),2))</f>
        <v>503.96</v>
      </c>
      <c r="F110" s="300">
        <f>IF(MinBase1AMDay&gt;ROUND(((1-OneDayDiscount)*'UPS 1Day AM Base'!F107),2),ROUND(MinBase1AMDay*(1+ExpressFuelSurcharge),2),ROUND(((1-OneDayDiscount)*'UPS 1Day AM Base'!F107)*(1+ExpressFuelSurcharge),2))</f>
        <v>514.3</v>
      </c>
      <c r="G110" s="300">
        <f>IF(MinBase1AMDay&gt;ROUND(((1-OneDayDiscount)*'UPS 1Day AM Base'!G107),2),ROUND(MinBase1AMDay*(1+ExpressFuelSurcharge),2),ROUND(((1-OneDayDiscount)*'UPS 1Day AM Base'!G107)*(1+ExpressFuelSurcharge),2))</f>
        <v>623.21</v>
      </c>
      <c r="H110" s="300">
        <f>IF(MinBase1AMDay&gt;ROUND(((1-OneDayDiscount)*'UPS 1Day AM Base'!H107),2),ROUND(MinBase1AMDay*(1+ExpressFuelSurcharge),2),ROUND(((1-OneDayDiscount)*'UPS 1Day AM Base'!H107)*(1+ExpressFuelSurcharge),2))</f>
        <v>661</v>
      </c>
    </row>
    <row r="111" ht="12.75" customHeight="1">
      <c r="A111" s="299">
        <v>106.0</v>
      </c>
      <c r="B111" s="300">
        <f>IF(MinBase1AMDay&gt;ROUND(((1-OneDayDiscount)*'UPS 1Day AM Base'!B108),2),ROUND(MinBase1AMDay*(1+ExpressFuelSurcharge),2),ROUND(((1-OneDayDiscount)*'UPS 1Day AM Base'!B108)*(1+ExpressFuelSurcharge),2))</f>
        <v>173.58</v>
      </c>
      <c r="C111" s="300">
        <f>IF(MinBase1AMDay&gt;ROUND(((1-OneDayDiscount)*'UPS 1Day AM Base'!C108),2),ROUND(MinBase1AMDay*(1+ExpressFuelSurcharge),2),ROUND(((1-OneDayDiscount)*'UPS 1Day AM Base'!C108)*(1+ExpressFuelSurcharge),2))</f>
        <v>242.96</v>
      </c>
      <c r="D111" s="300">
        <f>IF(MinBase1AMDay&gt;ROUND(((1-OneDayDiscount)*'UPS 1Day AM Base'!D108),2),ROUND(MinBase1AMDay*(1+ExpressFuelSurcharge),2),ROUND(((1-OneDayDiscount)*'UPS 1Day AM Base'!D108)*(1+ExpressFuelSurcharge),2))</f>
        <v>440.18</v>
      </c>
      <c r="E111" s="300">
        <f>IF(MinBase1AMDay&gt;ROUND(((1-OneDayDiscount)*'UPS 1Day AM Base'!E108),2),ROUND(MinBase1AMDay*(1+ExpressFuelSurcharge),2),ROUND(((1-OneDayDiscount)*'UPS 1Day AM Base'!E108)*(1+ExpressFuelSurcharge),2))</f>
        <v>508.75</v>
      </c>
      <c r="F111" s="300">
        <f>IF(MinBase1AMDay&gt;ROUND(((1-OneDayDiscount)*'UPS 1Day AM Base'!F108),2),ROUND(MinBase1AMDay*(1+ExpressFuelSurcharge),2),ROUND(((1-OneDayDiscount)*'UPS 1Day AM Base'!F108)*(1+ExpressFuelSurcharge),2))</f>
        <v>519.2</v>
      </c>
      <c r="G111" s="300">
        <f>IF(MinBase1AMDay&gt;ROUND(((1-OneDayDiscount)*'UPS 1Day AM Base'!G108),2),ROUND(MinBase1AMDay*(1+ExpressFuelSurcharge),2),ROUND(((1-OneDayDiscount)*'UPS 1Day AM Base'!G108)*(1+ExpressFuelSurcharge),2))</f>
        <v>629.14</v>
      </c>
      <c r="H111" s="300">
        <f>IF(MinBase1AMDay&gt;ROUND(((1-OneDayDiscount)*'UPS 1Day AM Base'!H108),2),ROUND(MinBase1AMDay*(1+ExpressFuelSurcharge),2),ROUND(((1-OneDayDiscount)*'UPS 1Day AM Base'!H108)*(1+ExpressFuelSurcharge),2))</f>
        <v>667.29</v>
      </c>
    </row>
    <row r="112" ht="12.75" customHeight="1">
      <c r="A112" s="299">
        <v>107.0</v>
      </c>
      <c r="B112" s="300">
        <f>IF(MinBase1AMDay&gt;ROUND(((1-OneDayDiscount)*'UPS 1Day AM Base'!B109),2),ROUND(MinBase1AMDay*(1+ExpressFuelSurcharge),2),ROUND(((1-OneDayDiscount)*'UPS 1Day AM Base'!B109)*(1+ExpressFuelSurcharge),2))</f>
        <v>175.22</v>
      </c>
      <c r="C112" s="300">
        <f>IF(MinBase1AMDay&gt;ROUND(((1-OneDayDiscount)*'UPS 1Day AM Base'!C109),2),ROUND(MinBase1AMDay*(1+ExpressFuelSurcharge),2),ROUND(((1-OneDayDiscount)*'UPS 1Day AM Base'!C109)*(1+ExpressFuelSurcharge),2))</f>
        <v>245.24</v>
      </c>
      <c r="D112" s="300">
        <f>IF(MinBase1AMDay&gt;ROUND(((1-OneDayDiscount)*'UPS 1Day AM Base'!D109),2),ROUND(MinBase1AMDay*(1+ExpressFuelSurcharge),2),ROUND(((1-OneDayDiscount)*'UPS 1Day AM Base'!D109)*(1+ExpressFuelSurcharge),2))</f>
        <v>444.34</v>
      </c>
      <c r="E112" s="300">
        <f>IF(MinBase1AMDay&gt;ROUND(((1-OneDayDiscount)*'UPS 1Day AM Base'!E109),2),ROUND(MinBase1AMDay*(1+ExpressFuelSurcharge),2),ROUND(((1-OneDayDiscount)*'UPS 1Day AM Base'!E109)*(1+ExpressFuelSurcharge),2))</f>
        <v>513.55</v>
      </c>
      <c r="F112" s="300">
        <f>IF(MinBase1AMDay&gt;ROUND(((1-OneDayDiscount)*'UPS 1Day AM Base'!F109),2),ROUND(MinBase1AMDay*(1+ExpressFuelSurcharge),2),ROUND(((1-OneDayDiscount)*'UPS 1Day AM Base'!F109)*(1+ExpressFuelSurcharge),2))</f>
        <v>524.1</v>
      </c>
      <c r="G112" s="300">
        <f>IF(MinBase1AMDay&gt;ROUND(((1-OneDayDiscount)*'UPS 1Day AM Base'!G109),2),ROUND(MinBase1AMDay*(1+ExpressFuelSurcharge),2),ROUND(((1-OneDayDiscount)*'UPS 1Day AM Base'!G109)*(1+ExpressFuelSurcharge),2))</f>
        <v>635.08</v>
      </c>
      <c r="H112" s="300">
        <f>IF(MinBase1AMDay&gt;ROUND(((1-OneDayDiscount)*'UPS 1Day AM Base'!H109),2),ROUND(MinBase1AMDay*(1+ExpressFuelSurcharge),2),ROUND(((1-OneDayDiscount)*'UPS 1Day AM Base'!H109)*(1+ExpressFuelSurcharge),2))</f>
        <v>673.59</v>
      </c>
    </row>
    <row r="113" ht="12.75" customHeight="1">
      <c r="A113" s="299">
        <v>108.0</v>
      </c>
      <c r="B113" s="300">
        <f>IF(MinBase1AMDay&gt;ROUND(((1-OneDayDiscount)*'UPS 1Day AM Base'!B110),2),ROUND(MinBase1AMDay*(1+ExpressFuelSurcharge),2),ROUND(((1-OneDayDiscount)*'UPS 1Day AM Base'!B110)*(1+ExpressFuelSurcharge),2))</f>
        <v>176.85</v>
      </c>
      <c r="C113" s="300">
        <f>IF(MinBase1AMDay&gt;ROUND(((1-OneDayDiscount)*'UPS 1Day AM Base'!C110),2),ROUND(MinBase1AMDay*(1+ExpressFuelSurcharge),2),ROUND(((1-OneDayDiscount)*'UPS 1Day AM Base'!C110)*(1+ExpressFuelSurcharge),2))</f>
        <v>247.54</v>
      </c>
      <c r="D113" s="300">
        <f>IF(MinBase1AMDay&gt;ROUND(((1-OneDayDiscount)*'UPS 1Day AM Base'!D110),2),ROUND(MinBase1AMDay*(1+ExpressFuelSurcharge),2),ROUND(((1-OneDayDiscount)*'UPS 1Day AM Base'!D110)*(1+ExpressFuelSurcharge),2))</f>
        <v>448.48</v>
      </c>
      <c r="E113" s="300">
        <f>IF(MinBase1AMDay&gt;ROUND(((1-OneDayDiscount)*'UPS 1Day AM Base'!E110),2),ROUND(MinBase1AMDay*(1+ExpressFuelSurcharge),2),ROUND(((1-OneDayDiscount)*'UPS 1Day AM Base'!E110)*(1+ExpressFuelSurcharge),2))</f>
        <v>518.35</v>
      </c>
      <c r="F113" s="300">
        <f>IF(MinBase1AMDay&gt;ROUND(((1-OneDayDiscount)*'UPS 1Day AM Base'!F110),2),ROUND(MinBase1AMDay*(1+ExpressFuelSurcharge),2),ROUND(((1-OneDayDiscount)*'UPS 1Day AM Base'!F110)*(1+ExpressFuelSurcharge),2))</f>
        <v>529</v>
      </c>
      <c r="G113" s="300">
        <f>IF(MinBase1AMDay&gt;ROUND(((1-OneDayDiscount)*'UPS 1Day AM Base'!G110),2),ROUND(MinBase1AMDay*(1+ExpressFuelSurcharge),2),ROUND(((1-OneDayDiscount)*'UPS 1Day AM Base'!G110)*(1+ExpressFuelSurcharge),2))</f>
        <v>641.01</v>
      </c>
      <c r="H113" s="300">
        <f>IF(MinBase1AMDay&gt;ROUND(((1-OneDayDiscount)*'UPS 1Day AM Base'!H110),2),ROUND(MinBase1AMDay*(1+ExpressFuelSurcharge),2),ROUND(((1-OneDayDiscount)*'UPS 1Day AM Base'!H110)*(1+ExpressFuelSurcharge),2))</f>
        <v>679.88</v>
      </c>
    </row>
    <row r="114" ht="12.75" customHeight="1">
      <c r="A114" s="299">
        <v>109.0</v>
      </c>
      <c r="B114" s="300">
        <f>IF(MinBase1AMDay&gt;ROUND(((1-OneDayDiscount)*'UPS 1Day AM Base'!B111),2),ROUND(MinBase1AMDay*(1+ExpressFuelSurcharge),2),ROUND(((1-OneDayDiscount)*'UPS 1Day AM Base'!B111)*(1+ExpressFuelSurcharge),2))</f>
        <v>178.49</v>
      </c>
      <c r="C114" s="300">
        <f>IF(MinBase1AMDay&gt;ROUND(((1-OneDayDiscount)*'UPS 1Day AM Base'!C111),2),ROUND(MinBase1AMDay*(1+ExpressFuelSurcharge),2),ROUND(((1-OneDayDiscount)*'UPS 1Day AM Base'!C111)*(1+ExpressFuelSurcharge),2))</f>
        <v>249.83</v>
      </c>
      <c r="D114" s="300">
        <f>IF(MinBase1AMDay&gt;ROUND(((1-OneDayDiscount)*'UPS 1Day AM Base'!D111),2),ROUND(MinBase1AMDay*(1+ExpressFuelSurcharge),2),ROUND(((1-OneDayDiscount)*'UPS 1Day AM Base'!D111)*(1+ExpressFuelSurcharge),2))</f>
        <v>452.64</v>
      </c>
      <c r="E114" s="300">
        <f>IF(MinBase1AMDay&gt;ROUND(((1-OneDayDiscount)*'UPS 1Day AM Base'!E111),2),ROUND(MinBase1AMDay*(1+ExpressFuelSurcharge),2),ROUND(((1-OneDayDiscount)*'UPS 1Day AM Base'!E111)*(1+ExpressFuelSurcharge),2))</f>
        <v>523.15</v>
      </c>
      <c r="F114" s="300">
        <f>IF(MinBase1AMDay&gt;ROUND(((1-OneDayDiscount)*'UPS 1Day AM Base'!F111),2),ROUND(MinBase1AMDay*(1+ExpressFuelSurcharge),2),ROUND(((1-OneDayDiscount)*'UPS 1Day AM Base'!F111)*(1+ExpressFuelSurcharge),2))</f>
        <v>533.89</v>
      </c>
      <c r="G114" s="300">
        <f>IF(MinBase1AMDay&gt;ROUND(((1-OneDayDiscount)*'UPS 1Day AM Base'!G111),2),ROUND(MinBase1AMDay*(1+ExpressFuelSurcharge),2),ROUND(((1-OneDayDiscount)*'UPS 1Day AM Base'!G111)*(1+ExpressFuelSurcharge),2))</f>
        <v>646.95</v>
      </c>
      <c r="H114" s="300">
        <f>IF(MinBase1AMDay&gt;ROUND(((1-OneDayDiscount)*'UPS 1Day AM Base'!H111),2),ROUND(MinBase1AMDay*(1+ExpressFuelSurcharge),2),ROUND(((1-OneDayDiscount)*'UPS 1Day AM Base'!H111)*(1+ExpressFuelSurcharge),2))</f>
        <v>686.18</v>
      </c>
    </row>
    <row r="115" ht="12.75" customHeight="1">
      <c r="A115" s="299">
        <v>110.0</v>
      </c>
      <c r="B115" s="300">
        <f>IF(MinBase1AMDay&gt;ROUND(((1-OneDayDiscount)*'UPS 1Day AM Base'!B112),2),ROUND(MinBase1AMDay*(1+ExpressFuelSurcharge),2),ROUND(((1-OneDayDiscount)*'UPS 1Day AM Base'!B112)*(1+ExpressFuelSurcharge),2))</f>
        <v>180.15</v>
      </c>
      <c r="C115" s="300">
        <f>IF(MinBase1AMDay&gt;ROUND(((1-OneDayDiscount)*'UPS 1Day AM Base'!C112),2),ROUND(MinBase1AMDay*(1+ExpressFuelSurcharge),2),ROUND(((1-OneDayDiscount)*'UPS 1Day AM Base'!C112)*(1+ExpressFuelSurcharge),2))</f>
        <v>252.12</v>
      </c>
      <c r="D115" s="300">
        <f>IF(MinBase1AMDay&gt;ROUND(((1-OneDayDiscount)*'UPS 1Day AM Base'!D112),2),ROUND(MinBase1AMDay*(1+ExpressFuelSurcharge),2),ROUND(((1-OneDayDiscount)*'UPS 1Day AM Base'!D112)*(1+ExpressFuelSurcharge),2))</f>
        <v>456.79</v>
      </c>
      <c r="E115" s="300">
        <f>IF(MinBase1AMDay&gt;ROUND(((1-OneDayDiscount)*'UPS 1Day AM Base'!E112),2),ROUND(MinBase1AMDay*(1+ExpressFuelSurcharge),2),ROUND(((1-OneDayDiscount)*'UPS 1Day AM Base'!E112)*(1+ExpressFuelSurcharge),2))</f>
        <v>527.96</v>
      </c>
      <c r="F115" s="300">
        <f>IF(MinBase1AMDay&gt;ROUND(((1-OneDayDiscount)*'UPS 1Day AM Base'!F112),2),ROUND(MinBase1AMDay*(1+ExpressFuelSurcharge),2),ROUND(((1-OneDayDiscount)*'UPS 1Day AM Base'!F112)*(1+ExpressFuelSurcharge),2))</f>
        <v>538.8</v>
      </c>
      <c r="G115" s="300">
        <f>IF(MinBase1AMDay&gt;ROUND(((1-OneDayDiscount)*'UPS 1Day AM Base'!G112),2),ROUND(MinBase1AMDay*(1+ExpressFuelSurcharge),2),ROUND(((1-OneDayDiscount)*'UPS 1Day AM Base'!G112)*(1+ExpressFuelSurcharge),2))</f>
        <v>652.88</v>
      </c>
      <c r="H115" s="300">
        <f>IF(MinBase1AMDay&gt;ROUND(((1-OneDayDiscount)*'UPS 1Day AM Base'!H112),2),ROUND(MinBase1AMDay*(1+ExpressFuelSurcharge),2),ROUND(((1-OneDayDiscount)*'UPS 1Day AM Base'!H112)*(1+ExpressFuelSurcharge),2))</f>
        <v>692.47</v>
      </c>
    </row>
    <row r="116" ht="12.75" customHeight="1">
      <c r="A116" s="299">
        <v>111.0</v>
      </c>
      <c r="B116" s="300">
        <f>IF(MinBase1AMDay&gt;ROUND(((1-OneDayDiscount)*'UPS 1Day AM Base'!B113),2),ROUND(MinBase1AMDay*(1+ExpressFuelSurcharge),2),ROUND(((1-OneDayDiscount)*'UPS 1Day AM Base'!B113)*(1+ExpressFuelSurcharge),2))</f>
        <v>181.79</v>
      </c>
      <c r="C116" s="300">
        <f>IF(MinBase1AMDay&gt;ROUND(((1-OneDayDiscount)*'UPS 1Day AM Base'!C113),2),ROUND(MinBase1AMDay*(1+ExpressFuelSurcharge),2),ROUND(((1-OneDayDiscount)*'UPS 1Day AM Base'!C113)*(1+ExpressFuelSurcharge),2))</f>
        <v>254.41</v>
      </c>
      <c r="D116" s="300">
        <f>IF(MinBase1AMDay&gt;ROUND(((1-OneDayDiscount)*'UPS 1Day AM Base'!D113),2),ROUND(MinBase1AMDay*(1+ExpressFuelSurcharge),2),ROUND(((1-OneDayDiscount)*'UPS 1Day AM Base'!D113)*(1+ExpressFuelSurcharge),2))</f>
        <v>460.93</v>
      </c>
      <c r="E116" s="300">
        <f>IF(MinBase1AMDay&gt;ROUND(((1-OneDayDiscount)*'UPS 1Day AM Base'!E113),2),ROUND(MinBase1AMDay*(1+ExpressFuelSurcharge),2),ROUND(((1-OneDayDiscount)*'UPS 1Day AM Base'!E113)*(1+ExpressFuelSurcharge),2))</f>
        <v>532.75</v>
      </c>
      <c r="F116" s="300">
        <f>IF(MinBase1AMDay&gt;ROUND(((1-OneDayDiscount)*'UPS 1Day AM Base'!F113),2),ROUND(MinBase1AMDay*(1+ExpressFuelSurcharge),2),ROUND(((1-OneDayDiscount)*'UPS 1Day AM Base'!F113)*(1+ExpressFuelSurcharge),2))</f>
        <v>543.69</v>
      </c>
      <c r="G116" s="300">
        <f>IF(MinBase1AMDay&gt;ROUND(((1-OneDayDiscount)*'UPS 1Day AM Base'!G113),2),ROUND(MinBase1AMDay*(1+ExpressFuelSurcharge),2),ROUND(((1-OneDayDiscount)*'UPS 1Day AM Base'!G113)*(1+ExpressFuelSurcharge),2))</f>
        <v>658.82</v>
      </c>
      <c r="H116" s="300">
        <f>IF(MinBase1AMDay&gt;ROUND(((1-OneDayDiscount)*'UPS 1Day AM Base'!H113),2),ROUND(MinBase1AMDay*(1+ExpressFuelSurcharge),2),ROUND(((1-OneDayDiscount)*'UPS 1Day AM Base'!H113)*(1+ExpressFuelSurcharge),2))</f>
        <v>698.77</v>
      </c>
    </row>
    <row r="117" ht="12.75" customHeight="1">
      <c r="A117" s="299">
        <v>112.0</v>
      </c>
      <c r="B117" s="300">
        <f>IF(MinBase1AMDay&gt;ROUND(((1-OneDayDiscount)*'UPS 1Day AM Base'!B114),2),ROUND(MinBase1AMDay*(1+ExpressFuelSurcharge),2),ROUND(((1-OneDayDiscount)*'UPS 1Day AM Base'!B114)*(1+ExpressFuelSurcharge),2))</f>
        <v>183.42</v>
      </c>
      <c r="C117" s="300">
        <f>IF(MinBase1AMDay&gt;ROUND(((1-OneDayDiscount)*'UPS 1Day AM Base'!C114),2),ROUND(MinBase1AMDay*(1+ExpressFuelSurcharge),2),ROUND(((1-OneDayDiscount)*'UPS 1Day AM Base'!C114)*(1+ExpressFuelSurcharge),2))</f>
        <v>256.71</v>
      </c>
      <c r="D117" s="300">
        <f>IF(MinBase1AMDay&gt;ROUND(((1-OneDayDiscount)*'UPS 1Day AM Base'!D114),2),ROUND(MinBase1AMDay*(1+ExpressFuelSurcharge),2),ROUND(((1-OneDayDiscount)*'UPS 1Day AM Base'!D114)*(1+ExpressFuelSurcharge),2))</f>
        <v>465.09</v>
      </c>
      <c r="E117" s="300">
        <f>IF(MinBase1AMDay&gt;ROUND(((1-OneDayDiscount)*'UPS 1Day AM Base'!E114),2),ROUND(MinBase1AMDay*(1+ExpressFuelSurcharge),2),ROUND(((1-OneDayDiscount)*'UPS 1Day AM Base'!E114)*(1+ExpressFuelSurcharge),2))</f>
        <v>537.54</v>
      </c>
      <c r="F117" s="300">
        <f>IF(MinBase1AMDay&gt;ROUND(((1-OneDayDiscount)*'UPS 1Day AM Base'!F114),2),ROUND(MinBase1AMDay*(1+ExpressFuelSurcharge),2),ROUND(((1-OneDayDiscount)*'UPS 1Day AM Base'!F114)*(1+ExpressFuelSurcharge),2))</f>
        <v>548.59</v>
      </c>
      <c r="G117" s="300">
        <f>IF(MinBase1AMDay&gt;ROUND(((1-OneDayDiscount)*'UPS 1Day AM Base'!G114),2),ROUND(MinBase1AMDay*(1+ExpressFuelSurcharge),2),ROUND(((1-OneDayDiscount)*'UPS 1Day AM Base'!G114)*(1+ExpressFuelSurcharge),2))</f>
        <v>664.75</v>
      </c>
      <c r="H117" s="300">
        <f>IF(MinBase1AMDay&gt;ROUND(((1-OneDayDiscount)*'UPS 1Day AM Base'!H114),2),ROUND(MinBase1AMDay*(1+ExpressFuelSurcharge),2),ROUND(((1-OneDayDiscount)*'UPS 1Day AM Base'!H114)*(1+ExpressFuelSurcharge),2))</f>
        <v>705.06</v>
      </c>
    </row>
    <row r="118" ht="12.75" customHeight="1">
      <c r="A118" s="299">
        <v>113.0</v>
      </c>
      <c r="B118" s="300">
        <f>IF(MinBase1AMDay&gt;ROUND(((1-OneDayDiscount)*'UPS 1Day AM Base'!B115),2),ROUND(MinBase1AMDay*(1+ExpressFuelSurcharge),2),ROUND(((1-OneDayDiscount)*'UPS 1Day AM Base'!B115)*(1+ExpressFuelSurcharge),2))</f>
        <v>184.7</v>
      </c>
      <c r="C118" s="300">
        <f>IF(MinBase1AMDay&gt;ROUND(((1-OneDayDiscount)*'UPS 1Day AM Base'!C115),2),ROUND(MinBase1AMDay*(1+ExpressFuelSurcharge),2),ROUND(((1-OneDayDiscount)*'UPS 1Day AM Base'!C115)*(1+ExpressFuelSurcharge),2))</f>
        <v>258.99</v>
      </c>
      <c r="D118" s="300">
        <f>IF(MinBase1AMDay&gt;ROUND(((1-OneDayDiscount)*'UPS 1Day AM Base'!D115),2),ROUND(MinBase1AMDay*(1+ExpressFuelSurcharge),2),ROUND(((1-OneDayDiscount)*'UPS 1Day AM Base'!D115)*(1+ExpressFuelSurcharge),2))</f>
        <v>469.25</v>
      </c>
      <c r="E118" s="300">
        <f>IF(MinBase1AMDay&gt;ROUND(((1-OneDayDiscount)*'UPS 1Day AM Base'!E115),2),ROUND(MinBase1AMDay*(1+ExpressFuelSurcharge),2),ROUND(((1-OneDayDiscount)*'UPS 1Day AM Base'!E115)*(1+ExpressFuelSurcharge),2))</f>
        <v>542.35</v>
      </c>
      <c r="F118" s="300">
        <f>IF(MinBase1AMDay&gt;ROUND(((1-OneDayDiscount)*'UPS 1Day AM Base'!F115),2),ROUND(MinBase1AMDay*(1+ExpressFuelSurcharge),2),ROUND(((1-OneDayDiscount)*'UPS 1Day AM Base'!F115)*(1+ExpressFuelSurcharge),2))</f>
        <v>553.49</v>
      </c>
      <c r="G118" s="300">
        <f>IF(MinBase1AMDay&gt;ROUND(((1-OneDayDiscount)*'UPS 1Day AM Base'!G115),2),ROUND(MinBase1AMDay*(1+ExpressFuelSurcharge),2),ROUND(((1-OneDayDiscount)*'UPS 1Day AM Base'!G115)*(1+ExpressFuelSurcharge),2))</f>
        <v>670.69</v>
      </c>
      <c r="H118" s="300">
        <f>IF(MinBase1AMDay&gt;ROUND(((1-OneDayDiscount)*'UPS 1Day AM Base'!H115),2),ROUND(MinBase1AMDay*(1+ExpressFuelSurcharge),2),ROUND(((1-OneDayDiscount)*'UPS 1Day AM Base'!H115)*(1+ExpressFuelSurcharge),2))</f>
        <v>711.36</v>
      </c>
    </row>
    <row r="119" ht="12.75" customHeight="1">
      <c r="A119" s="299">
        <v>114.0</v>
      </c>
      <c r="B119" s="300">
        <f>IF(MinBase1AMDay&gt;ROUND(((1-OneDayDiscount)*'UPS 1Day AM Base'!B116),2),ROUND(MinBase1AMDay*(1+ExpressFuelSurcharge),2),ROUND(((1-OneDayDiscount)*'UPS 1Day AM Base'!B116)*(1+ExpressFuelSurcharge),2))</f>
        <v>186.69</v>
      </c>
      <c r="C119" s="300">
        <f>IF(MinBase1AMDay&gt;ROUND(((1-OneDayDiscount)*'UPS 1Day AM Base'!C116),2),ROUND(MinBase1AMDay*(1+ExpressFuelSurcharge),2),ROUND(((1-OneDayDiscount)*'UPS 1Day AM Base'!C116)*(1+ExpressFuelSurcharge),2))</f>
        <v>261.29</v>
      </c>
      <c r="D119" s="300">
        <f>IF(MinBase1AMDay&gt;ROUND(((1-OneDayDiscount)*'UPS 1Day AM Base'!D116),2),ROUND(MinBase1AMDay*(1+ExpressFuelSurcharge),2),ROUND(((1-OneDayDiscount)*'UPS 1Day AM Base'!D116)*(1+ExpressFuelSurcharge),2))</f>
        <v>473.4</v>
      </c>
      <c r="E119" s="300">
        <f>IF(MinBase1AMDay&gt;ROUND(((1-OneDayDiscount)*'UPS 1Day AM Base'!E116),2),ROUND(MinBase1AMDay*(1+ExpressFuelSurcharge),2),ROUND(((1-OneDayDiscount)*'UPS 1Day AM Base'!E116)*(1+ExpressFuelSurcharge),2))</f>
        <v>547.15</v>
      </c>
      <c r="F119" s="300">
        <f>IF(MinBase1AMDay&gt;ROUND(((1-OneDayDiscount)*'UPS 1Day AM Base'!F116),2),ROUND(MinBase1AMDay*(1+ExpressFuelSurcharge),2),ROUND(((1-OneDayDiscount)*'UPS 1Day AM Base'!F116)*(1+ExpressFuelSurcharge),2))</f>
        <v>558.39</v>
      </c>
      <c r="G119" s="300">
        <f>IF(MinBase1AMDay&gt;ROUND(((1-OneDayDiscount)*'UPS 1Day AM Base'!G116),2),ROUND(MinBase1AMDay*(1+ExpressFuelSurcharge),2),ROUND(((1-OneDayDiscount)*'UPS 1Day AM Base'!G116)*(1+ExpressFuelSurcharge),2))</f>
        <v>676.62</v>
      </c>
      <c r="H119" s="300">
        <f>IF(MinBase1AMDay&gt;ROUND(((1-OneDayDiscount)*'UPS 1Day AM Base'!H116),2),ROUND(MinBase1AMDay*(1+ExpressFuelSurcharge),2),ROUND(((1-OneDayDiscount)*'UPS 1Day AM Base'!H116)*(1+ExpressFuelSurcharge),2))</f>
        <v>717.65</v>
      </c>
    </row>
    <row r="120" ht="12.75" customHeight="1">
      <c r="A120" s="299">
        <v>115.0</v>
      </c>
      <c r="B120" s="300">
        <f>IF(MinBase1AMDay&gt;ROUND(((1-OneDayDiscount)*'UPS 1Day AM Base'!B117),2),ROUND(MinBase1AMDay*(1+ExpressFuelSurcharge),2),ROUND(((1-OneDayDiscount)*'UPS 1Day AM Base'!B117)*(1+ExpressFuelSurcharge),2))</f>
        <v>188.33</v>
      </c>
      <c r="C120" s="300">
        <f>IF(MinBase1AMDay&gt;ROUND(((1-OneDayDiscount)*'UPS 1Day AM Base'!C117),2),ROUND(MinBase1AMDay*(1+ExpressFuelSurcharge),2),ROUND(((1-OneDayDiscount)*'UPS 1Day AM Base'!C117)*(1+ExpressFuelSurcharge),2))</f>
        <v>263.59</v>
      </c>
      <c r="D120" s="300">
        <f>IF(MinBase1AMDay&gt;ROUND(((1-OneDayDiscount)*'UPS 1Day AM Base'!D117),2),ROUND(MinBase1AMDay*(1+ExpressFuelSurcharge),2),ROUND(((1-OneDayDiscount)*'UPS 1Day AM Base'!D117)*(1+ExpressFuelSurcharge),2))</f>
        <v>477.55</v>
      </c>
      <c r="E120" s="300">
        <f>IF(MinBase1AMDay&gt;ROUND(((1-OneDayDiscount)*'UPS 1Day AM Base'!E117),2),ROUND(MinBase1AMDay*(1+ExpressFuelSurcharge),2),ROUND(((1-OneDayDiscount)*'UPS 1Day AM Base'!E117)*(1+ExpressFuelSurcharge),2))</f>
        <v>551.95</v>
      </c>
      <c r="F120" s="300">
        <f>IF(MinBase1AMDay&gt;ROUND(((1-OneDayDiscount)*'UPS 1Day AM Base'!F117),2),ROUND(MinBase1AMDay*(1+ExpressFuelSurcharge),2),ROUND(((1-OneDayDiscount)*'UPS 1Day AM Base'!F117)*(1+ExpressFuelSurcharge),2))</f>
        <v>563.28</v>
      </c>
      <c r="G120" s="300">
        <f>IF(MinBase1AMDay&gt;ROUND(((1-OneDayDiscount)*'UPS 1Day AM Base'!G117),2),ROUND(MinBase1AMDay*(1+ExpressFuelSurcharge),2),ROUND(((1-OneDayDiscount)*'UPS 1Day AM Base'!G117)*(1+ExpressFuelSurcharge),2))</f>
        <v>682.56</v>
      </c>
      <c r="H120" s="300">
        <f>IF(MinBase1AMDay&gt;ROUND(((1-OneDayDiscount)*'UPS 1Day AM Base'!H117),2),ROUND(MinBase1AMDay*(1+ExpressFuelSurcharge),2),ROUND(((1-OneDayDiscount)*'UPS 1Day AM Base'!H117)*(1+ExpressFuelSurcharge),2))</f>
        <v>723.95</v>
      </c>
    </row>
    <row r="121" ht="12.75" customHeight="1">
      <c r="A121" s="299">
        <v>116.0</v>
      </c>
      <c r="B121" s="300">
        <f>IF(MinBase1AMDay&gt;ROUND(((1-OneDayDiscount)*'UPS 1Day AM Base'!B118),2),ROUND(MinBase1AMDay*(1+ExpressFuelSurcharge),2),ROUND(((1-OneDayDiscount)*'UPS 1Day AM Base'!B118)*(1+ExpressFuelSurcharge),2))</f>
        <v>189.96</v>
      </c>
      <c r="C121" s="300">
        <f>IF(MinBase1AMDay&gt;ROUND(((1-OneDayDiscount)*'UPS 1Day AM Base'!C118),2),ROUND(MinBase1AMDay*(1+ExpressFuelSurcharge),2),ROUND(((1-OneDayDiscount)*'UPS 1Day AM Base'!C118)*(1+ExpressFuelSurcharge),2))</f>
        <v>265.87</v>
      </c>
      <c r="D121" s="300">
        <f>IF(MinBase1AMDay&gt;ROUND(((1-OneDayDiscount)*'UPS 1Day AM Base'!D118),2),ROUND(MinBase1AMDay*(1+ExpressFuelSurcharge),2),ROUND(((1-OneDayDiscount)*'UPS 1Day AM Base'!D118)*(1+ExpressFuelSurcharge),2))</f>
        <v>481.7</v>
      </c>
      <c r="E121" s="300">
        <f>IF(MinBase1AMDay&gt;ROUND(((1-OneDayDiscount)*'UPS 1Day AM Base'!E118),2),ROUND(MinBase1AMDay*(1+ExpressFuelSurcharge),2),ROUND(((1-OneDayDiscount)*'UPS 1Day AM Base'!E118)*(1+ExpressFuelSurcharge),2))</f>
        <v>556.75</v>
      </c>
      <c r="F121" s="300">
        <f>IF(MinBase1AMDay&gt;ROUND(((1-OneDayDiscount)*'UPS 1Day AM Base'!F118),2),ROUND(MinBase1AMDay*(1+ExpressFuelSurcharge),2),ROUND(((1-OneDayDiscount)*'UPS 1Day AM Base'!F118)*(1+ExpressFuelSurcharge),2))</f>
        <v>568.18</v>
      </c>
      <c r="G121" s="300">
        <f>IF(MinBase1AMDay&gt;ROUND(((1-OneDayDiscount)*'UPS 1Day AM Base'!G118),2),ROUND(MinBase1AMDay*(1+ExpressFuelSurcharge),2),ROUND(((1-OneDayDiscount)*'UPS 1Day AM Base'!G118)*(1+ExpressFuelSurcharge),2))</f>
        <v>688.49</v>
      </c>
      <c r="H121" s="300">
        <f>IF(MinBase1AMDay&gt;ROUND(((1-OneDayDiscount)*'UPS 1Day AM Base'!H118),2),ROUND(MinBase1AMDay*(1+ExpressFuelSurcharge),2),ROUND(((1-OneDayDiscount)*'UPS 1Day AM Base'!H118)*(1+ExpressFuelSurcharge),2))</f>
        <v>730.24</v>
      </c>
      <c r="L121" s="4"/>
    </row>
    <row r="122" ht="12.75" customHeight="1">
      <c r="A122" s="299">
        <v>117.0</v>
      </c>
      <c r="B122" s="300">
        <f>IF(MinBase1AMDay&gt;ROUND(((1-OneDayDiscount)*'UPS 1Day AM Base'!B119),2),ROUND(MinBase1AMDay*(1+ExpressFuelSurcharge),2),ROUND(((1-OneDayDiscount)*'UPS 1Day AM Base'!B119)*(1+ExpressFuelSurcharge),2))</f>
        <v>191.59</v>
      </c>
      <c r="C122" s="300">
        <f>IF(MinBase1AMDay&gt;ROUND(((1-OneDayDiscount)*'UPS 1Day AM Base'!C119),2),ROUND(MinBase1AMDay*(1+ExpressFuelSurcharge),2),ROUND(((1-OneDayDiscount)*'UPS 1Day AM Base'!C119)*(1+ExpressFuelSurcharge),2))</f>
        <v>268.16</v>
      </c>
      <c r="D122" s="300">
        <f>IF(MinBase1AMDay&gt;ROUND(((1-OneDayDiscount)*'UPS 1Day AM Base'!D119),2),ROUND(MinBase1AMDay*(1+ExpressFuelSurcharge),2),ROUND(((1-OneDayDiscount)*'UPS 1Day AM Base'!D119)*(1+ExpressFuelSurcharge),2))</f>
        <v>485.86</v>
      </c>
      <c r="E122" s="300">
        <f>IF(MinBase1AMDay&gt;ROUND(((1-OneDayDiscount)*'UPS 1Day AM Base'!E119),2),ROUND(MinBase1AMDay*(1+ExpressFuelSurcharge),2),ROUND(((1-OneDayDiscount)*'UPS 1Day AM Base'!E119)*(1+ExpressFuelSurcharge),2))</f>
        <v>561.55</v>
      </c>
      <c r="F122" s="300">
        <f>IF(MinBase1AMDay&gt;ROUND(((1-OneDayDiscount)*'UPS 1Day AM Base'!F119),2),ROUND(MinBase1AMDay*(1+ExpressFuelSurcharge),2),ROUND(((1-OneDayDiscount)*'UPS 1Day AM Base'!F119)*(1+ExpressFuelSurcharge),2))</f>
        <v>573.08</v>
      </c>
      <c r="G122" s="300">
        <f>IF(MinBase1AMDay&gt;ROUND(((1-OneDayDiscount)*'UPS 1Day AM Base'!G119),2),ROUND(MinBase1AMDay*(1+ExpressFuelSurcharge),2),ROUND(((1-OneDayDiscount)*'UPS 1Day AM Base'!G119)*(1+ExpressFuelSurcharge),2))</f>
        <v>694.43</v>
      </c>
      <c r="H122" s="300">
        <f>IF(MinBase1AMDay&gt;ROUND(((1-OneDayDiscount)*'UPS 1Day AM Base'!H119),2),ROUND(MinBase1AMDay*(1+ExpressFuelSurcharge),2),ROUND(((1-OneDayDiscount)*'UPS 1Day AM Base'!H119)*(1+ExpressFuelSurcharge),2))</f>
        <v>736.54</v>
      </c>
    </row>
    <row r="123" ht="12.75" customHeight="1">
      <c r="A123" s="299">
        <v>118.0</v>
      </c>
      <c r="B123" s="300">
        <f>IF(MinBase1AMDay&gt;ROUND(((1-OneDayDiscount)*'UPS 1Day AM Base'!B120),2),ROUND(MinBase1AMDay*(1+ExpressFuelSurcharge),2),ROUND(((1-OneDayDiscount)*'UPS 1Day AM Base'!B120)*(1+ExpressFuelSurcharge),2))</f>
        <v>192.87</v>
      </c>
      <c r="C123" s="300">
        <f>IF(MinBase1AMDay&gt;ROUND(((1-OneDayDiscount)*'UPS 1Day AM Base'!C120),2),ROUND(MinBase1AMDay*(1+ExpressFuelSurcharge),2),ROUND(((1-OneDayDiscount)*'UPS 1Day AM Base'!C120)*(1+ExpressFuelSurcharge),2))</f>
        <v>270.46</v>
      </c>
      <c r="D123" s="300">
        <f>IF(MinBase1AMDay&gt;ROUND(((1-OneDayDiscount)*'UPS 1Day AM Base'!D120),2),ROUND(MinBase1AMDay*(1+ExpressFuelSurcharge),2),ROUND(((1-OneDayDiscount)*'UPS 1Day AM Base'!D120)*(1+ExpressFuelSurcharge),2))</f>
        <v>490.01</v>
      </c>
      <c r="E123" s="300">
        <f>IF(MinBase1AMDay&gt;ROUND(((1-OneDayDiscount)*'UPS 1Day AM Base'!E120),2),ROUND(MinBase1AMDay*(1+ExpressFuelSurcharge),2),ROUND(((1-OneDayDiscount)*'UPS 1Day AM Base'!E120)*(1+ExpressFuelSurcharge),2))</f>
        <v>566.35</v>
      </c>
      <c r="F123" s="300">
        <f>IF(MinBase1AMDay&gt;ROUND(((1-OneDayDiscount)*'UPS 1Day AM Base'!F120),2),ROUND(MinBase1AMDay*(1+ExpressFuelSurcharge),2),ROUND(((1-OneDayDiscount)*'UPS 1Day AM Base'!F120)*(1+ExpressFuelSurcharge),2))</f>
        <v>577.98</v>
      </c>
      <c r="G123" s="300">
        <f>IF(MinBase1AMDay&gt;ROUND(((1-OneDayDiscount)*'UPS 1Day AM Base'!G120),2),ROUND(MinBase1AMDay*(1+ExpressFuelSurcharge),2),ROUND(((1-OneDayDiscount)*'UPS 1Day AM Base'!G120)*(1+ExpressFuelSurcharge),2))</f>
        <v>700.37</v>
      </c>
      <c r="H123" s="300">
        <f>IF(MinBase1AMDay&gt;ROUND(((1-OneDayDiscount)*'UPS 1Day AM Base'!H120),2),ROUND(MinBase1AMDay*(1+ExpressFuelSurcharge),2),ROUND(((1-OneDayDiscount)*'UPS 1Day AM Base'!H120)*(1+ExpressFuelSurcharge),2))</f>
        <v>742.83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75" customHeight="1">
      <c r="A124" s="299">
        <v>119.0</v>
      </c>
      <c r="B124" s="300">
        <f>IF(MinBase1AMDay&gt;ROUND(((1-OneDayDiscount)*'UPS 1Day AM Base'!B121),2),ROUND(MinBase1AMDay*(1+ExpressFuelSurcharge),2),ROUND(((1-OneDayDiscount)*'UPS 1Day AM Base'!B121)*(1+ExpressFuelSurcharge),2))</f>
        <v>194.88</v>
      </c>
      <c r="C124" s="300">
        <f>IF(MinBase1AMDay&gt;ROUND(((1-OneDayDiscount)*'UPS 1Day AM Base'!C121),2),ROUND(MinBase1AMDay*(1+ExpressFuelSurcharge),2),ROUND(((1-OneDayDiscount)*'UPS 1Day AM Base'!C121)*(1+ExpressFuelSurcharge),2))</f>
        <v>272.75</v>
      </c>
      <c r="D124" s="300">
        <f>IF(MinBase1AMDay&gt;ROUND(((1-OneDayDiscount)*'UPS 1Day AM Base'!D121),2),ROUND(MinBase1AMDay*(1+ExpressFuelSurcharge),2),ROUND(((1-OneDayDiscount)*'UPS 1Day AM Base'!D121)*(1+ExpressFuelSurcharge),2))</f>
        <v>494.16</v>
      </c>
      <c r="E124" s="300">
        <f>IF(MinBase1AMDay&gt;ROUND(((1-OneDayDiscount)*'UPS 1Day AM Base'!E121),2),ROUND(MinBase1AMDay*(1+ExpressFuelSurcharge),2),ROUND(((1-OneDayDiscount)*'UPS 1Day AM Base'!E121)*(1+ExpressFuelSurcharge),2))</f>
        <v>571.14</v>
      </c>
      <c r="F124" s="300">
        <f>IF(MinBase1AMDay&gt;ROUND(((1-OneDayDiscount)*'UPS 1Day AM Base'!F121),2),ROUND(MinBase1AMDay*(1+ExpressFuelSurcharge),2),ROUND(((1-OneDayDiscount)*'UPS 1Day AM Base'!F121)*(1+ExpressFuelSurcharge),2))</f>
        <v>582.87</v>
      </c>
      <c r="G124" s="300">
        <f>IF(MinBase1AMDay&gt;ROUND(((1-OneDayDiscount)*'UPS 1Day AM Base'!G121),2),ROUND(MinBase1AMDay*(1+ExpressFuelSurcharge),2),ROUND(((1-OneDayDiscount)*'UPS 1Day AM Base'!G121)*(1+ExpressFuelSurcharge),2))</f>
        <v>706.3</v>
      </c>
      <c r="H124" s="300">
        <f>IF(MinBase1AMDay&gt;ROUND(((1-OneDayDiscount)*'UPS 1Day AM Base'!H121),2),ROUND(MinBase1AMDay*(1+ExpressFuelSurcharge),2),ROUND(((1-OneDayDiscount)*'UPS 1Day AM Base'!H121)*(1+ExpressFuelSurcharge),2))</f>
        <v>749.13</v>
      </c>
    </row>
    <row r="125" ht="12.75" customHeight="1">
      <c r="A125" s="299">
        <v>120.0</v>
      </c>
      <c r="B125" s="300">
        <f>IF(MinBase1AMDay&gt;ROUND(((1-OneDayDiscount)*'UPS 1Day AM Base'!B122),2),ROUND(MinBase1AMDay*(1+ExpressFuelSurcharge),2),ROUND(((1-OneDayDiscount)*'UPS 1Day AM Base'!B122)*(1+ExpressFuelSurcharge),2))</f>
        <v>196.51</v>
      </c>
      <c r="C125" s="300">
        <f>IF(MinBase1AMDay&gt;ROUND(((1-OneDayDiscount)*'UPS 1Day AM Base'!C122),2),ROUND(MinBase1AMDay*(1+ExpressFuelSurcharge),2),ROUND(((1-OneDayDiscount)*'UPS 1Day AM Base'!C122)*(1+ExpressFuelSurcharge),2))</f>
        <v>275.04</v>
      </c>
      <c r="D125" s="300">
        <f>IF(MinBase1AMDay&gt;ROUND(((1-OneDayDiscount)*'UPS 1Day AM Base'!D122),2),ROUND(MinBase1AMDay*(1+ExpressFuelSurcharge),2),ROUND(((1-OneDayDiscount)*'UPS 1Day AM Base'!D122)*(1+ExpressFuelSurcharge),2))</f>
        <v>498.32</v>
      </c>
      <c r="E125" s="300">
        <f>IF(MinBase1AMDay&gt;ROUND(((1-OneDayDiscount)*'UPS 1Day AM Base'!E122),2),ROUND(MinBase1AMDay*(1+ExpressFuelSurcharge),2),ROUND(((1-OneDayDiscount)*'UPS 1Day AM Base'!E122)*(1+ExpressFuelSurcharge),2))</f>
        <v>575.95</v>
      </c>
      <c r="F125" s="300">
        <f>IF(MinBase1AMDay&gt;ROUND(((1-OneDayDiscount)*'UPS 1Day AM Base'!F122),2),ROUND(MinBase1AMDay*(1+ExpressFuelSurcharge),2),ROUND(((1-OneDayDiscount)*'UPS 1Day AM Base'!F122)*(1+ExpressFuelSurcharge),2))</f>
        <v>587.78</v>
      </c>
      <c r="G125" s="300">
        <f>IF(MinBase1AMDay&gt;ROUND(((1-OneDayDiscount)*'UPS 1Day AM Base'!G122),2),ROUND(MinBase1AMDay*(1+ExpressFuelSurcharge),2),ROUND(((1-OneDayDiscount)*'UPS 1Day AM Base'!G122)*(1+ExpressFuelSurcharge),2))</f>
        <v>712.24</v>
      </c>
      <c r="H125" s="300">
        <f>IF(MinBase1AMDay&gt;ROUND(((1-OneDayDiscount)*'UPS 1Day AM Base'!H122),2),ROUND(MinBase1AMDay*(1+ExpressFuelSurcharge),2),ROUND(((1-OneDayDiscount)*'UPS 1Day AM Base'!H122)*(1+ExpressFuelSurcharge),2))</f>
        <v>755.42</v>
      </c>
    </row>
    <row r="126" ht="12.75" customHeight="1">
      <c r="A126" s="299">
        <v>121.0</v>
      </c>
      <c r="B126" s="300">
        <f>IF(MinBase1AMDay&gt;ROUND(((1-OneDayDiscount)*'UPS 1Day AM Base'!B123),2),ROUND(MinBase1AMDay*(1+ExpressFuelSurcharge),2),ROUND(((1-OneDayDiscount)*'UPS 1Day AM Base'!B123)*(1+ExpressFuelSurcharge),2))</f>
        <v>198.15</v>
      </c>
      <c r="C126" s="300">
        <f>IF(MinBase1AMDay&gt;ROUND(((1-OneDayDiscount)*'UPS 1Day AM Base'!C123),2),ROUND(MinBase1AMDay*(1+ExpressFuelSurcharge),2),ROUND(((1-OneDayDiscount)*'UPS 1Day AM Base'!C123)*(1+ExpressFuelSurcharge),2))</f>
        <v>277.32</v>
      </c>
      <c r="D126" s="300">
        <f>IF(MinBase1AMDay&gt;ROUND(((1-OneDayDiscount)*'UPS 1Day AM Base'!D123),2),ROUND(MinBase1AMDay*(1+ExpressFuelSurcharge),2),ROUND(((1-OneDayDiscount)*'UPS 1Day AM Base'!D123)*(1+ExpressFuelSurcharge),2))</f>
        <v>502.47</v>
      </c>
      <c r="E126" s="300">
        <f>IF(MinBase1AMDay&gt;ROUND(((1-OneDayDiscount)*'UPS 1Day AM Base'!E123),2),ROUND(MinBase1AMDay*(1+ExpressFuelSurcharge),2),ROUND(((1-OneDayDiscount)*'UPS 1Day AM Base'!E123)*(1+ExpressFuelSurcharge),2))</f>
        <v>580.74</v>
      </c>
      <c r="F126" s="300">
        <f>IF(MinBase1AMDay&gt;ROUND(((1-OneDayDiscount)*'UPS 1Day AM Base'!F123),2),ROUND(MinBase1AMDay*(1+ExpressFuelSurcharge),2),ROUND(((1-OneDayDiscount)*'UPS 1Day AM Base'!F123)*(1+ExpressFuelSurcharge),2))</f>
        <v>592.66</v>
      </c>
      <c r="G126" s="300">
        <f>IF(MinBase1AMDay&gt;ROUND(((1-OneDayDiscount)*'UPS 1Day AM Base'!G123),2),ROUND(MinBase1AMDay*(1+ExpressFuelSurcharge),2),ROUND(((1-OneDayDiscount)*'UPS 1Day AM Base'!G123)*(1+ExpressFuelSurcharge),2))</f>
        <v>718.17</v>
      </c>
      <c r="H126" s="300">
        <f>IF(MinBase1AMDay&gt;ROUND(((1-OneDayDiscount)*'UPS 1Day AM Base'!H123),2),ROUND(MinBase1AMDay*(1+ExpressFuelSurcharge),2),ROUND(((1-OneDayDiscount)*'UPS 1Day AM Base'!H123)*(1+ExpressFuelSurcharge),2))</f>
        <v>761.72</v>
      </c>
    </row>
    <row r="127" ht="12.75" customHeight="1">
      <c r="A127" s="299">
        <v>122.0</v>
      </c>
      <c r="B127" s="300">
        <f>IF(MinBase1AMDay&gt;ROUND(((1-OneDayDiscount)*'UPS 1Day AM Base'!B124),2),ROUND(MinBase1AMDay*(1+ExpressFuelSurcharge),2),ROUND(((1-OneDayDiscount)*'UPS 1Day AM Base'!B124)*(1+ExpressFuelSurcharge),2))</f>
        <v>199.79</v>
      </c>
      <c r="C127" s="300">
        <f>IF(MinBase1AMDay&gt;ROUND(((1-OneDayDiscount)*'UPS 1Day AM Base'!C124),2),ROUND(MinBase1AMDay*(1+ExpressFuelSurcharge),2),ROUND(((1-OneDayDiscount)*'UPS 1Day AM Base'!C124)*(1+ExpressFuelSurcharge),2))</f>
        <v>279.62</v>
      </c>
      <c r="D127" s="300">
        <f>IF(MinBase1AMDay&gt;ROUND(((1-OneDayDiscount)*'UPS 1Day AM Base'!D124),2),ROUND(MinBase1AMDay*(1+ExpressFuelSurcharge),2),ROUND(((1-OneDayDiscount)*'UPS 1Day AM Base'!D124)*(1+ExpressFuelSurcharge),2))</f>
        <v>506.62</v>
      </c>
      <c r="E127" s="300">
        <f>IF(MinBase1AMDay&gt;ROUND(((1-OneDayDiscount)*'UPS 1Day AM Base'!E124),2),ROUND(MinBase1AMDay*(1+ExpressFuelSurcharge),2),ROUND(((1-OneDayDiscount)*'UPS 1Day AM Base'!E124)*(1+ExpressFuelSurcharge),2))</f>
        <v>585.55</v>
      </c>
      <c r="F127" s="300">
        <f>IF(MinBase1AMDay&gt;ROUND(((1-OneDayDiscount)*'UPS 1Day AM Base'!F124),2),ROUND(MinBase1AMDay*(1+ExpressFuelSurcharge),2),ROUND(((1-OneDayDiscount)*'UPS 1Day AM Base'!F124)*(1+ExpressFuelSurcharge),2))</f>
        <v>597.57</v>
      </c>
      <c r="G127" s="300">
        <f>IF(MinBase1AMDay&gt;ROUND(((1-OneDayDiscount)*'UPS 1Day AM Base'!G124),2),ROUND(MinBase1AMDay*(1+ExpressFuelSurcharge),2),ROUND(((1-OneDayDiscount)*'UPS 1Day AM Base'!G124)*(1+ExpressFuelSurcharge),2))</f>
        <v>724.11</v>
      </c>
      <c r="H127" s="300">
        <f>IF(MinBase1AMDay&gt;ROUND(((1-OneDayDiscount)*'UPS 1Day AM Base'!H124),2),ROUND(MinBase1AMDay*(1+ExpressFuelSurcharge),2),ROUND(((1-OneDayDiscount)*'UPS 1Day AM Base'!H124)*(1+ExpressFuelSurcharge),2))</f>
        <v>768.01</v>
      </c>
    </row>
    <row r="128" ht="12.75" customHeight="1">
      <c r="A128" s="299">
        <v>123.0</v>
      </c>
      <c r="B128" s="300">
        <f>IF(MinBase1AMDay&gt;ROUND(((1-OneDayDiscount)*'UPS 1Day AM Base'!B125),2),ROUND(MinBase1AMDay*(1+ExpressFuelSurcharge),2),ROUND(((1-OneDayDiscount)*'UPS 1Day AM Base'!B125)*(1+ExpressFuelSurcharge),2))</f>
        <v>201.43</v>
      </c>
      <c r="C128" s="300">
        <f>IF(MinBase1AMDay&gt;ROUND(((1-OneDayDiscount)*'UPS 1Day AM Base'!C125),2),ROUND(MinBase1AMDay*(1+ExpressFuelSurcharge),2),ROUND(((1-OneDayDiscount)*'UPS 1Day AM Base'!C125)*(1+ExpressFuelSurcharge),2))</f>
        <v>281.92</v>
      </c>
      <c r="D128" s="300">
        <f>IF(MinBase1AMDay&gt;ROUND(((1-OneDayDiscount)*'UPS 1Day AM Base'!D125),2),ROUND(MinBase1AMDay*(1+ExpressFuelSurcharge),2),ROUND(((1-OneDayDiscount)*'UPS 1Day AM Base'!D125)*(1+ExpressFuelSurcharge),2))</f>
        <v>510.77</v>
      </c>
      <c r="E128" s="300">
        <f>IF(MinBase1AMDay&gt;ROUND(((1-OneDayDiscount)*'UPS 1Day AM Base'!E125),2),ROUND(MinBase1AMDay*(1+ExpressFuelSurcharge),2),ROUND(((1-OneDayDiscount)*'UPS 1Day AM Base'!E125)*(1+ExpressFuelSurcharge),2))</f>
        <v>590.35</v>
      </c>
      <c r="F128" s="300">
        <f>IF(MinBase1AMDay&gt;ROUND(((1-OneDayDiscount)*'UPS 1Day AM Base'!F125),2),ROUND(MinBase1AMDay*(1+ExpressFuelSurcharge),2),ROUND(((1-OneDayDiscount)*'UPS 1Day AM Base'!F125)*(1+ExpressFuelSurcharge),2))</f>
        <v>602.47</v>
      </c>
      <c r="G128" s="300">
        <f>IF(MinBase1AMDay&gt;ROUND(((1-OneDayDiscount)*'UPS 1Day AM Base'!G125),2),ROUND(MinBase1AMDay*(1+ExpressFuelSurcharge),2),ROUND(((1-OneDayDiscount)*'UPS 1Day AM Base'!G125)*(1+ExpressFuelSurcharge),2))</f>
        <v>730.04</v>
      </c>
      <c r="H128" s="300">
        <f>IF(MinBase1AMDay&gt;ROUND(((1-OneDayDiscount)*'UPS 1Day AM Base'!H125),2),ROUND(MinBase1AMDay*(1+ExpressFuelSurcharge),2),ROUND(((1-OneDayDiscount)*'UPS 1Day AM Base'!H125)*(1+ExpressFuelSurcharge),2))</f>
        <v>774.31</v>
      </c>
    </row>
    <row r="129" ht="12.75" customHeight="1">
      <c r="A129" s="299">
        <v>124.0</v>
      </c>
      <c r="B129" s="300">
        <f>IF(MinBase1AMDay&gt;ROUND(((1-OneDayDiscount)*'UPS 1Day AM Base'!B126),2),ROUND(MinBase1AMDay*(1+ExpressFuelSurcharge),2),ROUND(((1-OneDayDiscount)*'UPS 1Day AM Base'!B126)*(1+ExpressFuelSurcharge),2))</f>
        <v>203.06</v>
      </c>
      <c r="C129" s="300">
        <f>IF(MinBase1AMDay&gt;ROUND(((1-OneDayDiscount)*'UPS 1Day AM Base'!C126),2),ROUND(MinBase1AMDay*(1+ExpressFuelSurcharge),2),ROUND(((1-OneDayDiscount)*'UPS 1Day AM Base'!C126)*(1+ExpressFuelSurcharge),2))</f>
        <v>284.21</v>
      </c>
      <c r="D129" s="300">
        <f>IF(MinBase1AMDay&gt;ROUND(((1-OneDayDiscount)*'UPS 1Day AM Base'!D126),2),ROUND(MinBase1AMDay*(1+ExpressFuelSurcharge),2),ROUND(((1-OneDayDiscount)*'UPS 1Day AM Base'!D126)*(1+ExpressFuelSurcharge),2))</f>
        <v>514.93</v>
      </c>
      <c r="E129" s="300">
        <f>IF(MinBase1AMDay&gt;ROUND(((1-OneDayDiscount)*'UPS 1Day AM Base'!E126),2),ROUND(MinBase1AMDay*(1+ExpressFuelSurcharge),2),ROUND(((1-OneDayDiscount)*'UPS 1Day AM Base'!E126)*(1+ExpressFuelSurcharge),2))</f>
        <v>595.14</v>
      </c>
      <c r="F129" s="300">
        <f>IF(MinBase1AMDay&gt;ROUND(((1-OneDayDiscount)*'UPS 1Day AM Base'!F126),2),ROUND(MinBase1AMDay*(1+ExpressFuelSurcharge),2),ROUND(((1-OneDayDiscount)*'UPS 1Day AM Base'!F126)*(1+ExpressFuelSurcharge),2))</f>
        <v>607.36</v>
      </c>
      <c r="G129" s="300">
        <f>IF(MinBase1AMDay&gt;ROUND(((1-OneDayDiscount)*'UPS 1Day AM Base'!G126),2),ROUND(MinBase1AMDay*(1+ExpressFuelSurcharge),2),ROUND(((1-OneDayDiscount)*'UPS 1Day AM Base'!G126)*(1+ExpressFuelSurcharge),2))</f>
        <v>735.98</v>
      </c>
      <c r="H129" s="300">
        <f>IF(MinBase1AMDay&gt;ROUND(((1-OneDayDiscount)*'UPS 1Day AM Base'!H126),2),ROUND(MinBase1AMDay*(1+ExpressFuelSurcharge),2),ROUND(((1-OneDayDiscount)*'UPS 1Day AM Base'!H126)*(1+ExpressFuelSurcharge),2))</f>
        <v>780.6</v>
      </c>
    </row>
    <row r="130" ht="12.75" customHeight="1">
      <c r="A130" s="299">
        <v>125.0</v>
      </c>
      <c r="B130" s="300">
        <f>IF(MinBase1AMDay&gt;ROUND(((1-OneDayDiscount)*'UPS 1Day AM Base'!B127),2),ROUND(MinBase1AMDay*(1+ExpressFuelSurcharge),2),ROUND(((1-OneDayDiscount)*'UPS 1Day AM Base'!B127)*(1+ExpressFuelSurcharge),2))</f>
        <v>204.7</v>
      </c>
      <c r="C130" s="300">
        <f>IF(MinBase1AMDay&gt;ROUND(((1-OneDayDiscount)*'UPS 1Day AM Base'!C127),2),ROUND(MinBase1AMDay*(1+ExpressFuelSurcharge),2),ROUND(((1-OneDayDiscount)*'UPS 1Day AM Base'!C127)*(1+ExpressFuelSurcharge),2))</f>
        <v>286.5</v>
      </c>
      <c r="D130" s="300">
        <f>IF(MinBase1AMDay&gt;ROUND(((1-OneDayDiscount)*'UPS 1Day AM Base'!D127),2),ROUND(MinBase1AMDay*(1+ExpressFuelSurcharge),2),ROUND(((1-OneDayDiscount)*'UPS 1Day AM Base'!D127)*(1+ExpressFuelSurcharge),2))</f>
        <v>519.09</v>
      </c>
      <c r="E130" s="300">
        <f>IF(MinBase1AMDay&gt;ROUND(((1-OneDayDiscount)*'UPS 1Day AM Base'!E127),2),ROUND(MinBase1AMDay*(1+ExpressFuelSurcharge),2),ROUND(((1-OneDayDiscount)*'UPS 1Day AM Base'!E127)*(1+ExpressFuelSurcharge),2))</f>
        <v>599.93</v>
      </c>
      <c r="F130" s="300">
        <f>IF(MinBase1AMDay&gt;ROUND(((1-OneDayDiscount)*'UPS 1Day AM Base'!F127),2),ROUND(MinBase1AMDay*(1+ExpressFuelSurcharge),2),ROUND(((1-OneDayDiscount)*'UPS 1Day AM Base'!F127)*(1+ExpressFuelSurcharge),2))</f>
        <v>612.26</v>
      </c>
      <c r="G130" s="300">
        <f>IF(MinBase1AMDay&gt;ROUND(((1-OneDayDiscount)*'UPS 1Day AM Base'!G127),2),ROUND(MinBase1AMDay*(1+ExpressFuelSurcharge),2),ROUND(((1-OneDayDiscount)*'UPS 1Day AM Base'!G127)*(1+ExpressFuelSurcharge),2))</f>
        <v>741.91</v>
      </c>
      <c r="H130" s="300">
        <f>IF(MinBase1AMDay&gt;ROUND(((1-OneDayDiscount)*'UPS 1Day AM Base'!H127),2),ROUND(MinBase1AMDay*(1+ExpressFuelSurcharge),2),ROUND(((1-OneDayDiscount)*'UPS 1Day AM Base'!H127)*(1+ExpressFuelSurcharge),2))</f>
        <v>786.9</v>
      </c>
    </row>
    <row r="131" ht="12.75" customHeight="1">
      <c r="A131" s="299">
        <v>126.0</v>
      </c>
      <c r="B131" s="300">
        <f>IF(MinBase1AMDay&gt;ROUND(((1-OneDayDiscount)*'UPS 1Day AM Base'!B128),2),ROUND(MinBase1AMDay*(1+ExpressFuelSurcharge),2),ROUND(((1-OneDayDiscount)*'UPS 1Day AM Base'!B128)*(1+ExpressFuelSurcharge),2))</f>
        <v>206.33</v>
      </c>
      <c r="C131" s="300">
        <f>IF(MinBase1AMDay&gt;ROUND(((1-OneDayDiscount)*'UPS 1Day AM Base'!C128),2),ROUND(MinBase1AMDay*(1+ExpressFuelSurcharge),2),ROUND(((1-OneDayDiscount)*'UPS 1Day AM Base'!C128)*(1+ExpressFuelSurcharge),2))</f>
        <v>288.79</v>
      </c>
      <c r="D131" s="300">
        <f>IF(MinBase1AMDay&gt;ROUND(((1-OneDayDiscount)*'UPS 1Day AM Base'!D128),2),ROUND(MinBase1AMDay*(1+ExpressFuelSurcharge),2),ROUND(((1-OneDayDiscount)*'UPS 1Day AM Base'!D128)*(1+ExpressFuelSurcharge),2))</f>
        <v>523.23</v>
      </c>
      <c r="E131" s="300">
        <f>IF(MinBase1AMDay&gt;ROUND(((1-OneDayDiscount)*'UPS 1Day AM Base'!E128),2),ROUND(MinBase1AMDay*(1+ExpressFuelSurcharge),2),ROUND(((1-OneDayDiscount)*'UPS 1Day AM Base'!E128)*(1+ExpressFuelSurcharge),2))</f>
        <v>604.75</v>
      </c>
      <c r="F131" s="300">
        <f>IF(MinBase1AMDay&gt;ROUND(((1-OneDayDiscount)*'UPS 1Day AM Base'!F128),2),ROUND(MinBase1AMDay*(1+ExpressFuelSurcharge),2),ROUND(((1-OneDayDiscount)*'UPS 1Day AM Base'!F128)*(1+ExpressFuelSurcharge),2))</f>
        <v>617.16</v>
      </c>
      <c r="G131" s="300">
        <f>IF(MinBase1AMDay&gt;ROUND(((1-OneDayDiscount)*'UPS 1Day AM Base'!G128),2),ROUND(MinBase1AMDay*(1+ExpressFuelSurcharge),2),ROUND(((1-OneDayDiscount)*'UPS 1Day AM Base'!G128)*(1+ExpressFuelSurcharge),2))</f>
        <v>747.85</v>
      </c>
      <c r="H131" s="300">
        <f>IF(MinBase1AMDay&gt;ROUND(((1-OneDayDiscount)*'UPS 1Day AM Base'!H128),2),ROUND(MinBase1AMDay*(1+ExpressFuelSurcharge),2),ROUND(((1-OneDayDiscount)*'UPS 1Day AM Base'!H128)*(1+ExpressFuelSurcharge),2))</f>
        <v>793.2</v>
      </c>
    </row>
    <row r="132" ht="12.75" customHeight="1">
      <c r="A132" s="299">
        <v>127.0</v>
      </c>
      <c r="B132" s="300">
        <f>IF(MinBase1AMDay&gt;ROUND(((1-OneDayDiscount)*'UPS 1Day AM Base'!B129),2),ROUND(MinBase1AMDay*(1+ExpressFuelSurcharge),2),ROUND(((1-OneDayDiscount)*'UPS 1Day AM Base'!B129)*(1+ExpressFuelSurcharge),2))</f>
        <v>207.58</v>
      </c>
      <c r="C132" s="300">
        <f>IF(MinBase1AMDay&gt;ROUND(((1-OneDayDiscount)*'UPS 1Day AM Base'!C129),2),ROUND(MinBase1AMDay*(1+ExpressFuelSurcharge),2),ROUND(((1-OneDayDiscount)*'UPS 1Day AM Base'!C129)*(1+ExpressFuelSurcharge),2))</f>
        <v>291.08</v>
      </c>
      <c r="D132" s="300">
        <f>IF(MinBase1AMDay&gt;ROUND(((1-OneDayDiscount)*'UPS 1Day AM Base'!D129),2),ROUND(MinBase1AMDay*(1+ExpressFuelSurcharge),2),ROUND(((1-OneDayDiscount)*'UPS 1Day AM Base'!D129)*(1+ExpressFuelSurcharge),2))</f>
        <v>527.38</v>
      </c>
      <c r="E132" s="300">
        <f>IF(MinBase1AMDay&gt;ROUND(((1-OneDayDiscount)*'UPS 1Day AM Base'!E129),2),ROUND(MinBase1AMDay*(1+ExpressFuelSurcharge),2),ROUND(((1-OneDayDiscount)*'UPS 1Day AM Base'!E129)*(1+ExpressFuelSurcharge),2))</f>
        <v>609.54</v>
      </c>
      <c r="F132" s="300">
        <f>IF(MinBase1AMDay&gt;ROUND(((1-OneDayDiscount)*'UPS 1Day AM Base'!F129),2),ROUND(MinBase1AMDay*(1+ExpressFuelSurcharge),2),ROUND(((1-OneDayDiscount)*'UPS 1Day AM Base'!F129)*(1+ExpressFuelSurcharge),2))</f>
        <v>622.06</v>
      </c>
      <c r="G132" s="300">
        <f>IF(MinBase1AMDay&gt;ROUND(((1-OneDayDiscount)*'UPS 1Day AM Base'!G129),2),ROUND(MinBase1AMDay*(1+ExpressFuelSurcharge),2),ROUND(((1-OneDayDiscount)*'UPS 1Day AM Base'!G129)*(1+ExpressFuelSurcharge),2))</f>
        <v>753.78</v>
      </c>
      <c r="H132" s="300">
        <f>IF(MinBase1AMDay&gt;ROUND(((1-OneDayDiscount)*'UPS 1Day AM Base'!H129),2),ROUND(MinBase1AMDay*(1+ExpressFuelSurcharge),2),ROUND(((1-OneDayDiscount)*'UPS 1Day AM Base'!H129)*(1+ExpressFuelSurcharge),2))</f>
        <v>799.49</v>
      </c>
    </row>
    <row r="133" ht="12.75" customHeight="1">
      <c r="A133" s="299">
        <v>128.0</v>
      </c>
      <c r="B133" s="300">
        <f>IF(MinBase1AMDay&gt;ROUND(((1-OneDayDiscount)*'UPS 1Day AM Base'!B130),2),ROUND(MinBase1AMDay*(1+ExpressFuelSurcharge),2),ROUND(((1-OneDayDiscount)*'UPS 1Day AM Base'!B130)*(1+ExpressFuelSurcharge),2))</f>
        <v>209.21</v>
      </c>
      <c r="C133" s="300">
        <f>IF(MinBase1AMDay&gt;ROUND(((1-OneDayDiscount)*'UPS 1Day AM Base'!C130),2),ROUND(MinBase1AMDay*(1+ExpressFuelSurcharge),2),ROUND(((1-OneDayDiscount)*'UPS 1Day AM Base'!C130)*(1+ExpressFuelSurcharge),2))</f>
        <v>293.37</v>
      </c>
      <c r="D133" s="300">
        <f>IF(MinBase1AMDay&gt;ROUND(((1-OneDayDiscount)*'UPS 1Day AM Base'!D130),2),ROUND(MinBase1AMDay*(1+ExpressFuelSurcharge),2),ROUND(((1-OneDayDiscount)*'UPS 1Day AM Base'!D130)*(1+ExpressFuelSurcharge),2))</f>
        <v>531.53</v>
      </c>
      <c r="E133" s="300">
        <f>IF(MinBase1AMDay&gt;ROUND(((1-OneDayDiscount)*'UPS 1Day AM Base'!E130),2),ROUND(MinBase1AMDay*(1+ExpressFuelSurcharge),2),ROUND(((1-OneDayDiscount)*'UPS 1Day AM Base'!E130)*(1+ExpressFuelSurcharge),2))</f>
        <v>614.34</v>
      </c>
      <c r="F133" s="300">
        <f>IF(MinBase1AMDay&gt;ROUND(((1-OneDayDiscount)*'UPS 1Day AM Base'!F130),2),ROUND(MinBase1AMDay*(1+ExpressFuelSurcharge),2),ROUND(((1-OneDayDiscount)*'UPS 1Day AM Base'!F130)*(1+ExpressFuelSurcharge),2))</f>
        <v>626.95</v>
      </c>
      <c r="G133" s="300">
        <f>IF(MinBase1AMDay&gt;ROUND(((1-OneDayDiscount)*'UPS 1Day AM Base'!G130),2),ROUND(MinBase1AMDay*(1+ExpressFuelSurcharge),2),ROUND(((1-OneDayDiscount)*'UPS 1Day AM Base'!G130)*(1+ExpressFuelSurcharge),2))</f>
        <v>759.72</v>
      </c>
      <c r="H133" s="300">
        <f>IF(MinBase1AMDay&gt;ROUND(((1-OneDayDiscount)*'UPS 1Day AM Base'!H130),2),ROUND(MinBase1AMDay*(1+ExpressFuelSurcharge),2),ROUND(((1-OneDayDiscount)*'UPS 1Day AM Base'!H130)*(1+ExpressFuelSurcharge),2))</f>
        <v>805.79</v>
      </c>
    </row>
    <row r="134" ht="12.75" customHeight="1">
      <c r="A134" s="299">
        <v>129.0</v>
      </c>
      <c r="B134" s="300">
        <f>IF(MinBase1AMDay&gt;ROUND(((1-OneDayDiscount)*'UPS 1Day AM Base'!B131),2),ROUND(MinBase1AMDay*(1+ExpressFuelSurcharge),2),ROUND(((1-OneDayDiscount)*'UPS 1Day AM Base'!B131)*(1+ExpressFuelSurcharge),2))</f>
        <v>211.25</v>
      </c>
      <c r="C134" s="300">
        <f>IF(MinBase1AMDay&gt;ROUND(((1-OneDayDiscount)*'UPS 1Day AM Base'!C131),2),ROUND(MinBase1AMDay*(1+ExpressFuelSurcharge),2),ROUND(((1-OneDayDiscount)*'UPS 1Day AM Base'!C131)*(1+ExpressFuelSurcharge),2))</f>
        <v>295.67</v>
      </c>
      <c r="D134" s="300">
        <f>IF(MinBase1AMDay&gt;ROUND(((1-OneDayDiscount)*'UPS 1Day AM Base'!D131),2),ROUND(MinBase1AMDay*(1+ExpressFuelSurcharge),2),ROUND(((1-OneDayDiscount)*'UPS 1Day AM Base'!D131)*(1+ExpressFuelSurcharge),2))</f>
        <v>535.68</v>
      </c>
      <c r="E134" s="300">
        <f>IF(MinBase1AMDay&gt;ROUND(((1-OneDayDiscount)*'UPS 1Day AM Base'!E131),2),ROUND(MinBase1AMDay*(1+ExpressFuelSurcharge),2),ROUND(((1-OneDayDiscount)*'UPS 1Day AM Base'!E131)*(1+ExpressFuelSurcharge),2))</f>
        <v>619.14</v>
      </c>
      <c r="F134" s="300">
        <f>IF(MinBase1AMDay&gt;ROUND(((1-OneDayDiscount)*'UPS 1Day AM Base'!F131),2),ROUND(MinBase1AMDay*(1+ExpressFuelSurcharge),2),ROUND(((1-OneDayDiscount)*'UPS 1Day AM Base'!F131)*(1+ExpressFuelSurcharge),2))</f>
        <v>631.87</v>
      </c>
      <c r="G134" s="300">
        <f>IF(MinBase1AMDay&gt;ROUND(((1-OneDayDiscount)*'UPS 1Day AM Base'!G131),2),ROUND(MinBase1AMDay*(1+ExpressFuelSurcharge),2),ROUND(((1-OneDayDiscount)*'UPS 1Day AM Base'!G131)*(1+ExpressFuelSurcharge),2))</f>
        <v>765.65</v>
      </c>
      <c r="H134" s="300">
        <f>IF(MinBase1AMDay&gt;ROUND(((1-OneDayDiscount)*'UPS 1Day AM Base'!H131),2),ROUND(MinBase1AMDay*(1+ExpressFuelSurcharge),2),ROUND(((1-OneDayDiscount)*'UPS 1Day AM Base'!H131)*(1+ExpressFuelSurcharge),2))</f>
        <v>812.08</v>
      </c>
    </row>
    <row r="135" ht="12.75" customHeight="1">
      <c r="A135" s="299">
        <v>130.0</v>
      </c>
      <c r="B135" s="300">
        <f>IF(MinBase1AMDay&gt;ROUND(((1-OneDayDiscount)*'UPS 1Day AM Base'!B132),2),ROUND(MinBase1AMDay*(1+ExpressFuelSurcharge),2),ROUND(((1-OneDayDiscount)*'UPS 1Day AM Base'!B132)*(1+ExpressFuelSurcharge),2))</f>
        <v>212.88</v>
      </c>
      <c r="C135" s="300">
        <f>IF(MinBase1AMDay&gt;ROUND(((1-OneDayDiscount)*'UPS 1Day AM Base'!C132),2),ROUND(MinBase1AMDay*(1+ExpressFuelSurcharge),2),ROUND(((1-OneDayDiscount)*'UPS 1Day AM Base'!C132)*(1+ExpressFuelSurcharge),2))</f>
        <v>297.96</v>
      </c>
      <c r="D135" s="300">
        <f>IF(MinBase1AMDay&gt;ROUND(((1-OneDayDiscount)*'UPS 1Day AM Base'!D132),2),ROUND(MinBase1AMDay*(1+ExpressFuelSurcharge),2),ROUND(((1-OneDayDiscount)*'UPS 1Day AM Base'!D132)*(1+ExpressFuelSurcharge),2))</f>
        <v>539.84</v>
      </c>
      <c r="E135" s="300">
        <f>IF(MinBase1AMDay&gt;ROUND(((1-OneDayDiscount)*'UPS 1Day AM Base'!E132),2),ROUND(MinBase1AMDay*(1+ExpressFuelSurcharge),2),ROUND(((1-OneDayDiscount)*'UPS 1Day AM Base'!E132)*(1+ExpressFuelSurcharge),2))</f>
        <v>623.94</v>
      </c>
      <c r="F135" s="300">
        <f>IF(MinBase1AMDay&gt;ROUND(((1-OneDayDiscount)*'UPS 1Day AM Base'!F132),2),ROUND(MinBase1AMDay*(1+ExpressFuelSurcharge),2),ROUND(((1-OneDayDiscount)*'UPS 1Day AM Base'!F132)*(1+ExpressFuelSurcharge),2))</f>
        <v>636.75</v>
      </c>
      <c r="G135" s="300">
        <f>IF(MinBase1AMDay&gt;ROUND(((1-OneDayDiscount)*'UPS 1Day AM Base'!G132),2),ROUND(MinBase1AMDay*(1+ExpressFuelSurcharge),2),ROUND(((1-OneDayDiscount)*'UPS 1Day AM Base'!G132)*(1+ExpressFuelSurcharge),2))</f>
        <v>771.59</v>
      </c>
      <c r="H135" s="300">
        <f>IF(MinBase1AMDay&gt;ROUND(((1-OneDayDiscount)*'UPS 1Day AM Base'!H132),2),ROUND(MinBase1AMDay*(1+ExpressFuelSurcharge),2),ROUND(((1-OneDayDiscount)*'UPS 1Day AM Base'!H132)*(1+ExpressFuelSurcharge),2))</f>
        <v>818.38</v>
      </c>
    </row>
    <row r="136" ht="12.75" customHeight="1">
      <c r="A136" s="299">
        <v>131.0</v>
      </c>
      <c r="B136" s="300">
        <f>IF(MinBase1AMDay&gt;ROUND(((1-OneDayDiscount)*'UPS 1Day AM Base'!B133),2),ROUND(MinBase1AMDay*(1+ExpressFuelSurcharge),2),ROUND(((1-OneDayDiscount)*'UPS 1Day AM Base'!B133)*(1+ExpressFuelSurcharge),2))</f>
        <v>214.11</v>
      </c>
      <c r="C136" s="300">
        <f>IF(MinBase1AMDay&gt;ROUND(((1-OneDayDiscount)*'UPS 1Day AM Base'!C133),2),ROUND(MinBase1AMDay*(1+ExpressFuelSurcharge),2),ROUND(((1-OneDayDiscount)*'UPS 1Day AM Base'!C133)*(1+ExpressFuelSurcharge),2))</f>
        <v>300.25</v>
      </c>
      <c r="D136" s="300">
        <f>IF(MinBase1AMDay&gt;ROUND(((1-OneDayDiscount)*'UPS 1Day AM Base'!D133),2),ROUND(MinBase1AMDay*(1+ExpressFuelSurcharge),2),ROUND(((1-OneDayDiscount)*'UPS 1Day AM Base'!D133)*(1+ExpressFuelSurcharge),2))</f>
        <v>543.99</v>
      </c>
      <c r="E136" s="300">
        <f>IF(MinBase1AMDay&gt;ROUND(((1-OneDayDiscount)*'UPS 1Day AM Base'!E133),2),ROUND(MinBase1AMDay*(1+ExpressFuelSurcharge),2),ROUND(((1-OneDayDiscount)*'UPS 1Day AM Base'!E133)*(1+ExpressFuelSurcharge),2))</f>
        <v>628.73</v>
      </c>
      <c r="F136" s="300">
        <f>IF(MinBase1AMDay&gt;ROUND(((1-OneDayDiscount)*'UPS 1Day AM Base'!F133),2),ROUND(MinBase1AMDay*(1+ExpressFuelSurcharge),2),ROUND(((1-OneDayDiscount)*'UPS 1Day AM Base'!F133)*(1+ExpressFuelSurcharge),2))</f>
        <v>641.64</v>
      </c>
      <c r="G136" s="300">
        <f>IF(MinBase1AMDay&gt;ROUND(((1-OneDayDiscount)*'UPS 1Day AM Base'!G133),2),ROUND(MinBase1AMDay*(1+ExpressFuelSurcharge),2),ROUND(((1-OneDayDiscount)*'UPS 1Day AM Base'!G133)*(1+ExpressFuelSurcharge),2))</f>
        <v>777.52</v>
      </c>
      <c r="H136" s="300">
        <f>IF(MinBase1AMDay&gt;ROUND(((1-OneDayDiscount)*'UPS 1Day AM Base'!H133),2),ROUND(MinBase1AMDay*(1+ExpressFuelSurcharge),2),ROUND(((1-OneDayDiscount)*'UPS 1Day AM Base'!H133)*(1+ExpressFuelSurcharge),2))</f>
        <v>824.67</v>
      </c>
    </row>
    <row r="137" ht="12.75" customHeight="1">
      <c r="A137" s="299">
        <v>132.0</v>
      </c>
      <c r="B137" s="300">
        <f>IF(MinBase1AMDay&gt;ROUND(((1-OneDayDiscount)*'UPS 1Day AM Base'!B134),2),ROUND(MinBase1AMDay*(1+ExpressFuelSurcharge),2),ROUND(((1-OneDayDiscount)*'UPS 1Day AM Base'!B134)*(1+ExpressFuelSurcharge),2))</f>
        <v>215.74</v>
      </c>
      <c r="C137" s="300">
        <f>IF(MinBase1AMDay&gt;ROUND(((1-OneDayDiscount)*'UPS 1Day AM Base'!C134),2),ROUND(MinBase1AMDay*(1+ExpressFuelSurcharge),2),ROUND(((1-OneDayDiscount)*'UPS 1Day AM Base'!C134)*(1+ExpressFuelSurcharge),2))</f>
        <v>302.54</v>
      </c>
      <c r="D137" s="300">
        <f>IF(MinBase1AMDay&gt;ROUND(((1-OneDayDiscount)*'UPS 1Day AM Base'!D134),2),ROUND(MinBase1AMDay*(1+ExpressFuelSurcharge),2),ROUND(((1-OneDayDiscount)*'UPS 1Day AM Base'!D134)*(1+ExpressFuelSurcharge),2))</f>
        <v>548.15</v>
      </c>
      <c r="E137" s="300">
        <f>IF(MinBase1AMDay&gt;ROUND(((1-OneDayDiscount)*'UPS 1Day AM Base'!E134),2),ROUND(MinBase1AMDay*(1+ExpressFuelSurcharge),2),ROUND(((1-OneDayDiscount)*'UPS 1Day AM Base'!E134)*(1+ExpressFuelSurcharge),2))</f>
        <v>633.54</v>
      </c>
      <c r="F137" s="300">
        <f>IF(MinBase1AMDay&gt;ROUND(((1-OneDayDiscount)*'UPS 1Day AM Base'!F134),2),ROUND(MinBase1AMDay*(1+ExpressFuelSurcharge),2),ROUND(((1-OneDayDiscount)*'UPS 1Day AM Base'!F134)*(1+ExpressFuelSurcharge),2))</f>
        <v>646.55</v>
      </c>
      <c r="G137" s="300">
        <f>IF(MinBase1AMDay&gt;ROUND(((1-OneDayDiscount)*'UPS 1Day AM Base'!G134),2),ROUND(MinBase1AMDay*(1+ExpressFuelSurcharge),2),ROUND(((1-OneDayDiscount)*'UPS 1Day AM Base'!G134)*(1+ExpressFuelSurcharge),2))</f>
        <v>783.46</v>
      </c>
      <c r="H137" s="300">
        <f>IF(MinBase1AMDay&gt;ROUND(((1-OneDayDiscount)*'UPS 1Day AM Base'!H134),2),ROUND(MinBase1AMDay*(1+ExpressFuelSurcharge),2),ROUND(((1-OneDayDiscount)*'UPS 1Day AM Base'!H134)*(1+ExpressFuelSurcharge),2))</f>
        <v>830.97</v>
      </c>
    </row>
    <row r="138" ht="12.75" customHeight="1">
      <c r="A138" s="299">
        <v>133.0</v>
      </c>
      <c r="B138" s="300">
        <f>IF(MinBase1AMDay&gt;ROUND(((1-OneDayDiscount)*'UPS 1Day AM Base'!B135),2),ROUND(MinBase1AMDay*(1+ExpressFuelSurcharge),2),ROUND(((1-OneDayDiscount)*'UPS 1Day AM Base'!B135)*(1+ExpressFuelSurcharge),2))</f>
        <v>217.38</v>
      </c>
      <c r="C138" s="300">
        <f>IF(MinBase1AMDay&gt;ROUND(((1-OneDayDiscount)*'UPS 1Day AM Base'!C135),2),ROUND(MinBase1AMDay*(1+ExpressFuelSurcharge),2),ROUND(((1-OneDayDiscount)*'UPS 1Day AM Base'!C135)*(1+ExpressFuelSurcharge),2))</f>
        <v>304.84</v>
      </c>
      <c r="D138" s="300">
        <f>IF(MinBase1AMDay&gt;ROUND(((1-OneDayDiscount)*'UPS 1Day AM Base'!D135),2),ROUND(MinBase1AMDay*(1+ExpressFuelSurcharge),2),ROUND(((1-OneDayDiscount)*'UPS 1Day AM Base'!D135)*(1+ExpressFuelSurcharge),2))</f>
        <v>552.29</v>
      </c>
      <c r="E138" s="300">
        <f>IF(MinBase1AMDay&gt;ROUND(((1-OneDayDiscount)*'UPS 1Day AM Base'!E135),2),ROUND(MinBase1AMDay*(1+ExpressFuelSurcharge),2),ROUND(((1-OneDayDiscount)*'UPS 1Day AM Base'!E135)*(1+ExpressFuelSurcharge),2))</f>
        <v>638.33</v>
      </c>
      <c r="F138" s="300">
        <f>IF(MinBase1AMDay&gt;ROUND(((1-OneDayDiscount)*'UPS 1Day AM Base'!F135),2),ROUND(MinBase1AMDay*(1+ExpressFuelSurcharge),2),ROUND(((1-OneDayDiscount)*'UPS 1Day AM Base'!F135)*(1+ExpressFuelSurcharge),2))</f>
        <v>651.44</v>
      </c>
      <c r="G138" s="300">
        <f>IF(MinBase1AMDay&gt;ROUND(((1-OneDayDiscount)*'UPS 1Day AM Base'!G135),2),ROUND(MinBase1AMDay*(1+ExpressFuelSurcharge),2),ROUND(((1-OneDayDiscount)*'UPS 1Day AM Base'!G135)*(1+ExpressFuelSurcharge),2))</f>
        <v>789.39</v>
      </c>
      <c r="H138" s="300">
        <f>IF(MinBase1AMDay&gt;ROUND(((1-OneDayDiscount)*'UPS 1Day AM Base'!H135),2),ROUND(MinBase1AMDay*(1+ExpressFuelSurcharge),2),ROUND(((1-OneDayDiscount)*'UPS 1Day AM Base'!H135)*(1+ExpressFuelSurcharge),2))</f>
        <v>837.26</v>
      </c>
    </row>
    <row r="139" ht="12.75" customHeight="1">
      <c r="A139" s="299">
        <v>134.0</v>
      </c>
      <c r="B139" s="300">
        <f>IF(MinBase1AMDay&gt;ROUND(((1-OneDayDiscount)*'UPS 1Day AM Base'!B136),2),ROUND(MinBase1AMDay*(1+ExpressFuelSurcharge),2),ROUND(((1-OneDayDiscount)*'UPS 1Day AM Base'!B136)*(1+ExpressFuelSurcharge),2))</f>
        <v>219.01</v>
      </c>
      <c r="C139" s="300">
        <f>IF(MinBase1AMDay&gt;ROUND(((1-OneDayDiscount)*'UPS 1Day AM Base'!C136),2),ROUND(MinBase1AMDay*(1+ExpressFuelSurcharge),2),ROUND(((1-OneDayDiscount)*'UPS 1Day AM Base'!C136)*(1+ExpressFuelSurcharge),2))</f>
        <v>307.13</v>
      </c>
      <c r="D139" s="300">
        <f>IF(MinBase1AMDay&gt;ROUND(((1-OneDayDiscount)*'UPS 1Day AM Base'!D136),2),ROUND(MinBase1AMDay*(1+ExpressFuelSurcharge),2),ROUND(((1-OneDayDiscount)*'UPS 1Day AM Base'!D136)*(1+ExpressFuelSurcharge),2))</f>
        <v>556.45</v>
      </c>
      <c r="E139" s="300">
        <f>IF(MinBase1AMDay&gt;ROUND(((1-OneDayDiscount)*'UPS 1Day AM Base'!E136),2),ROUND(MinBase1AMDay*(1+ExpressFuelSurcharge),2),ROUND(((1-OneDayDiscount)*'UPS 1Day AM Base'!E136)*(1+ExpressFuelSurcharge),2))</f>
        <v>643.14</v>
      </c>
      <c r="F139" s="300">
        <f>IF(MinBase1AMDay&gt;ROUND(((1-OneDayDiscount)*'UPS 1Day AM Base'!F136),2),ROUND(MinBase1AMDay*(1+ExpressFuelSurcharge),2),ROUND(((1-OneDayDiscount)*'UPS 1Day AM Base'!F136)*(1+ExpressFuelSurcharge),2))</f>
        <v>656.34</v>
      </c>
      <c r="G139" s="300">
        <f>IF(MinBase1AMDay&gt;ROUND(((1-OneDayDiscount)*'UPS 1Day AM Base'!G136),2),ROUND(MinBase1AMDay*(1+ExpressFuelSurcharge),2),ROUND(((1-OneDayDiscount)*'UPS 1Day AM Base'!G136)*(1+ExpressFuelSurcharge),2))</f>
        <v>795.33</v>
      </c>
      <c r="H139" s="300">
        <f>IF(MinBase1AMDay&gt;ROUND(((1-OneDayDiscount)*'UPS 1Day AM Base'!H136),2),ROUND(MinBase1AMDay*(1+ExpressFuelSurcharge),2),ROUND(((1-OneDayDiscount)*'UPS 1Day AM Base'!H136)*(1+ExpressFuelSurcharge),2))</f>
        <v>843.56</v>
      </c>
    </row>
    <row r="140" ht="12.75" customHeight="1">
      <c r="A140" s="299">
        <v>135.0</v>
      </c>
      <c r="B140" s="300">
        <f>IF(MinBase1AMDay&gt;ROUND(((1-OneDayDiscount)*'UPS 1Day AM Base'!B137),2),ROUND(MinBase1AMDay*(1+ExpressFuelSurcharge),2),ROUND(((1-OneDayDiscount)*'UPS 1Day AM Base'!B137)*(1+ExpressFuelSurcharge),2))</f>
        <v>221.08</v>
      </c>
      <c r="C140" s="300">
        <f>IF(MinBase1AMDay&gt;ROUND(((1-OneDayDiscount)*'UPS 1Day AM Base'!C137),2),ROUND(MinBase1AMDay*(1+ExpressFuelSurcharge),2),ROUND(((1-OneDayDiscount)*'UPS 1Day AM Base'!C137)*(1+ExpressFuelSurcharge),2))</f>
        <v>309.42</v>
      </c>
      <c r="D140" s="300">
        <f>IF(MinBase1AMDay&gt;ROUND(((1-OneDayDiscount)*'UPS 1Day AM Base'!D137),2),ROUND(MinBase1AMDay*(1+ExpressFuelSurcharge),2),ROUND(((1-OneDayDiscount)*'UPS 1Day AM Base'!D137)*(1+ExpressFuelSurcharge),2))</f>
        <v>560.6</v>
      </c>
      <c r="E140" s="300">
        <f>IF(MinBase1AMDay&gt;ROUND(((1-OneDayDiscount)*'UPS 1Day AM Base'!E137),2),ROUND(MinBase1AMDay*(1+ExpressFuelSurcharge),2),ROUND(((1-OneDayDiscount)*'UPS 1Day AM Base'!E137)*(1+ExpressFuelSurcharge),2))</f>
        <v>647.94</v>
      </c>
      <c r="F140" s="300">
        <f>IF(MinBase1AMDay&gt;ROUND(((1-OneDayDiscount)*'UPS 1Day AM Base'!F137),2),ROUND(MinBase1AMDay*(1+ExpressFuelSurcharge),2),ROUND(((1-OneDayDiscount)*'UPS 1Day AM Base'!F137)*(1+ExpressFuelSurcharge),2))</f>
        <v>661.24</v>
      </c>
      <c r="G140" s="300">
        <f>IF(MinBase1AMDay&gt;ROUND(((1-OneDayDiscount)*'UPS 1Day AM Base'!G137),2),ROUND(MinBase1AMDay*(1+ExpressFuelSurcharge),2),ROUND(((1-OneDayDiscount)*'UPS 1Day AM Base'!G137)*(1+ExpressFuelSurcharge),2))</f>
        <v>801.27</v>
      </c>
      <c r="H140" s="300">
        <f>IF(MinBase1AMDay&gt;ROUND(((1-OneDayDiscount)*'UPS 1Day AM Base'!H137),2),ROUND(MinBase1AMDay*(1+ExpressFuelSurcharge),2),ROUND(((1-OneDayDiscount)*'UPS 1Day AM Base'!H137)*(1+ExpressFuelSurcharge),2))</f>
        <v>849.85</v>
      </c>
    </row>
    <row r="141" ht="12.75" customHeight="1">
      <c r="A141" s="299">
        <v>136.0</v>
      </c>
      <c r="B141" s="300">
        <f>IF(MinBase1AMDay&gt;ROUND(((1-OneDayDiscount)*'UPS 1Day AM Base'!B138),2),ROUND(MinBase1AMDay*(1+ExpressFuelSurcharge),2),ROUND(((1-OneDayDiscount)*'UPS 1Day AM Base'!B138)*(1+ExpressFuelSurcharge),2))</f>
        <v>222.28</v>
      </c>
      <c r="C141" s="300">
        <f>IF(MinBase1AMDay&gt;ROUND(((1-OneDayDiscount)*'UPS 1Day AM Base'!C138),2),ROUND(MinBase1AMDay*(1+ExpressFuelSurcharge),2),ROUND(((1-OneDayDiscount)*'UPS 1Day AM Base'!C138)*(1+ExpressFuelSurcharge),2))</f>
        <v>311.71</v>
      </c>
      <c r="D141" s="300">
        <f>IF(MinBase1AMDay&gt;ROUND(((1-OneDayDiscount)*'UPS 1Day AM Base'!D138),2),ROUND(MinBase1AMDay*(1+ExpressFuelSurcharge),2),ROUND(((1-OneDayDiscount)*'UPS 1Day AM Base'!D138)*(1+ExpressFuelSurcharge),2))</f>
        <v>564.76</v>
      </c>
      <c r="E141" s="300">
        <f>IF(MinBase1AMDay&gt;ROUND(((1-OneDayDiscount)*'UPS 1Day AM Base'!E138),2),ROUND(MinBase1AMDay*(1+ExpressFuelSurcharge),2),ROUND(((1-OneDayDiscount)*'UPS 1Day AM Base'!E138)*(1+ExpressFuelSurcharge),2))</f>
        <v>652.74</v>
      </c>
      <c r="F141" s="300">
        <f>IF(MinBase1AMDay&gt;ROUND(((1-OneDayDiscount)*'UPS 1Day AM Base'!F138),2),ROUND(MinBase1AMDay*(1+ExpressFuelSurcharge),2),ROUND(((1-OneDayDiscount)*'UPS 1Day AM Base'!F138)*(1+ExpressFuelSurcharge),2))</f>
        <v>666.14</v>
      </c>
      <c r="G141" s="300">
        <f>IF(MinBase1AMDay&gt;ROUND(((1-OneDayDiscount)*'UPS 1Day AM Base'!G138),2),ROUND(MinBase1AMDay*(1+ExpressFuelSurcharge),2),ROUND(((1-OneDayDiscount)*'UPS 1Day AM Base'!G138)*(1+ExpressFuelSurcharge),2))</f>
        <v>807.2</v>
      </c>
      <c r="H141" s="300">
        <f>IF(MinBase1AMDay&gt;ROUND(((1-OneDayDiscount)*'UPS 1Day AM Base'!H138),2),ROUND(MinBase1AMDay*(1+ExpressFuelSurcharge),2),ROUND(((1-OneDayDiscount)*'UPS 1Day AM Base'!H138)*(1+ExpressFuelSurcharge),2))</f>
        <v>856.15</v>
      </c>
    </row>
    <row r="142" ht="12.75" customHeight="1">
      <c r="A142" s="299">
        <v>137.0</v>
      </c>
      <c r="B142" s="300">
        <f>IF(MinBase1AMDay&gt;ROUND(((1-OneDayDiscount)*'UPS 1Day AM Base'!B139),2),ROUND(MinBase1AMDay*(1+ExpressFuelSurcharge),2),ROUND(((1-OneDayDiscount)*'UPS 1Day AM Base'!B139)*(1+ExpressFuelSurcharge),2))</f>
        <v>223.91</v>
      </c>
      <c r="C142" s="300">
        <f>IF(MinBase1AMDay&gt;ROUND(((1-OneDayDiscount)*'UPS 1Day AM Base'!C139),2),ROUND(MinBase1AMDay*(1+ExpressFuelSurcharge),2),ROUND(((1-OneDayDiscount)*'UPS 1Day AM Base'!C139)*(1+ExpressFuelSurcharge),2))</f>
        <v>314</v>
      </c>
      <c r="D142" s="300">
        <f>IF(MinBase1AMDay&gt;ROUND(((1-OneDayDiscount)*'UPS 1Day AM Base'!D139),2),ROUND(MinBase1AMDay*(1+ExpressFuelSurcharge),2),ROUND(((1-OneDayDiscount)*'UPS 1Day AM Base'!D139)*(1+ExpressFuelSurcharge),2))</f>
        <v>568.9</v>
      </c>
      <c r="E142" s="300">
        <f>IF(MinBase1AMDay&gt;ROUND(((1-OneDayDiscount)*'UPS 1Day AM Base'!E139),2),ROUND(MinBase1AMDay*(1+ExpressFuelSurcharge),2),ROUND(((1-OneDayDiscount)*'UPS 1Day AM Base'!E139)*(1+ExpressFuelSurcharge),2))</f>
        <v>657.53</v>
      </c>
      <c r="F142" s="300">
        <f>IF(MinBase1AMDay&gt;ROUND(((1-OneDayDiscount)*'UPS 1Day AM Base'!F139),2),ROUND(MinBase1AMDay*(1+ExpressFuelSurcharge),2),ROUND(((1-OneDayDiscount)*'UPS 1Day AM Base'!F139)*(1+ExpressFuelSurcharge),2))</f>
        <v>671.04</v>
      </c>
      <c r="G142" s="300">
        <f>IF(MinBase1AMDay&gt;ROUND(((1-OneDayDiscount)*'UPS 1Day AM Base'!G139),2),ROUND(MinBase1AMDay*(1+ExpressFuelSurcharge),2),ROUND(((1-OneDayDiscount)*'UPS 1Day AM Base'!G139)*(1+ExpressFuelSurcharge),2))</f>
        <v>813.14</v>
      </c>
      <c r="H142" s="300">
        <f>IF(MinBase1AMDay&gt;ROUND(((1-OneDayDiscount)*'UPS 1Day AM Base'!H139),2),ROUND(MinBase1AMDay*(1+ExpressFuelSurcharge),2),ROUND(((1-OneDayDiscount)*'UPS 1Day AM Base'!H139)*(1+ExpressFuelSurcharge),2))</f>
        <v>862.44</v>
      </c>
    </row>
    <row r="143" ht="12.75" customHeight="1">
      <c r="A143" s="299">
        <v>138.0</v>
      </c>
      <c r="B143" s="300">
        <f>IF(MinBase1AMDay&gt;ROUND(((1-OneDayDiscount)*'UPS 1Day AM Base'!B140),2),ROUND(MinBase1AMDay*(1+ExpressFuelSurcharge),2),ROUND(((1-OneDayDiscount)*'UPS 1Day AM Base'!B140)*(1+ExpressFuelSurcharge),2))</f>
        <v>225.99</v>
      </c>
      <c r="C143" s="300">
        <f>IF(MinBase1AMDay&gt;ROUND(((1-OneDayDiscount)*'UPS 1Day AM Base'!C140),2),ROUND(MinBase1AMDay*(1+ExpressFuelSurcharge),2),ROUND(((1-OneDayDiscount)*'UPS 1Day AM Base'!C140)*(1+ExpressFuelSurcharge),2))</f>
        <v>316.29</v>
      </c>
      <c r="D143" s="300">
        <f>IF(MinBase1AMDay&gt;ROUND(((1-OneDayDiscount)*'UPS 1Day AM Base'!D140),2),ROUND(MinBase1AMDay*(1+ExpressFuelSurcharge),2),ROUND(((1-OneDayDiscount)*'UPS 1Day AM Base'!D140)*(1+ExpressFuelSurcharge),2))</f>
        <v>573.06</v>
      </c>
      <c r="E143" s="300">
        <f>IF(MinBase1AMDay&gt;ROUND(((1-OneDayDiscount)*'UPS 1Day AM Base'!E140),2),ROUND(MinBase1AMDay*(1+ExpressFuelSurcharge),2),ROUND(((1-OneDayDiscount)*'UPS 1Day AM Base'!E140)*(1+ExpressFuelSurcharge),2))</f>
        <v>662.34</v>
      </c>
      <c r="F143" s="300">
        <f>IF(MinBase1AMDay&gt;ROUND(((1-OneDayDiscount)*'UPS 1Day AM Base'!F140),2),ROUND(MinBase1AMDay*(1+ExpressFuelSurcharge),2),ROUND(((1-OneDayDiscount)*'UPS 1Day AM Base'!F140)*(1+ExpressFuelSurcharge),2))</f>
        <v>675.93</v>
      </c>
      <c r="G143" s="300">
        <f>IF(MinBase1AMDay&gt;ROUND(((1-OneDayDiscount)*'UPS 1Day AM Base'!G140),2),ROUND(MinBase1AMDay*(1+ExpressFuelSurcharge),2),ROUND(((1-OneDayDiscount)*'UPS 1Day AM Base'!G140)*(1+ExpressFuelSurcharge),2))</f>
        <v>819.07</v>
      </c>
      <c r="H143" s="300">
        <f>IF(MinBase1AMDay&gt;ROUND(((1-OneDayDiscount)*'UPS 1Day AM Base'!H140),2),ROUND(MinBase1AMDay*(1+ExpressFuelSurcharge),2),ROUND(((1-OneDayDiscount)*'UPS 1Day AM Base'!H140)*(1+ExpressFuelSurcharge),2))</f>
        <v>868.74</v>
      </c>
    </row>
    <row r="144" ht="12.75" customHeight="1">
      <c r="A144" s="299">
        <v>139.0</v>
      </c>
      <c r="B144" s="300">
        <f>IF(MinBase1AMDay&gt;ROUND(((1-OneDayDiscount)*'UPS 1Day AM Base'!B141),2),ROUND(MinBase1AMDay*(1+ExpressFuelSurcharge),2),ROUND(((1-OneDayDiscount)*'UPS 1Day AM Base'!B141)*(1+ExpressFuelSurcharge),2))</f>
        <v>227.19</v>
      </c>
      <c r="C144" s="300">
        <f>IF(MinBase1AMDay&gt;ROUND(((1-OneDayDiscount)*'UPS 1Day AM Base'!C141),2),ROUND(MinBase1AMDay*(1+ExpressFuelSurcharge),2),ROUND(((1-OneDayDiscount)*'UPS 1Day AM Base'!C141)*(1+ExpressFuelSurcharge),2))</f>
        <v>318.58</v>
      </c>
      <c r="D144" s="300">
        <f>IF(MinBase1AMDay&gt;ROUND(((1-OneDayDiscount)*'UPS 1Day AM Base'!D141),2),ROUND(MinBase1AMDay*(1+ExpressFuelSurcharge),2),ROUND(((1-OneDayDiscount)*'UPS 1Day AM Base'!D141)*(1+ExpressFuelSurcharge),2))</f>
        <v>577.22</v>
      </c>
      <c r="E144" s="300">
        <f>IF(MinBase1AMDay&gt;ROUND(((1-OneDayDiscount)*'UPS 1Day AM Base'!E141),2),ROUND(MinBase1AMDay*(1+ExpressFuelSurcharge),2),ROUND(((1-OneDayDiscount)*'UPS 1Day AM Base'!E141)*(1+ExpressFuelSurcharge),2))</f>
        <v>667.13</v>
      </c>
      <c r="F144" s="300">
        <f>IF(MinBase1AMDay&gt;ROUND(((1-OneDayDiscount)*'UPS 1Day AM Base'!F141),2),ROUND(MinBase1AMDay*(1+ExpressFuelSurcharge),2),ROUND(((1-OneDayDiscount)*'UPS 1Day AM Base'!F141)*(1+ExpressFuelSurcharge),2))</f>
        <v>680.85</v>
      </c>
      <c r="G144" s="300">
        <f>IF(MinBase1AMDay&gt;ROUND(((1-OneDayDiscount)*'UPS 1Day AM Base'!G141),2),ROUND(MinBase1AMDay*(1+ExpressFuelSurcharge),2),ROUND(((1-OneDayDiscount)*'UPS 1Day AM Base'!G141)*(1+ExpressFuelSurcharge),2))</f>
        <v>825.01</v>
      </c>
      <c r="H144" s="300">
        <f>IF(MinBase1AMDay&gt;ROUND(((1-OneDayDiscount)*'UPS 1Day AM Base'!H141),2),ROUND(MinBase1AMDay*(1+ExpressFuelSurcharge),2),ROUND(((1-OneDayDiscount)*'UPS 1Day AM Base'!H141)*(1+ExpressFuelSurcharge),2))</f>
        <v>875.03</v>
      </c>
    </row>
    <row r="145" ht="12.75" customHeight="1">
      <c r="A145" s="299">
        <v>140.0</v>
      </c>
      <c r="B145" s="300">
        <f>IF(MinBase1AMDay&gt;ROUND(((1-OneDayDiscount)*'UPS 1Day AM Base'!B142),2),ROUND(MinBase1AMDay*(1+ExpressFuelSurcharge),2),ROUND(((1-OneDayDiscount)*'UPS 1Day AM Base'!B142)*(1+ExpressFuelSurcharge),2))</f>
        <v>228.84</v>
      </c>
      <c r="C145" s="300">
        <f>IF(MinBase1AMDay&gt;ROUND(((1-OneDayDiscount)*'UPS 1Day AM Base'!C142),2),ROUND(MinBase1AMDay*(1+ExpressFuelSurcharge),2),ROUND(((1-OneDayDiscount)*'UPS 1Day AM Base'!C142)*(1+ExpressFuelSurcharge),2))</f>
        <v>320.87</v>
      </c>
      <c r="D145" s="300">
        <f>IF(MinBase1AMDay&gt;ROUND(((1-OneDayDiscount)*'UPS 1Day AM Base'!D142),2),ROUND(MinBase1AMDay*(1+ExpressFuelSurcharge),2),ROUND(((1-OneDayDiscount)*'UPS 1Day AM Base'!D142)*(1+ExpressFuelSurcharge),2))</f>
        <v>581.36</v>
      </c>
      <c r="E145" s="300">
        <f>IF(MinBase1AMDay&gt;ROUND(((1-OneDayDiscount)*'UPS 1Day AM Base'!E142),2),ROUND(MinBase1AMDay*(1+ExpressFuelSurcharge),2),ROUND(((1-OneDayDiscount)*'UPS 1Day AM Base'!E142)*(1+ExpressFuelSurcharge),2))</f>
        <v>671.93</v>
      </c>
      <c r="F145" s="300">
        <f>IF(MinBase1AMDay&gt;ROUND(((1-OneDayDiscount)*'UPS 1Day AM Base'!F142),2),ROUND(MinBase1AMDay*(1+ExpressFuelSurcharge),2),ROUND(((1-OneDayDiscount)*'UPS 1Day AM Base'!F142)*(1+ExpressFuelSurcharge),2))</f>
        <v>685.73</v>
      </c>
      <c r="G145" s="300">
        <f>IF(MinBase1AMDay&gt;ROUND(((1-OneDayDiscount)*'UPS 1Day AM Base'!G142),2),ROUND(MinBase1AMDay*(1+ExpressFuelSurcharge),2),ROUND(((1-OneDayDiscount)*'UPS 1Day AM Base'!G142)*(1+ExpressFuelSurcharge),2))</f>
        <v>830.94</v>
      </c>
      <c r="H145" s="300">
        <f>IF(MinBase1AMDay&gt;ROUND(((1-OneDayDiscount)*'UPS 1Day AM Base'!H142),2),ROUND(MinBase1AMDay*(1+ExpressFuelSurcharge),2),ROUND(((1-OneDayDiscount)*'UPS 1Day AM Base'!H142)*(1+ExpressFuelSurcharge),2))</f>
        <v>881.33</v>
      </c>
    </row>
    <row r="146" ht="12.75" customHeight="1">
      <c r="A146" s="299">
        <v>141.0</v>
      </c>
      <c r="B146" s="300">
        <f>IF(MinBase1AMDay&gt;ROUND(((1-OneDayDiscount)*'UPS 1Day AM Base'!B143),2),ROUND(MinBase1AMDay*(1+ExpressFuelSurcharge),2),ROUND(((1-OneDayDiscount)*'UPS 1Day AM Base'!B143)*(1+ExpressFuelSurcharge),2))</f>
        <v>230.9</v>
      </c>
      <c r="C146" s="300">
        <f>IF(MinBase1AMDay&gt;ROUND(((1-OneDayDiscount)*'UPS 1Day AM Base'!C143),2),ROUND(MinBase1AMDay*(1+ExpressFuelSurcharge),2),ROUND(((1-OneDayDiscount)*'UPS 1Day AM Base'!C143)*(1+ExpressFuelSurcharge),2))</f>
        <v>323.17</v>
      </c>
      <c r="D146" s="300">
        <f>IF(MinBase1AMDay&gt;ROUND(((1-OneDayDiscount)*'UPS 1Day AM Base'!D143),2),ROUND(MinBase1AMDay*(1+ExpressFuelSurcharge),2),ROUND(((1-OneDayDiscount)*'UPS 1Day AM Base'!D143)*(1+ExpressFuelSurcharge),2))</f>
        <v>585.51</v>
      </c>
      <c r="E146" s="300">
        <f>IF(MinBase1AMDay&gt;ROUND(((1-OneDayDiscount)*'UPS 1Day AM Base'!E143),2),ROUND(MinBase1AMDay*(1+ExpressFuelSurcharge),2),ROUND(((1-OneDayDiscount)*'UPS 1Day AM Base'!E143)*(1+ExpressFuelSurcharge),2))</f>
        <v>676.73</v>
      </c>
      <c r="F146" s="300">
        <f>IF(MinBase1AMDay&gt;ROUND(((1-OneDayDiscount)*'UPS 1Day AM Base'!F143),2),ROUND(MinBase1AMDay*(1+ExpressFuelSurcharge),2),ROUND(((1-OneDayDiscount)*'UPS 1Day AM Base'!F143)*(1+ExpressFuelSurcharge),2))</f>
        <v>690.62</v>
      </c>
      <c r="G146" s="300">
        <f>IF(MinBase1AMDay&gt;ROUND(((1-OneDayDiscount)*'UPS 1Day AM Base'!G143),2),ROUND(MinBase1AMDay*(1+ExpressFuelSurcharge),2),ROUND(((1-OneDayDiscount)*'UPS 1Day AM Base'!G143)*(1+ExpressFuelSurcharge),2))</f>
        <v>836.88</v>
      </c>
      <c r="H146" s="300">
        <f>IF(MinBase1AMDay&gt;ROUND(((1-OneDayDiscount)*'UPS 1Day AM Base'!H143),2),ROUND(MinBase1AMDay*(1+ExpressFuelSurcharge),2),ROUND(((1-OneDayDiscount)*'UPS 1Day AM Base'!H143)*(1+ExpressFuelSurcharge),2))</f>
        <v>887.62</v>
      </c>
    </row>
    <row r="147" ht="12.75" customHeight="1">
      <c r="A147" s="299">
        <v>142.0</v>
      </c>
      <c r="B147" s="300">
        <f>IF(MinBase1AMDay&gt;ROUND(((1-OneDayDiscount)*'UPS 1Day AM Base'!B144),2),ROUND(MinBase1AMDay*(1+ExpressFuelSurcharge),2),ROUND(((1-OneDayDiscount)*'UPS 1Day AM Base'!B144)*(1+ExpressFuelSurcharge),2))</f>
        <v>232.53</v>
      </c>
      <c r="C147" s="300">
        <f>IF(MinBase1AMDay&gt;ROUND(((1-OneDayDiscount)*'UPS 1Day AM Base'!C144),2),ROUND(MinBase1AMDay*(1+ExpressFuelSurcharge),2),ROUND(((1-OneDayDiscount)*'UPS 1Day AM Base'!C144)*(1+ExpressFuelSurcharge),2))</f>
        <v>325.46</v>
      </c>
      <c r="D147" s="300">
        <f>IF(MinBase1AMDay&gt;ROUND(((1-OneDayDiscount)*'UPS 1Day AM Base'!D144),2),ROUND(MinBase1AMDay*(1+ExpressFuelSurcharge),2),ROUND(((1-OneDayDiscount)*'UPS 1Day AM Base'!D144)*(1+ExpressFuelSurcharge),2))</f>
        <v>589.67</v>
      </c>
      <c r="E147" s="300">
        <f>IF(MinBase1AMDay&gt;ROUND(((1-OneDayDiscount)*'UPS 1Day AM Base'!E144),2),ROUND(MinBase1AMDay*(1+ExpressFuelSurcharge),2),ROUND(((1-OneDayDiscount)*'UPS 1Day AM Base'!E144)*(1+ExpressFuelSurcharge),2))</f>
        <v>681.53</v>
      </c>
      <c r="F147" s="300">
        <f>IF(MinBase1AMDay&gt;ROUND(((1-OneDayDiscount)*'UPS 1Day AM Base'!F144),2),ROUND(MinBase1AMDay*(1+ExpressFuelSurcharge),2),ROUND(((1-OneDayDiscount)*'UPS 1Day AM Base'!F144)*(1+ExpressFuelSurcharge),2))</f>
        <v>695.53</v>
      </c>
      <c r="G147" s="300">
        <f>IF(MinBase1AMDay&gt;ROUND(((1-OneDayDiscount)*'UPS 1Day AM Base'!G144),2),ROUND(MinBase1AMDay*(1+ExpressFuelSurcharge),2),ROUND(((1-OneDayDiscount)*'UPS 1Day AM Base'!G144)*(1+ExpressFuelSurcharge),2))</f>
        <v>842.81</v>
      </c>
      <c r="H147" s="300">
        <f>IF(MinBase1AMDay&gt;ROUND(((1-OneDayDiscount)*'UPS 1Day AM Base'!H144),2),ROUND(MinBase1AMDay*(1+ExpressFuelSurcharge),2),ROUND(((1-OneDayDiscount)*'UPS 1Day AM Base'!H144)*(1+ExpressFuelSurcharge),2))</f>
        <v>893.92</v>
      </c>
    </row>
    <row r="148" ht="12.75" customHeight="1">
      <c r="A148" s="299">
        <v>143.0</v>
      </c>
      <c r="B148" s="300">
        <f>IF(MinBase1AMDay&gt;ROUND(((1-OneDayDiscount)*'UPS 1Day AM Base'!B145),2),ROUND(MinBase1AMDay*(1+ExpressFuelSurcharge),2),ROUND(((1-OneDayDiscount)*'UPS 1Day AM Base'!B145)*(1+ExpressFuelSurcharge),2))</f>
        <v>233.73</v>
      </c>
      <c r="C148" s="300">
        <f>IF(MinBase1AMDay&gt;ROUND(((1-OneDayDiscount)*'UPS 1Day AM Base'!C145),2),ROUND(MinBase1AMDay*(1+ExpressFuelSurcharge),2),ROUND(((1-OneDayDiscount)*'UPS 1Day AM Base'!C145)*(1+ExpressFuelSurcharge),2))</f>
        <v>327.75</v>
      </c>
      <c r="D148" s="300">
        <f>IF(MinBase1AMDay&gt;ROUND(((1-OneDayDiscount)*'UPS 1Day AM Base'!D145),2),ROUND(MinBase1AMDay*(1+ExpressFuelSurcharge),2),ROUND(((1-OneDayDiscount)*'UPS 1Day AM Base'!D145)*(1+ExpressFuelSurcharge),2))</f>
        <v>593.82</v>
      </c>
      <c r="E148" s="300">
        <f>IF(MinBase1AMDay&gt;ROUND(((1-OneDayDiscount)*'UPS 1Day AM Base'!E145),2),ROUND(MinBase1AMDay*(1+ExpressFuelSurcharge),2),ROUND(((1-OneDayDiscount)*'UPS 1Day AM Base'!E145)*(1+ExpressFuelSurcharge),2))</f>
        <v>686.33</v>
      </c>
      <c r="F148" s="300">
        <f>IF(MinBase1AMDay&gt;ROUND(((1-OneDayDiscount)*'UPS 1Day AM Base'!F145),2),ROUND(MinBase1AMDay*(1+ExpressFuelSurcharge),2),ROUND(((1-OneDayDiscount)*'UPS 1Day AM Base'!F145)*(1+ExpressFuelSurcharge),2))</f>
        <v>700.43</v>
      </c>
      <c r="G148" s="300">
        <f>IF(MinBase1AMDay&gt;ROUND(((1-OneDayDiscount)*'UPS 1Day AM Base'!G145),2),ROUND(MinBase1AMDay*(1+ExpressFuelSurcharge),2),ROUND(((1-OneDayDiscount)*'UPS 1Day AM Base'!G145)*(1+ExpressFuelSurcharge),2))</f>
        <v>848.75</v>
      </c>
      <c r="H148" s="300">
        <f>IF(MinBase1AMDay&gt;ROUND(((1-OneDayDiscount)*'UPS 1Day AM Base'!H145),2),ROUND(MinBase1AMDay*(1+ExpressFuelSurcharge),2),ROUND(((1-OneDayDiscount)*'UPS 1Day AM Base'!H145)*(1+ExpressFuelSurcharge),2))</f>
        <v>900.21</v>
      </c>
    </row>
    <row r="149" ht="12.75" customHeight="1">
      <c r="A149" s="299">
        <v>144.0</v>
      </c>
      <c r="B149" s="300">
        <f>IF(MinBase1AMDay&gt;ROUND(((1-OneDayDiscount)*'UPS 1Day AM Base'!B146),2),ROUND(MinBase1AMDay*(1+ExpressFuelSurcharge),2),ROUND(((1-OneDayDiscount)*'UPS 1Day AM Base'!B146)*(1+ExpressFuelSurcharge),2))</f>
        <v>235.37</v>
      </c>
      <c r="C149" s="300">
        <f>IF(MinBase1AMDay&gt;ROUND(((1-OneDayDiscount)*'UPS 1Day AM Base'!C146),2),ROUND(MinBase1AMDay*(1+ExpressFuelSurcharge),2),ROUND(((1-OneDayDiscount)*'UPS 1Day AM Base'!C146)*(1+ExpressFuelSurcharge),2))</f>
        <v>330.04</v>
      </c>
      <c r="D149" s="300">
        <f>IF(MinBase1AMDay&gt;ROUND(((1-OneDayDiscount)*'UPS 1Day AM Base'!D146),2),ROUND(MinBase1AMDay*(1+ExpressFuelSurcharge),2),ROUND(((1-OneDayDiscount)*'UPS 1Day AM Base'!D146)*(1+ExpressFuelSurcharge),2))</f>
        <v>597.98</v>
      </c>
      <c r="E149" s="300">
        <f>IF(MinBase1AMDay&gt;ROUND(((1-OneDayDiscount)*'UPS 1Day AM Base'!E146),2),ROUND(MinBase1AMDay*(1+ExpressFuelSurcharge),2),ROUND(((1-OneDayDiscount)*'UPS 1Day AM Base'!E146)*(1+ExpressFuelSurcharge),2))</f>
        <v>691.14</v>
      </c>
      <c r="F149" s="300">
        <f>IF(MinBase1AMDay&gt;ROUND(((1-OneDayDiscount)*'UPS 1Day AM Base'!F146),2),ROUND(MinBase1AMDay*(1+ExpressFuelSurcharge),2),ROUND(((1-OneDayDiscount)*'UPS 1Day AM Base'!F146)*(1+ExpressFuelSurcharge),2))</f>
        <v>705.33</v>
      </c>
      <c r="G149" s="300">
        <f>IF(MinBase1AMDay&gt;ROUND(((1-OneDayDiscount)*'UPS 1Day AM Base'!G146),2),ROUND(MinBase1AMDay*(1+ExpressFuelSurcharge),2),ROUND(((1-OneDayDiscount)*'UPS 1Day AM Base'!G146)*(1+ExpressFuelSurcharge),2))</f>
        <v>854.68</v>
      </c>
      <c r="H149" s="300">
        <f>IF(MinBase1AMDay&gt;ROUND(((1-OneDayDiscount)*'UPS 1Day AM Base'!H146),2),ROUND(MinBase1AMDay*(1+ExpressFuelSurcharge),2),ROUND(((1-OneDayDiscount)*'UPS 1Day AM Base'!H146)*(1+ExpressFuelSurcharge),2))</f>
        <v>906.51</v>
      </c>
    </row>
    <row r="150" ht="12.75" customHeight="1">
      <c r="A150" s="299">
        <v>145.0</v>
      </c>
      <c r="B150" s="300">
        <f>IF(MinBase1AMDay&gt;ROUND(((1-OneDayDiscount)*'UPS 1Day AM Base'!B147),2),ROUND(MinBase1AMDay*(1+ExpressFuelSurcharge),2),ROUND(((1-OneDayDiscount)*'UPS 1Day AM Base'!B147)*(1+ExpressFuelSurcharge),2))</f>
        <v>237</v>
      </c>
      <c r="C150" s="300">
        <f>IF(MinBase1AMDay&gt;ROUND(((1-OneDayDiscount)*'UPS 1Day AM Base'!C147),2),ROUND(MinBase1AMDay*(1+ExpressFuelSurcharge),2),ROUND(((1-OneDayDiscount)*'UPS 1Day AM Base'!C147)*(1+ExpressFuelSurcharge),2))</f>
        <v>332.34</v>
      </c>
      <c r="D150" s="300">
        <f>IF(MinBase1AMDay&gt;ROUND(((1-OneDayDiscount)*'UPS 1Day AM Base'!D147),2),ROUND(MinBase1AMDay*(1+ExpressFuelSurcharge),2),ROUND(((1-OneDayDiscount)*'UPS 1Day AM Base'!D147)*(1+ExpressFuelSurcharge),2))</f>
        <v>602.13</v>
      </c>
      <c r="E150" s="300">
        <f>IF(MinBase1AMDay&gt;ROUND(((1-OneDayDiscount)*'UPS 1Day AM Base'!E147),2),ROUND(MinBase1AMDay*(1+ExpressFuelSurcharge),2),ROUND(((1-OneDayDiscount)*'UPS 1Day AM Base'!E147)*(1+ExpressFuelSurcharge),2))</f>
        <v>695.93</v>
      </c>
      <c r="F150" s="300">
        <f>IF(MinBase1AMDay&gt;ROUND(((1-OneDayDiscount)*'UPS 1Day AM Base'!F147),2),ROUND(MinBase1AMDay*(1+ExpressFuelSurcharge),2),ROUND(((1-OneDayDiscount)*'UPS 1Day AM Base'!F147)*(1+ExpressFuelSurcharge),2))</f>
        <v>710.22</v>
      </c>
      <c r="G150" s="300">
        <f>IF(MinBase1AMDay&gt;ROUND(((1-OneDayDiscount)*'UPS 1Day AM Base'!G147),2),ROUND(MinBase1AMDay*(1+ExpressFuelSurcharge),2),ROUND(((1-OneDayDiscount)*'UPS 1Day AM Base'!G147)*(1+ExpressFuelSurcharge),2))</f>
        <v>860.62</v>
      </c>
      <c r="H150" s="300">
        <f>IF(MinBase1AMDay&gt;ROUND(((1-OneDayDiscount)*'UPS 1Day AM Base'!H147),2),ROUND(MinBase1AMDay*(1+ExpressFuelSurcharge),2),ROUND(((1-OneDayDiscount)*'UPS 1Day AM Base'!H147)*(1+ExpressFuelSurcharge),2))</f>
        <v>912.8</v>
      </c>
    </row>
    <row r="151" ht="12.75" customHeight="1">
      <c r="A151" s="299">
        <v>146.0</v>
      </c>
      <c r="B151" s="300">
        <f>IF(MinBase1AMDay&gt;ROUND(((1-OneDayDiscount)*'UPS 1Day AM Base'!B148),2),ROUND(MinBase1AMDay*(1+ExpressFuelSurcharge),2),ROUND(((1-OneDayDiscount)*'UPS 1Day AM Base'!B148)*(1+ExpressFuelSurcharge),2))</f>
        <v>238.63</v>
      </c>
      <c r="C151" s="300">
        <f>IF(MinBase1AMDay&gt;ROUND(((1-OneDayDiscount)*'UPS 1Day AM Base'!C148),2),ROUND(MinBase1AMDay*(1+ExpressFuelSurcharge),2),ROUND(((1-OneDayDiscount)*'UPS 1Day AM Base'!C148)*(1+ExpressFuelSurcharge),2))</f>
        <v>334.63</v>
      </c>
      <c r="D151" s="300">
        <f>IF(MinBase1AMDay&gt;ROUND(((1-OneDayDiscount)*'UPS 1Day AM Base'!D148),2),ROUND(MinBase1AMDay*(1+ExpressFuelSurcharge),2),ROUND(((1-OneDayDiscount)*'UPS 1Day AM Base'!D148)*(1+ExpressFuelSurcharge),2))</f>
        <v>606.29</v>
      </c>
      <c r="E151" s="300">
        <f>IF(MinBase1AMDay&gt;ROUND(((1-OneDayDiscount)*'UPS 1Day AM Base'!E148),2),ROUND(MinBase1AMDay*(1+ExpressFuelSurcharge),2),ROUND(((1-OneDayDiscount)*'UPS 1Day AM Base'!E148)*(1+ExpressFuelSurcharge),2))</f>
        <v>700.73</v>
      </c>
      <c r="F151" s="300">
        <f>IF(MinBase1AMDay&gt;ROUND(((1-OneDayDiscount)*'UPS 1Day AM Base'!F148),2),ROUND(MinBase1AMDay*(1+ExpressFuelSurcharge),2),ROUND(((1-OneDayDiscount)*'UPS 1Day AM Base'!F148)*(1+ExpressFuelSurcharge),2))</f>
        <v>715.12</v>
      </c>
      <c r="G151" s="300">
        <f>IF(MinBase1AMDay&gt;ROUND(((1-OneDayDiscount)*'UPS 1Day AM Base'!G148),2),ROUND(MinBase1AMDay*(1+ExpressFuelSurcharge),2),ROUND(((1-OneDayDiscount)*'UPS 1Day AM Base'!G148)*(1+ExpressFuelSurcharge),2))</f>
        <v>866.55</v>
      </c>
      <c r="H151" s="300">
        <f>IF(MinBase1AMDay&gt;ROUND(((1-OneDayDiscount)*'UPS 1Day AM Base'!H148),2),ROUND(MinBase1AMDay*(1+ExpressFuelSurcharge),2),ROUND(((1-OneDayDiscount)*'UPS 1Day AM Base'!H148)*(1+ExpressFuelSurcharge),2))</f>
        <v>919.1</v>
      </c>
    </row>
    <row r="152" ht="12.75" customHeight="1">
      <c r="A152" s="299">
        <v>147.0</v>
      </c>
      <c r="B152" s="300">
        <f>IF(MinBase1AMDay&gt;ROUND(((1-OneDayDiscount)*'UPS 1Day AM Base'!B149),2),ROUND(MinBase1AMDay*(1+ExpressFuelSurcharge),2),ROUND(((1-OneDayDiscount)*'UPS 1Day AM Base'!B149)*(1+ExpressFuelSurcharge),2))</f>
        <v>240.26</v>
      </c>
      <c r="C152" s="300">
        <f>IF(MinBase1AMDay&gt;ROUND(((1-OneDayDiscount)*'UPS 1Day AM Base'!C149),2),ROUND(MinBase1AMDay*(1+ExpressFuelSurcharge),2),ROUND(((1-OneDayDiscount)*'UPS 1Day AM Base'!C149)*(1+ExpressFuelSurcharge),2))</f>
        <v>336.93</v>
      </c>
      <c r="D152" s="300">
        <f>IF(MinBase1AMDay&gt;ROUND(((1-OneDayDiscount)*'UPS 1Day AM Base'!D149),2),ROUND(MinBase1AMDay*(1+ExpressFuelSurcharge),2),ROUND(((1-OneDayDiscount)*'UPS 1Day AM Base'!D149)*(1+ExpressFuelSurcharge),2))</f>
        <v>610.43</v>
      </c>
      <c r="E152" s="300">
        <f>IF(MinBase1AMDay&gt;ROUND(((1-OneDayDiscount)*'UPS 1Day AM Base'!E149),2),ROUND(MinBase1AMDay*(1+ExpressFuelSurcharge),2),ROUND(((1-OneDayDiscount)*'UPS 1Day AM Base'!E149)*(1+ExpressFuelSurcharge),2))</f>
        <v>705.53</v>
      </c>
      <c r="F152" s="300">
        <f>IF(MinBase1AMDay&gt;ROUND(((1-OneDayDiscount)*'UPS 1Day AM Base'!F149),2),ROUND(MinBase1AMDay*(1+ExpressFuelSurcharge),2),ROUND(((1-OneDayDiscount)*'UPS 1Day AM Base'!F149)*(1+ExpressFuelSurcharge),2))</f>
        <v>720.03</v>
      </c>
      <c r="G152" s="300">
        <f>IF(MinBase1AMDay&gt;ROUND(((1-OneDayDiscount)*'UPS 1Day AM Base'!G149),2),ROUND(MinBase1AMDay*(1+ExpressFuelSurcharge),2),ROUND(((1-OneDayDiscount)*'UPS 1Day AM Base'!G149)*(1+ExpressFuelSurcharge),2))</f>
        <v>872.49</v>
      </c>
      <c r="H152" s="300">
        <f>IF(MinBase1AMDay&gt;ROUND(((1-OneDayDiscount)*'UPS 1Day AM Base'!H149),2),ROUND(MinBase1AMDay*(1+ExpressFuelSurcharge),2),ROUND(((1-OneDayDiscount)*'UPS 1Day AM Base'!H149)*(1+ExpressFuelSurcharge),2))</f>
        <v>925.39</v>
      </c>
    </row>
    <row r="153" ht="12.75" customHeight="1">
      <c r="A153" s="299">
        <v>148.0</v>
      </c>
      <c r="B153" s="300">
        <f>IF(MinBase1AMDay&gt;ROUND(((1-OneDayDiscount)*'UPS 1Day AM Base'!B150),2),ROUND(MinBase1AMDay*(1+ExpressFuelSurcharge),2),ROUND(((1-OneDayDiscount)*'UPS 1Day AM Base'!B150)*(1+ExpressFuelSurcharge),2))</f>
        <v>241.9</v>
      </c>
      <c r="C153" s="300">
        <f>IF(MinBase1AMDay&gt;ROUND(((1-OneDayDiscount)*'UPS 1Day AM Base'!C150),2),ROUND(MinBase1AMDay*(1+ExpressFuelSurcharge),2),ROUND(((1-OneDayDiscount)*'UPS 1Day AM Base'!C150)*(1+ExpressFuelSurcharge),2))</f>
        <v>339.21</v>
      </c>
      <c r="D153" s="300">
        <f>IF(MinBase1AMDay&gt;ROUND(((1-OneDayDiscount)*'UPS 1Day AM Base'!D150),2),ROUND(MinBase1AMDay*(1+ExpressFuelSurcharge),2),ROUND(((1-OneDayDiscount)*'UPS 1Day AM Base'!D150)*(1+ExpressFuelSurcharge),2))</f>
        <v>614.58</v>
      </c>
      <c r="E153" s="300">
        <f>IF(MinBase1AMDay&gt;ROUND(((1-OneDayDiscount)*'UPS 1Day AM Base'!E150),2),ROUND(MinBase1AMDay*(1+ExpressFuelSurcharge),2),ROUND(((1-OneDayDiscount)*'UPS 1Day AM Base'!E150)*(1+ExpressFuelSurcharge),2))</f>
        <v>710.33</v>
      </c>
      <c r="F153" s="300">
        <f>IF(MinBase1AMDay&gt;ROUND(((1-OneDayDiscount)*'UPS 1Day AM Base'!F150),2),ROUND(MinBase1AMDay*(1+ExpressFuelSurcharge),2),ROUND(((1-OneDayDiscount)*'UPS 1Day AM Base'!F150)*(1+ExpressFuelSurcharge),2))</f>
        <v>724.91</v>
      </c>
      <c r="G153" s="300">
        <f>IF(MinBase1AMDay&gt;ROUND(((1-OneDayDiscount)*'UPS 1Day AM Base'!G150),2),ROUND(MinBase1AMDay*(1+ExpressFuelSurcharge),2),ROUND(((1-OneDayDiscount)*'UPS 1Day AM Base'!G150)*(1+ExpressFuelSurcharge),2))</f>
        <v>878.42</v>
      </c>
      <c r="H153" s="300">
        <f>IF(MinBase1AMDay&gt;ROUND(((1-OneDayDiscount)*'UPS 1Day AM Base'!H150),2),ROUND(MinBase1AMDay*(1+ExpressFuelSurcharge),2),ROUND(((1-OneDayDiscount)*'UPS 1Day AM Base'!H150)*(1+ExpressFuelSurcharge),2))</f>
        <v>931.69</v>
      </c>
    </row>
    <row r="154" ht="12.75" customHeight="1">
      <c r="A154" s="299">
        <v>149.0</v>
      </c>
      <c r="B154" s="300">
        <f>IF(MinBase1AMDay&gt;ROUND(((1-OneDayDiscount)*'UPS 1Day AM Base'!B151),2),ROUND(MinBase1AMDay*(1+ExpressFuelSurcharge),2),ROUND(((1-OneDayDiscount)*'UPS 1Day AM Base'!B151)*(1+ExpressFuelSurcharge),2))</f>
        <v>244</v>
      </c>
      <c r="C154" s="300">
        <f>IF(MinBase1AMDay&gt;ROUND(((1-OneDayDiscount)*'UPS 1Day AM Base'!C151),2),ROUND(MinBase1AMDay*(1+ExpressFuelSurcharge),2),ROUND(((1-OneDayDiscount)*'UPS 1Day AM Base'!C151)*(1+ExpressFuelSurcharge),2))</f>
        <v>341.51</v>
      </c>
      <c r="D154" s="300">
        <f>IF(MinBase1AMDay&gt;ROUND(((1-OneDayDiscount)*'UPS 1Day AM Base'!D151),2),ROUND(MinBase1AMDay*(1+ExpressFuelSurcharge),2),ROUND(((1-OneDayDiscount)*'UPS 1Day AM Base'!D151)*(1+ExpressFuelSurcharge),2))</f>
        <v>618.74</v>
      </c>
      <c r="E154" s="300">
        <f>IF(MinBase1AMDay&gt;ROUND(((1-OneDayDiscount)*'UPS 1Day AM Base'!E151),2),ROUND(MinBase1AMDay*(1+ExpressFuelSurcharge),2),ROUND(((1-OneDayDiscount)*'UPS 1Day AM Base'!E151)*(1+ExpressFuelSurcharge),2))</f>
        <v>715.12</v>
      </c>
      <c r="F154" s="300">
        <f>IF(MinBase1AMDay&gt;ROUND(((1-OneDayDiscount)*'UPS 1Day AM Base'!F151),2),ROUND(MinBase1AMDay*(1+ExpressFuelSurcharge),2),ROUND(((1-OneDayDiscount)*'UPS 1Day AM Base'!F151)*(1+ExpressFuelSurcharge),2))</f>
        <v>729.82</v>
      </c>
      <c r="G154" s="300">
        <f>IF(MinBase1AMDay&gt;ROUND(((1-OneDayDiscount)*'UPS 1Day AM Base'!G151),2),ROUND(MinBase1AMDay*(1+ExpressFuelSurcharge),2),ROUND(((1-OneDayDiscount)*'UPS 1Day AM Base'!G151)*(1+ExpressFuelSurcharge),2))</f>
        <v>884.36</v>
      </c>
      <c r="H154" s="300">
        <f>IF(MinBase1AMDay&gt;ROUND(((1-OneDayDiscount)*'UPS 1Day AM Base'!H151),2),ROUND(MinBase1AMDay*(1+ExpressFuelSurcharge),2),ROUND(((1-OneDayDiscount)*'UPS 1Day AM Base'!H151)*(1+ExpressFuelSurcharge),2))</f>
        <v>937.98</v>
      </c>
    </row>
    <row r="155" ht="12.75" customHeight="1">
      <c r="A155" s="299">
        <v>150.0</v>
      </c>
      <c r="B155" s="300">
        <f>IF(MinBase1AMDay&gt;ROUND(((1-OneDayDiscount)*'UPS 1Day AM Base'!B152),2),ROUND(MinBase1AMDay*(1+ExpressFuelSurcharge),2),ROUND(((1-OneDayDiscount)*'UPS 1Day AM Base'!B152)*(1+ExpressFuelSurcharge),2))</f>
        <v>245.63</v>
      </c>
      <c r="C155" s="300">
        <f>IF(MinBase1AMDay&gt;ROUND(((1-OneDayDiscount)*'UPS 1Day AM Base'!C152),2),ROUND(MinBase1AMDay*(1+ExpressFuelSurcharge),2),ROUND(((1-OneDayDiscount)*'UPS 1Day AM Base'!C152)*(1+ExpressFuelSurcharge),2))</f>
        <v>343.8</v>
      </c>
      <c r="D155" s="300">
        <f>IF(MinBase1AMDay&gt;ROUND(((1-OneDayDiscount)*'UPS 1Day AM Base'!D152),2),ROUND(MinBase1AMDay*(1+ExpressFuelSurcharge),2),ROUND(((1-OneDayDiscount)*'UPS 1Day AM Base'!D152)*(1+ExpressFuelSurcharge),2))</f>
        <v>622.89</v>
      </c>
      <c r="E155" s="300">
        <f>IF(MinBase1AMDay&gt;ROUND(((1-OneDayDiscount)*'UPS 1Day AM Base'!E152),2),ROUND(MinBase1AMDay*(1+ExpressFuelSurcharge),2),ROUND(((1-OneDayDiscount)*'UPS 1Day AM Base'!E152)*(1+ExpressFuelSurcharge),2))</f>
        <v>719.94</v>
      </c>
      <c r="F155" s="300">
        <f>IF(MinBase1AMDay&gt;ROUND(((1-OneDayDiscount)*'UPS 1Day AM Base'!F152),2),ROUND(MinBase1AMDay*(1+ExpressFuelSurcharge),2),ROUND(((1-OneDayDiscount)*'UPS 1Day AM Base'!F152)*(1+ExpressFuelSurcharge),2))</f>
        <v>734.71</v>
      </c>
      <c r="G155" s="300">
        <f>IF(MinBase1AMDay&gt;ROUND(((1-OneDayDiscount)*'UPS 1Day AM Base'!G152),2),ROUND(MinBase1AMDay*(1+ExpressFuelSurcharge),2),ROUND(((1-OneDayDiscount)*'UPS 1Day AM Base'!G152)*(1+ExpressFuelSurcharge),2))</f>
        <v>890.3</v>
      </c>
      <c r="H155" s="300">
        <f>IF(MinBase1AMDay&gt;ROUND(((1-OneDayDiscount)*'UPS 1Day AM Base'!H152),2),ROUND(MinBase1AMDay*(1+ExpressFuelSurcharge),2),ROUND(((1-OneDayDiscount)*'UPS 1Day AM Base'!H152)*(1+ExpressFuelSurcharge),2))</f>
        <v>944.28</v>
      </c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H155">
    <cfRule type="expression" dxfId="1" priority="1">
      <formula>MOD(ROW(),2)=0</formula>
    </cfRule>
  </conditionalFormatting>
  <printOptions/>
  <pageMargins bottom="0.57" footer="0.0" header="0.0" left="0.75" right="0.75" top="0.51"/>
  <pageSetup scale="92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E4D5"/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" width="7.75"/>
    <col customWidth="1" min="2" max="11" width="10.25"/>
    <col customWidth="1" min="12" max="12" width="3.63"/>
    <col customWidth="1" min="13" max="26" width="8.63"/>
  </cols>
  <sheetData>
    <row r="1" ht="12.75" customHeight="1">
      <c r="B1" s="312" t="s">
        <v>157</v>
      </c>
      <c r="C1" s="308"/>
      <c r="D1" s="308"/>
      <c r="E1" s="313">
        <f>ExpressResWithFS</f>
        <v>7.14</v>
      </c>
      <c r="H1" s="286" t="s">
        <v>145</v>
      </c>
    </row>
    <row r="2" ht="12.75" customHeight="1">
      <c r="B2" s="295" t="s">
        <v>147</v>
      </c>
      <c r="H2" s="286" t="s">
        <v>161</v>
      </c>
    </row>
    <row r="3" ht="12.75" customHeight="1">
      <c r="B3" s="295" t="s">
        <v>162</v>
      </c>
    </row>
    <row r="4" ht="12.75" customHeight="1">
      <c r="A4" s="314" t="s">
        <v>4</v>
      </c>
      <c r="B4" s="315" t="s">
        <v>0</v>
      </c>
      <c r="C4" s="315" t="s">
        <v>0</v>
      </c>
      <c r="D4" s="315" t="s">
        <v>0</v>
      </c>
      <c r="E4" s="315" t="s">
        <v>0</v>
      </c>
      <c r="F4" s="315" t="s">
        <v>0</v>
      </c>
      <c r="G4" s="315" t="s">
        <v>0</v>
      </c>
      <c r="H4" s="315" t="s">
        <v>0</v>
      </c>
      <c r="I4" s="315" t="s">
        <v>163</v>
      </c>
      <c r="J4" s="315" t="s">
        <v>164</v>
      </c>
      <c r="K4" s="315" t="s">
        <v>165</v>
      </c>
    </row>
    <row r="5" ht="12.75" customHeight="1">
      <c r="A5" s="296" t="s">
        <v>149</v>
      </c>
      <c r="B5" s="298">
        <v>202.0</v>
      </c>
      <c r="C5" s="298">
        <v>203.0</v>
      </c>
      <c r="D5" s="298">
        <v>204.0</v>
      </c>
      <c r="E5" s="298">
        <v>205.0</v>
      </c>
      <c r="F5" s="298">
        <v>206.0</v>
      </c>
      <c r="G5" s="298">
        <v>207.0</v>
      </c>
      <c r="H5" s="298">
        <v>208.0</v>
      </c>
      <c r="I5" s="298">
        <v>224.0</v>
      </c>
      <c r="J5" s="298">
        <v>225.0</v>
      </c>
      <c r="K5" s="298">
        <v>226.0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99" t="s">
        <v>150</v>
      </c>
      <c r="B6" s="300">
        <f>IF(MinBase2Day&gt;ROUND(((1-TwoDayDiscount)*'UPS 2Day Base'!B3),2),ROUND(MinBase2Day*(1+ExpressFuelSurcharge),2),ROUND(((1-TwoDayDiscount)*'UPS 2Day Base'!B3)*(1+ExpressFuelSurcharge),2))</f>
        <v>19.42</v>
      </c>
      <c r="C6" s="300">
        <f>IF(MinBase2Day&gt;ROUND(((1-TwoDayDiscount)*'UPS 2Day Base'!C3),2),ROUND(MinBase2Day*(1+ExpressFuelSurcharge),2),ROUND(((1-TwoDayDiscount)*'UPS 2Day Base'!C3)*(1+ExpressFuelSurcharge),2))</f>
        <v>19.42</v>
      </c>
      <c r="D6" s="300">
        <f>IF(MinBase2Day&gt;ROUND(((1-TwoDayDiscount)*'UPS 2Day Base'!D3),2),ROUND(MinBase2Day*(1+ExpressFuelSurcharge),2),ROUND(((1-TwoDayDiscount)*'UPS 2Day Base'!D3)*(1+ExpressFuelSurcharge),2))</f>
        <v>19.42</v>
      </c>
      <c r="E6" s="300">
        <f>IF(MinBase2Day&gt;ROUND(((1-TwoDayDiscount)*'UPS 2Day Base'!E3),2),ROUND(MinBase2Day*(1+ExpressFuelSurcharge),2),ROUND(((1-TwoDayDiscount)*'UPS 2Day Base'!E3)*(1+ExpressFuelSurcharge),2))</f>
        <v>21.24</v>
      </c>
      <c r="F6" s="300">
        <f>IF(MinBase2Day&gt;ROUND(((1-TwoDayDiscount)*'UPS 2Day Base'!F3),2),ROUND(MinBase2Day*(1+ExpressFuelSurcharge),2),ROUND(((1-TwoDayDiscount)*'UPS 2Day Base'!F3)*(1+ExpressFuelSurcharge),2))</f>
        <v>25.51</v>
      </c>
      <c r="G6" s="300">
        <f>IF(MinBase2Day&gt;ROUND(((1-TwoDayDiscount)*'UPS 2Day Base'!G3),2),ROUND(MinBase2Day*(1+ExpressFuelSurcharge),2),ROUND(((1-TwoDayDiscount)*'UPS 2Day Base'!G3)*(1+ExpressFuelSurcharge),2))</f>
        <v>27.22</v>
      </c>
      <c r="H6" s="300">
        <f>IF(MinBase2Day&gt;ROUND(((1-TwoDayDiscount)*'UPS 2Day Base'!H3),2),ROUND(MinBase2Day*(1+ExpressFuelSurcharge),2),ROUND(((1-TwoDayDiscount)*'UPS 2Day Base'!H3)*(1+ExpressFuelSurcharge),2))</f>
        <v>27.76</v>
      </c>
      <c r="I6" s="300">
        <f>IF(MinBase2Day&gt;ROUND(((1-TwoDayDiscount)*'UPS 2Day Base'!I3),2),ROUND(MinBase2Day*(1+ExpressFuelSurcharge),2),ROUND(((1-TwoDayDiscount)*'UPS 2Day Base'!I3)*(1+ExpressFuelSurcharge),2))</f>
        <v>40.2</v>
      </c>
      <c r="J6" s="300">
        <f>IF(MinBase2Day&gt;ROUND(((1-TwoDayDiscount)*'UPS 2Day Base'!J3),2),ROUND(MinBase2Day*(1+ExpressFuelSurcharge),2),ROUND(((1-TwoDayDiscount)*'UPS 2Day Base'!J3)*(1+ExpressFuelSurcharge),2))</f>
        <v>37.46</v>
      </c>
      <c r="K6" s="300">
        <f>IF(MinBase2Day&gt;ROUND(((1-TwoDayDiscount)*'UPS 2Day Base'!K3),2),ROUND(MinBase2Day*(1+ExpressFuelSurcharge),2),ROUND(((1-TwoDayDiscount)*'UPS 2Day Base'!K3)*(1+ExpressFuelSurcharge),2))</f>
        <v>48.89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299">
        <v>2.0</v>
      </c>
      <c r="B7" s="300">
        <f>IF(MinBase2Day&gt;ROUND(((1-TwoDayDiscount)*'UPS 2Day Base'!B4),2),ROUND(MinBase2Day*(1+ExpressFuelSurcharge),2),ROUND(((1-TwoDayDiscount)*'UPS 2Day Base'!B4)*(1+ExpressFuelSurcharge),2))</f>
        <v>19.42</v>
      </c>
      <c r="C7" s="300">
        <f>IF(MinBase2Day&gt;ROUND(((1-TwoDayDiscount)*'UPS 2Day Base'!C4),2),ROUND(MinBase2Day*(1+ExpressFuelSurcharge),2),ROUND(((1-TwoDayDiscount)*'UPS 2Day Base'!C4)*(1+ExpressFuelSurcharge),2))</f>
        <v>19.42</v>
      </c>
      <c r="D7" s="300">
        <f>IF(MinBase2Day&gt;ROUND(((1-TwoDayDiscount)*'UPS 2Day Base'!D4),2),ROUND(MinBase2Day*(1+ExpressFuelSurcharge),2),ROUND(((1-TwoDayDiscount)*'UPS 2Day Base'!D4)*(1+ExpressFuelSurcharge),2))</f>
        <v>19.42</v>
      </c>
      <c r="E7" s="300">
        <f>IF(MinBase2Day&gt;ROUND(((1-TwoDayDiscount)*'UPS 2Day Base'!E4),2),ROUND(MinBase2Day*(1+ExpressFuelSurcharge),2),ROUND(((1-TwoDayDiscount)*'UPS 2Day Base'!E4)*(1+ExpressFuelSurcharge),2))</f>
        <v>22.88</v>
      </c>
      <c r="F7" s="300">
        <f>IF(MinBase2Day&gt;ROUND(((1-TwoDayDiscount)*'UPS 2Day Base'!F4),2),ROUND(MinBase2Day*(1+ExpressFuelSurcharge),2),ROUND(((1-TwoDayDiscount)*'UPS 2Day Base'!F4)*(1+ExpressFuelSurcharge),2))</f>
        <v>28.71</v>
      </c>
      <c r="G7" s="300">
        <f>IF(MinBase2Day&gt;ROUND(((1-TwoDayDiscount)*'UPS 2Day Base'!G4),2),ROUND(MinBase2Day*(1+ExpressFuelSurcharge),2),ROUND(((1-TwoDayDiscount)*'UPS 2Day Base'!G4)*(1+ExpressFuelSurcharge),2))</f>
        <v>31.84</v>
      </c>
      <c r="H7" s="300">
        <f>IF(MinBase2Day&gt;ROUND(((1-TwoDayDiscount)*'UPS 2Day Base'!H4),2),ROUND(MinBase2Day*(1+ExpressFuelSurcharge),2),ROUND(((1-TwoDayDiscount)*'UPS 2Day Base'!H4)*(1+ExpressFuelSurcharge),2))</f>
        <v>33.5</v>
      </c>
      <c r="I7" s="300">
        <f>IF(MinBase2Day&gt;ROUND(((1-TwoDayDiscount)*'UPS 2Day Base'!I4),2),ROUND(MinBase2Day*(1+ExpressFuelSurcharge),2),ROUND(((1-TwoDayDiscount)*'UPS 2Day Base'!I4)*(1+ExpressFuelSurcharge),2))</f>
        <v>44.89</v>
      </c>
      <c r="J7" s="300">
        <f>IF(MinBase2Day&gt;ROUND(((1-TwoDayDiscount)*'UPS 2Day Base'!J4),2),ROUND(MinBase2Day*(1+ExpressFuelSurcharge),2),ROUND(((1-TwoDayDiscount)*'UPS 2Day Base'!J4)*(1+ExpressFuelSurcharge),2))</f>
        <v>41.94</v>
      </c>
      <c r="K7" s="300">
        <f>IF(MinBase2Day&gt;ROUND(((1-TwoDayDiscount)*'UPS 2Day Base'!K4),2),ROUND(MinBase2Day*(1+ExpressFuelSurcharge),2),ROUND(((1-TwoDayDiscount)*'UPS 2Day Base'!K4)*(1+ExpressFuelSurcharge),2))</f>
        <v>59.78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299">
        <v>3.0</v>
      </c>
      <c r="B8" s="300">
        <f>IF(MinBase2Day&gt;ROUND(((1-TwoDayDiscount)*'UPS 2Day Base'!B5),2),ROUND(MinBase2Day*(1+ExpressFuelSurcharge),2),ROUND(((1-TwoDayDiscount)*'UPS 2Day Base'!B5)*(1+ExpressFuelSurcharge),2))</f>
        <v>19.42</v>
      </c>
      <c r="C8" s="300">
        <f>IF(MinBase2Day&gt;ROUND(((1-TwoDayDiscount)*'UPS 2Day Base'!C5),2),ROUND(MinBase2Day*(1+ExpressFuelSurcharge),2),ROUND(((1-TwoDayDiscount)*'UPS 2Day Base'!C5)*(1+ExpressFuelSurcharge),2))</f>
        <v>19.42</v>
      </c>
      <c r="D8" s="300">
        <f>IF(MinBase2Day&gt;ROUND(((1-TwoDayDiscount)*'UPS 2Day Base'!D5),2),ROUND(MinBase2Day*(1+ExpressFuelSurcharge),2),ROUND(((1-TwoDayDiscount)*'UPS 2Day Base'!D5)*(1+ExpressFuelSurcharge),2))</f>
        <v>19.96</v>
      </c>
      <c r="E8" s="300">
        <f>IF(MinBase2Day&gt;ROUND(((1-TwoDayDiscount)*'UPS 2Day Base'!E5),2),ROUND(MinBase2Day*(1+ExpressFuelSurcharge),2),ROUND(((1-TwoDayDiscount)*'UPS 2Day Base'!E5)*(1+ExpressFuelSurcharge),2))</f>
        <v>25.25</v>
      </c>
      <c r="F8" s="300">
        <f>IF(MinBase2Day&gt;ROUND(((1-TwoDayDiscount)*'UPS 2Day Base'!F5),2),ROUND(MinBase2Day*(1+ExpressFuelSurcharge),2),ROUND(((1-TwoDayDiscount)*'UPS 2Day Base'!F5)*(1+ExpressFuelSurcharge),2))</f>
        <v>33</v>
      </c>
      <c r="G8" s="300">
        <f>IF(MinBase2Day&gt;ROUND(((1-TwoDayDiscount)*'UPS 2Day Base'!G5),2),ROUND(MinBase2Day*(1+ExpressFuelSurcharge),2),ROUND(((1-TwoDayDiscount)*'UPS 2Day Base'!G5)*(1+ExpressFuelSurcharge),2))</f>
        <v>36.91</v>
      </c>
      <c r="H8" s="300">
        <f>IF(MinBase2Day&gt;ROUND(((1-TwoDayDiscount)*'UPS 2Day Base'!H5),2),ROUND(MinBase2Day*(1+ExpressFuelSurcharge),2),ROUND(((1-TwoDayDiscount)*'UPS 2Day Base'!H5)*(1+ExpressFuelSurcharge),2))</f>
        <v>38.44</v>
      </c>
      <c r="I8" s="300">
        <f>IF(MinBase2Day&gt;ROUND(((1-TwoDayDiscount)*'UPS 2Day Base'!I5),2),ROUND(MinBase2Day*(1+ExpressFuelSurcharge),2),ROUND(((1-TwoDayDiscount)*'UPS 2Day Base'!I5)*(1+ExpressFuelSurcharge),2))</f>
        <v>51.22</v>
      </c>
      <c r="J8" s="300">
        <f>IF(MinBase2Day&gt;ROUND(((1-TwoDayDiscount)*'UPS 2Day Base'!J5),2),ROUND(MinBase2Day*(1+ExpressFuelSurcharge),2),ROUND(((1-TwoDayDiscount)*'UPS 2Day Base'!J5)*(1+ExpressFuelSurcharge),2))</f>
        <v>47.84</v>
      </c>
      <c r="K8" s="300">
        <f>IF(MinBase2Day&gt;ROUND(((1-TwoDayDiscount)*'UPS 2Day Base'!K5),2),ROUND(MinBase2Day*(1+ExpressFuelSurcharge),2),ROUND(((1-TwoDayDiscount)*'UPS 2Day Base'!K5)*(1+ExpressFuelSurcharge),2))</f>
        <v>62.46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99">
        <v>4.0</v>
      </c>
      <c r="B9" s="300">
        <f>IF(MinBase2Day&gt;ROUND(((1-TwoDayDiscount)*'UPS 2Day Base'!B6),2),ROUND(MinBase2Day*(1+ExpressFuelSurcharge),2),ROUND(((1-TwoDayDiscount)*'UPS 2Day Base'!B6)*(1+ExpressFuelSurcharge),2))</f>
        <v>19.42</v>
      </c>
      <c r="C9" s="300">
        <f>IF(MinBase2Day&gt;ROUND(((1-TwoDayDiscount)*'UPS 2Day Base'!C6),2),ROUND(MinBase2Day*(1+ExpressFuelSurcharge),2),ROUND(((1-TwoDayDiscount)*'UPS 2Day Base'!C6)*(1+ExpressFuelSurcharge),2))</f>
        <v>19.42</v>
      </c>
      <c r="D9" s="300">
        <f>IF(MinBase2Day&gt;ROUND(((1-TwoDayDiscount)*'UPS 2Day Base'!D6),2),ROUND(MinBase2Day*(1+ExpressFuelSurcharge),2),ROUND(((1-TwoDayDiscount)*'UPS 2Day Base'!D6)*(1+ExpressFuelSurcharge),2))</f>
        <v>21.62</v>
      </c>
      <c r="E9" s="300">
        <f>IF(MinBase2Day&gt;ROUND(((1-TwoDayDiscount)*'UPS 2Day Base'!E6),2),ROUND(MinBase2Day*(1+ExpressFuelSurcharge),2),ROUND(((1-TwoDayDiscount)*'UPS 2Day Base'!E6)*(1+ExpressFuelSurcharge),2))</f>
        <v>29.43</v>
      </c>
      <c r="F9" s="300">
        <f>IF(MinBase2Day&gt;ROUND(((1-TwoDayDiscount)*'UPS 2Day Base'!F6),2),ROUND(MinBase2Day*(1+ExpressFuelSurcharge),2),ROUND(((1-TwoDayDiscount)*'UPS 2Day Base'!F6)*(1+ExpressFuelSurcharge),2))</f>
        <v>38.04</v>
      </c>
      <c r="G9" s="300">
        <f>IF(MinBase2Day&gt;ROUND(((1-TwoDayDiscount)*'UPS 2Day Base'!G6),2),ROUND(MinBase2Day*(1+ExpressFuelSurcharge),2),ROUND(((1-TwoDayDiscount)*'UPS 2Day Base'!G6)*(1+ExpressFuelSurcharge),2))</f>
        <v>42.06</v>
      </c>
      <c r="H9" s="300">
        <f>IF(MinBase2Day&gt;ROUND(((1-TwoDayDiscount)*'UPS 2Day Base'!H6),2),ROUND(MinBase2Day*(1+ExpressFuelSurcharge),2),ROUND(((1-TwoDayDiscount)*'UPS 2Day Base'!H6)*(1+ExpressFuelSurcharge),2))</f>
        <v>43.66</v>
      </c>
      <c r="I9" s="300">
        <f>IF(MinBase2Day&gt;ROUND(((1-TwoDayDiscount)*'UPS 2Day Base'!I6),2),ROUND(MinBase2Day*(1+ExpressFuelSurcharge),2),ROUND(((1-TwoDayDiscount)*'UPS 2Day Base'!I6)*(1+ExpressFuelSurcharge),2))</f>
        <v>54.56</v>
      </c>
      <c r="J9" s="300">
        <f>IF(MinBase2Day&gt;ROUND(((1-TwoDayDiscount)*'UPS 2Day Base'!J6),2),ROUND(MinBase2Day*(1+ExpressFuelSurcharge),2),ROUND(((1-TwoDayDiscount)*'UPS 2Day Base'!J6)*(1+ExpressFuelSurcharge),2))</f>
        <v>51.02</v>
      </c>
      <c r="K9" s="300">
        <f>IF(MinBase2Day&gt;ROUND(((1-TwoDayDiscount)*'UPS 2Day Base'!K6),2),ROUND(MinBase2Day*(1+ExpressFuelSurcharge),2),ROUND(((1-TwoDayDiscount)*'UPS 2Day Base'!K6)*(1+ExpressFuelSurcharge),2))</f>
        <v>65.28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299">
        <v>5.0</v>
      </c>
      <c r="B10" s="300">
        <f>IF(MinBase2Day&gt;ROUND(((1-TwoDayDiscount)*'UPS 2Day Base'!B7),2),ROUND(MinBase2Day*(1+ExpressFuelSurcharge),2),ROUND(((1-TwoDayDiscount)*'UPS 2Day Base'!B7)*(1+ExpressFuelSurcharge),2))</f>
        <v>19.42</v>
      </c>
      <c r="C10" s="300">
        <f>IF(MinBase2Day&gt;ROUND(((1-TwoDayDiscount)*'UPS 2Day Base'!C7),2),ROUND(MinBase2Day*(1+ExpressFuelSurcharge),2),ROUND(((1-TwoDayDiscount)*'UPS 2Day Base'!C7)*(1+ExpressFuelSurcharge),2))</f>
        <v>20.01</v>
      </c>
      <c r="D10" s="300">
        <f>IF(MinBase2Day&gt;ROUND(((1-TwoDayDiscount)*'UPS 2Day Base'!D7),2),ROUND(MinBase2Day*(1+ExpressFuelSurcharge),2),ROUND(((1-TwoDayDiscount)*'UPS 2Day Base'!D7)*(1+ExpressFuelSurcharge),2))</f>
        <v>23.5</v>
      </c>
      <c r="E10" s="300">
        <f>IF(MinBase2Day&gt;ROUND(((1-TwoDayDiscount)*'UPS 2Day Base'!E7),2),ROUND(MinBase2Day*(1+ExpressFuelSurcharge),2),ROUND(((1-TwoDayDiscount)*'UPS 2Day Base'!E7)*(1+ExpressFuelSurcharge),2))</f>
        <v>32.63</v>
      </c>
      <c r="F10" s="300">
        <f>IF(MinBase2Day&gt;ROUND(((1-TwoDayDiscount)*'UPS 2Day Base'!F7),2),ROUND(MinBase2Day*(1+ExpressFuelSurcharge),2),ROUND(((1-TwoDayDiscount)*'UPS 2Day Base'!F7)*(1+ExpressFuelSurcharge),2))</f>
        <v>42.5</v>
      </c>
      <c r="G10" s="300">
        <f>IF(MinBase2Day&gt;ROUND(((1-TwoDayDiscount)*'UPS 2Day Base'!G7),2),ROUND(MinBase2Day*(1+ExpressFuelSurcharge),2),ROUND(((1-TwoDayDiscount)*'UPS 2Day Base'!G7)*(1+ExpressFuelSurcharge),2))</f>
        <v>46.77</v>
      </c>
      <c r="H10" s="300">
        <f>IF(MinBase2Day&gt;ROUND(((1-TwoDayDiscount)*'UPS 2Day Base'!H7),2),ROUND(MinBase2Day*(1+ExpressFuelSurcharge),2),ROUND(((1-TwoDayDiscount)*'UPS 2Day Base'!H7)*(1+ExpressFuelSurcharge),2))</f>
        <v>49.56</v>
      </c>
      <c r="I10" s="300">
        <f>IF(MinBase2Day&gt;ROUND(((1-TwoDayDiscount)*'UPS 2Day Base'!I7),2),ROUND(MinBase2Day*(1+ExpressFuelSurcharge),2),ROUND(((1-TwoDayDiscount)*'UPS 2Day Base'!I7)*(1+ExpressFuelSurcharge),2))</f>
        <v>59.2</v>
      </c>
      <c r="J10" s="300">
        <f>IF(MinBase2Day&gt;ROUND(((1-TwoDayDiscount)*'UPS 2Day Base'!J7),2),ROUND(MinBase2Day*(1+ExpressFuelSurcharge),2),ROUND(((1-TwoDayDiscount)*'UPS 2Day Base'!J7)*(1+ExpressFuelSurcharge),2))</f>
        <v>55.32</v>
      </c>
      <c r="K10" s="300">
        <f>IF(MinBase2Day&gt;ROUND(((1-TwoDayDiscount)*'UPS 2Day Base'!K7),2),ROUND(MinBase2Day*(1+ExpressFuelSurcharge),2),ROUND(((1-TwoDayDiscount)*'UPS 2Day Base'!K7)*(1+ExpressFuelSurcharge),2))</f>
        <v>67.82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299">
        <v>6.0</v>
      </c>
      <c r="B11" s="300">
        <f>IF(MinBase2Day&gt;ROUND(((1-TwoDayDiscount)*'UPS 2Day Base'!B8),2),ROUND(MinBase2Day*(1+ExpressFuelSurcharge),2),ROUND(((1-TwoDayDiscount)*'UPS 2Day Base'!B8)*(1+ExpressFuelSurcharge),2))</f>
        <v>19.42</v>
      </c>
      <c r="C11" s="300">
        <f>IF(MinBase2Day&gt;ROUND(((1-TwoDayDiscount)*'UPS 2Day Base'!C8),2),ROUND(MinBase2Day*(1+ExpressFuelSurcharge),2),ROUND(((1-TwoDayDiscount)*'UPS 2Day Base'!C8)*(1+ExpressFuelSurcharge),2))</f>
        <v>20.83</v>
      </c>
      <c r="D11" s="300">
        <f>IF(MinBase2Day&gt;ROUND(((1-TwoDayDiscount)*'UPS 2Day Base'!D8),2),ROUND(MinBase2Day*(1+ExpressFuelSurcharge),2),ROUND(((1-TwoDayDiscount)*'UPS 2Day Base'!D8)*(1+ExpressFuelSurcharge),2))</f>
        <v>25.61</v>
      </c>
      <c r="E11" s="300">
        <f>IF(MinBase2Day&gt;ROUND(((1-TwoDayDiscount)*'UPS 2Day Base'!E8),2),ROUND(MinBase2Day*(1+ExpressFuelSurcharge),2),ROUND(((1-TwoDayDiscount)*'UPS 2Day Base'!E8)*(1+ExpressFuelSurcharge),2))</f>
        <v>35.63</v>
      </c>
      <c r="F11" s="300">
        <f>IF(MinBase2Day&gt;ROUND(((1-TwoDayDiscount)*'UPS 2Day Base'!F8),2),ROUND(MinBase2Day*(1+ExpressFuelSurcharge),2),ROUND(((1-TwoDayDiscount)*'UPS 2Day Base'!F8)*(1+ExpressFuelSurcharge),2))</f>
        <v>47.14</v>
      </c>
      <c r="G11" s="300">
        <f>IF(MinBase2Day&gt;ROUND(((1-TwoDayDiscount)*'UPS 2Day Base'!G8),2),ROUND(MinBase2Day*(1+ExpressFuelSurcharge),2),ROUND(((1-TwoDayDiscount)*'UPS 2Day Base'!G8)*(1+ExpressFuelSurcharge),2))</f>
        <v>51.96</v>
      </c>
      <c r="H11" s="300">
        <f>IF(MinBase2Day&gt;ROUND(((1-TwoDayDiscount)*'UPS 2Day Base'!H8),2),ROUND(MinBase2Day*(1+ExpressFuelSurcharge),2),ROUND(((1-TwoDayDiscount)*'UPS 2Day Base'!H8)*(1+ExpressFuelSurcharge),2))</f>
        <v>54.27</v>
      </c>
      <c r="I11" s="300">
        <f>IF(MinBase2Day&gt;ROUND(((1-TwoDayDiscount)*'UPS 2Day Base'!I8),2),ROUND(MinBase2Day*(1+ExpressFuelSurcharge),2),ROUND(((1-TwoDayDiscount)*'UPS 2Day Base'!I8)*(1+ExpressFuelSurcharge),2))</f>
        <v>66.55</v>
      </c>
      <c r="J11" s="300">
        <f>IF(MinBase2Day&gt;ROUND(((1-TwoDayDiscount)*'UPS 2Day Base'!J8),2),ROUND(MinBase2Day*(1+ExpressFuelSurcharge),2),ROUND(((1-TwoDayDiscount)*'UPS 2Day Base'!J8)*(1+ExpressFuelSurcharge),2))</f>
        <v>58.99</v>
      </c>
      <c r="K11" s="300">
        <f>IF(MinBase2Day&gt;ROUND(((1-TwoDayDiscount)*'UPS 2Day Base'!K8),2),ROUND(MinBase2Day*(1+ExpressFuelSurcharge),2),ROUND(((1-TwoDayDiscount)*'UPS 2Day Base'!K8)*(1+ExpressFuelSurcharge),2))</f>
        <v>71.79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99">
        <v>7.0</v>
      </c>
      <c r="B12" s="300">
        <f>IF(MinBase2Day&gt;ROUND(((1-TwoDayDiscount)*'UPS 2Day Base'!B9),2),ROUND(MinBase2Day*(1+ExpressFuelSurcharge),2),ROUND(((1-TwoDayDiscount)*'UPS 2Day Base'!B9)*(1+ExpressFuelSurcharge),2))</f>
        <v>20.19</v>
      </c>
      <c r="C12" s="300">
        <f>IF(MinBase2Day&gt;ROUND(((1-TwoDayDiscount)*'UPS 2Day Base'!C9),2),ROUND(MinBase2Day*(1+ExpressFuelSurcharge),2),ROUND(((1-TwoDayDiscount)*'UPS 2Day Base'!C9)*(1+ExpressFuelSurcharge),2))</f>
        <v>22.72</v>
      </c>
      <c r="D12" s="300">
        <f>IF(MinBase2Day&gt;ROUND(((1-TwoDayDiscount)*'UPS 2Day Base'!D9),2),ROUND(MinBase2Day*(1+ExpressFuelSurcharge),2),ROUND(((1-TwoDayDiscount)*'UPS 2Day Base'!D9)*(1+ExpressFuelSurcharge),2))</f>
        <v>27.78</v>
      </c>
      <c r="E12" s="300">
        <f>IF(MinBase2Day&gt;ROUND(((1-TwoDayDiscount)*'UPS 2Day Base'!E9),2),ROUND(MinBase2Day*(1+ExpressFuelSurcharge),2),ROUND(((1-TwoDayDiscount)*'UPS 2Day Base'!E9)*(1+ExpressFuelSurcharge),2))</f>
        <v>38.94</v>
      </c>
      <c r="F12" s="300">
        <f>IF(MinBase2Day&gt;ROUND(((1-TwoDayDiscount)*'UPS 2Day Base'!F9),2),ROUND(MinBase2Day*(1+ExpressFuelSurcharge),2),ROUND(((1-TwoDayDiscount)*'UPS 2Day Base'!F9)*(1+ExpressFuelSurcharge),2))</f>
        <v>53.03</v>
      </c>
      <c r="G12" s="300">
        <f>IF(MinBase2Day&gt;ROUND(((1-TwoDayDiscount)*'UPS 2Day Base'!G9),2),ROUND(MinBase2Day*(1+ExpressFuelSurcharge),2),ROUND(((1-TwoDayDiscount)*'UPS 2Day Base'!G9)*(1+ExpressFuelSurcharge),2))</f>
        <v>57.46</v>
      </c>
      <c r="H12" s="300">
        <f>IF(MinBase2Day&gt;ROUND(((1-TwoDayDiscount)*'UPS 2Day Base'!H9),2),ROUND(MinBase2Day*(1+ExpressFuelSurcharge),2),ROUND(((1-TwoDayDiscount)*'UPS 2Day Base'!H9)*(1+ExpressFuelSurcharge),2))</f>
        <v>59.68</v>
      </c>
      <c r="I12" s="300">
        <f>IF(MinBase2Day&gt;ROUND(((1-TwoDayDiscount)*'UPS 2Day Base'!I9),2),ROUND(MinBase2Day*(1+ExpressFuelSurcharge),2),ROUND(((1-TwoDayDiscount)*'UPS 2Day Base'!I9)*(1+ExpressFuelSurcharge),2))</f>
        <v>67.72</v>
      </c>
      <c r="J12" s="300">
        <f>IF(MinBase2Day&gt;ROUND(((1-TwoDayDiscount)*'UPS 2Day Base'!J9),2),ROUND(MinBase2Day*(1+ExpressFuelSurcharge),2),ROUND(((1-TwoDayDiscount)*'UPS 2Day Base'!J9)*(1+ExpressFuelSurcharge),2))</f>
        <v>63.46</v>
      </c>
      <c r="K12" s="300">
        <f>IF(MinBase2Day&gt;ROUND(((1-TwoDayDiscount)*'UPS 2Day Base'!K9),2),ROUND(MinBase2Day*(1+ExpressFuelSurcharge),2),ROUND(((1-TwoDayDiscount)*'UPS 2Day Base'!K9)*(1+ExpressFuelSurcharge),2))</f>
        <v>75.26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299">
        <v>8.0</v>
      </c>
      <c r="B13" s="300">
        <f>IF(MinBase2Day&gt;ROUND(((1-TwoDayDiscount)*'UPS 2Day Base'!B10),2),ROUND(MinBase2Day*(1+ExpressFuelSurcharge),2),ROUND(((1-TwoDayDiscount)*'UPS 2Day Base'!B10)*(1+ExpressFuelSurcharge),2))</f>
        <v>20.99</v>
      </c>
      <c r="C13" s="300">
        <f>IF(MinBase2Day&gt;ROUND(((1-TwoDayDiscount)*'UPS 2Day Base'!C10),2),ROUND(MinBase2Day*(1+ExpressFuelSurcharge),2),ROUND(((1-TwoDayDiscount)*'UPS 2Day Base'!C10)*(1+ExpressFuelSurcharge),2))</f>
        <v>24.79</v>
      </c>
      <c r="D13" s="300">
        <f>IF(MinBase2Day&gt;ROUND(((1-TwoDayDiscount)*'UPS 2Day Base'!D10),2),ROUND(MinBase2Day*(1+ExpressFuelSurcharge),2),ROUND(((1-TwoDayDiscount)*'UPS 2Day Base'!D10)*(1+ExpressFuelSurcharge),2))</f>
        <v>29.7</v>
      </c>
      <c r="E13" s="300">
        <f>IF(MinBase2Day&gt;ROUND(((1-TwoDayDiscount)*'UPS 2Day Base'!E10),2),ROUND(MinBase2Day*(1+ExpressFuelSurcharge),2),ROUND(((1-TwoDayDiscount)*'UPS 2Day Base'!E10)*(1+ExpressFuelSurcharge),2))</f>
        <v>42.48</v>
      </c>
      <c r="F13" s="300">
        <f>IF(MinBase2Day&gt;ROUND(((1-TwoDayDiscount)*'UPS 2Day Base'!F10),2),ROUND(MinBase2Day*(1+ExpressFuelSurcharge),2),ROUND(((1-TwoDayDiscount)*'UPS 2Day Base'!F10)*(1+ExpressFuelSurcharge),2))</f>
        <v>58.57</v>
      </c>
      <c r="G13" s="300">
        <f>IF(MinBase2Day&gt;ROUND(((1-TwoDayDiscount)*'UPS 2Day Base'!G10),2),ROUND(MinBase2Day*(1+ExpressFuelSurcharge),2),ROUND(((1-TwoDayDiscount)*'UPS 2Day Base'!G10)*(1+ExpressFuelSurcharge),2))</f>
        <v>63.3</v>
      </c>
      <c r="H13" s="300">
        <f>IF(MinBase2Day&gt;ROUND(((1-TwoDayDiscount)*'UPS 2Day Base'!H10),2),ROUND(MinBase2Day*(1+ExpressFuelSurcharge),2),ROUND(((1-TwoDayDiscount)*'UPS 2Day Base'!H10)*(1+ExpressFuelSurcharge),2))</f>
        <v>65.68</v>
      </c>
      <c r="I13" s="300">
        <f>IF(MinBase2Day&gt;ROUND(((1-TwoDayDiscount)*'UPS 2Day Base'!I10),2),ROUND(MinBase2Day*(1+ExpressFuelSurcharge),2),ROUND(((1-TwoDayDiscount)*'UPS 2Day Base'!I10)*(1+ExpressFuelSurcharge),2))</f>
        <v>75.45</v>
      </c>
      <c r="J13" s="300">
        <f>IF(MinBase2Day&gt;ROUND(((1-TwoDayDiscount)*'UPS 2Day Base'!J10),2),ROUND(MinBase2Day*(1+ExpressFuelSurcharge),2),ROUND(((1-TwoDayDiscount)*'UPS 2Day Base'!J10)*(1+ExpressFuelSurcharge),2))</f>
        <v>66.77</v>
      </c>
      <c r="K13" s="300">
        <f>IF(MinBase2Day&gt;ROUND(((1-TwoDayDiscount)*'UPS 2Day Base'!K10),2),ROUND(MinBase2Day*(1+ExpressFuelSurcharge),2),ROUND(((1-TwoDayDiscount)*'UPS 2Day Base'!K10)*(1+ExpressFuelSurcharge),2))</f>
        <v>79.24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299">
        <v>9.0</v>
      </c>
      <c r="B14" s="300">
        <f>IF(MinBase2Day&gt;ROUND(((1-TwoDayDiscount)*'UPS 2Day Base'!B11),2),ROUND(MinBase2Day*(1+ExpressFuelSurcharge),2),ROUND(((1-TwoDayDiscount)*'UPS 2Day Base'!B11)*(1+ExpressFuelSurcharge),2))</f>
        <v>22.07</v>
      </c>
      <c r="C14" s="300">
        <f>IF(MinBase2Day&gt;ROUND(((1-TwoDayDiscount)*'UPS 2Day Base'!C11),2),ROUND(MinBase2Day*(1+ExpressFuelSurcharge),2),ROUND(((1-TwoDayDiscount)*'UPS 2Day Base'!C11)*(1+ExpressFuelSurcharge),2))</f>
        <v>25.88</v>
      </c>
      <c r="D14" s="300">
        <f>IF(MinBase2Day&gt;ROUND(((1-TwoDayDiscount)*'UPS 2Day Base'!D11),2),ROUND(MinBase2Day*(1+ExpressFuelSurcharge),2),ROUND(((1-TwoDayDiscount)*'UPS 2Day Base'!D11)*(1+ExpressFuelSurcharge),2))</f>
        <v>32.1</v>
      </c>
      <c r="E14" s="300">
        <f>IF(MinBase2Day&gt;ROUND(((1-TwoDayDiscount)*'UPS 2Day Base'!E11),2),ROUND(MinBase2Day*(1+ExpressFuelSurcharge),2),ROUND(((1-TwoDayDiscount)*'UPS 2Day Base'!E11)*(1+ExpressFuelSurcharge),2))</f>
        <v>45.6</v>
      </c>
      <c r="F14" s="300">
        <f>IF(MinBase2Day&gt;ROUND(((1-TwoDayDiscount)*'UPS 2Day Base'!F11),2),ROUND(MinBase2Day*(1+ExpressFuelSurcharge),2),ROUND(((1-TwoDayDiscount)*'UPS 2Day Base'!F11)*(1+ExpressFuelSurcharge),2))</f>
        <v>63.6</v>
      </c>
      <c r="G14" s="300">
        <f>IF(MinBase2Day&gt;ROUND(((1-TwoDayDiscount)*'UPS 2Day Base'!G11),2),ROUND(MinBase2Day*(1+ExpressFuelSurcharge),2),ROUND(((1-TwoDayDiscount)*'UPS 2Day Base'!G11)*(1+ExpressFuelSurcharge),2))</f>
        <v>69.41</v>
      </c>
      <c r="H14" s="300">
        <f>IF(MinBase2Day&gt;ROUND(((1-TwoDayDiscount)*'UPS 2Day Base'!H11),2),ROUND(MinBase2Day*(1+ExpressFuelSurcharge),2),ROUND(((1-TwoDayDiscount)*'UPS 2Day Base'!H11)*(1+ExpressFuelSurcharge),2))</f>
        <v>72</v>
      </c>
      <c r="I14" s="300">
        <f>IF(MinBase2Day&gt;ROUND(((1-TwoDayDiscount)*'UPS 2Day Base'!I11),2),ROUND(MinBase2Day*(1+ExpressFuelSurcharge),2),ROUND(((1-TwoDayDiscount)*'UPS 2Day Base'!I11)*(1+ExpressFuelSurcharge),2))</f>
        <v>76.7</v>
      </c>
      <c r="J14" s="300">
        <f>IF(MinBase2Day&gt;ROUND(((1-TwoDayDiscount)*'UPS 2Day Base'!J11),2),ROUND(MinBase2Day*(1+ExpressFuelSurcharge),2),ROUND(((1-TwoDayDiscount)*'UPS 2Day Base'!J11)*(1+ExpressFuelSurcharge),2))</f>
        <v>71.36</v>
      </c>
      <c r="K14" s="300">
        <f>IF(MinBase2Day&gt;ROUND(((1-TwoDayDiscount)*'UPS 2Day Base'!K11),2),ROUND(MinBase2Day*(1+ExpressFuelSurcharge),2),ROUND(((1-TwoDayDiscount)*'UPS 2Day Base'!K11)*(1+ExpressFuelSurcharge),2))</f>
        <v>83.85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299">
        <v>10.0</v>
      </c>
      <c r="B15" s="300">
        <f>IF(MinBase2Day&gt;ROUND(((1-TwoDayDiscount)*'UPS 2Day Base'!B12),2),ROUND(MinBase2Day*(1+ExpressFuelSurcharge),2),ROUND(((1-TwoDayDiscount)*'UPS 2Day Base'!B12)*(1+ExpressFuelSurcharge),2))</f>
        <v>22.25</v>
      </c>
      <c r="C15" s="300">
        <f>IF(MinBase2Day&gt;ROUND(((1-TwoDayDiscount)*'UPS 2Day Base'!C12),2),ROUND(MinBase2Day*(1+ExpressFuelSurcharge),2),ROUND(((1-TwoDayDiscount)*'UPS 2Day Base'!C12)*(1+ExpressFuelSurcharge),2))</f>
        <v>27.59</v>
      </c>
      <c r="D15" s="300">
        <f>IF(MinBase2Day&gt;ROUND(((1-TwoDayDiscount)*'UPS 2Day Base'!D12),2),ROUND(MinBase2Day*(1+ExpressFuelSurcharge),2),ROUND(((1-TwoDayDiscount)*'UPS 2Day Base'!D12)*(1+ExpressFuelSurcharge),2))</f>
        <v>34.56</v>
      </c>
      <c r="E15" s="300">
        <f>IF(MinBase2Day&gt;ROUND(((1-TwoDayDiscount)*'UPS 2Day Base'!E12),2),ROUND(MinBase2Day*(1+ExpressFuelSurcharge),2),ROUND(((1-TwoDayDiscount)*'UPS 2Day Base'!E12)*(1+ExpressFuelSurcharge),2))</f>
        <v>48.71</v>
      </c>
      <c r="F15" s="300">
        <f>IF(MinBase2Day&gt;ROUND(((1-TwoDayDiscount)*'UPS 2Day Base'!F12),2),ROUND(MinBase2Day*(1+ExpressFuelSurcharge),2),ROUND(((1-TwoDayDiscount)*'UPS 2Day Base'!F12)*(1+ExpressFuelSurcharge),2))</f>
        <v>68.16</v>
      </c>
      <c r="G15" s="300">
        <f>IF(MinBase2Day&gt;ROUND(((1-TwoDayDiscount)*'UPS 2Day Base'!G12),2),ROUND(MinBase2Day*(1+ExpressFuelSurcharge),2),ROUND(((1-TwoDayDiscount)*'UPS 2Day Base'!G12)*(1+ExpressFuelSurcharge),2))</f>
        <v>75.51</v>
      </c>
      <c r="H15" s="300">
        <f>IF(MinBase2Day&gt;ROUND(((1-TwoDayDiscount)*'UPS 2Day Base'!H12),2),ROUND(MinBase2Day*(1+ExpressFuelSurcharge),2),ROUND(((1-TwoDayDiscount)*'UPS 2Day Base'!H12)*(1+ExpressFuelSurcharge),2))</f>
        <v>77.97</v>
      </c>
      <c r="I15" s="300">
        <f>IF(MinBase2Day&gt;ROUND(((1-TwoDayDiscount)*'UPS 2Day Base'!I12),2),ROUND(MinBase2Day*(1+ExpressFuelSurcharge),2),ROUND(((1-TwoDayDiscount)*'UPS 2Day Base'!I12)*(1+ExpressFuelSurcharge),2))</f>
        <v>87.59</v>
      </c>
      <c r="J15" s="300">
        <f>IF(MinBase2Day&gt;ROUND(((1-TwoDayDiscount)*'UPS 2Day Base'!J12),2),ROUND(MinBase2Day*(1+ExpressFuelSurcharge),2),ROUND(((1-TwoDayDiscount)*'UPS 2Day Base'!J12)*(1+ExpressFuelSurcharge),2))</f>
        <v>77.58</v>
      </c>
      <c r="K15" s="300">
        <f>IF(MinBase2Day&gt;ROUND(((1-TwoDayDiscount)*'UPS 2Day Base'!K12),2),ROUND(MinBase2Day*(1+ExpressFuelSurcharge),2),ROUND(((1-TwoDayDiscount)*'UPS 2Day Base'!K12)*(1+ExpressFuelSurcharge),2))</f>
        <v>89.46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299">
        <v>11.0</v>
      </c>
      <c r="B16" s="300">
        <f>IF(MinBase2Day&gt;ROUND(((1-TwoDayDiscount)*'UPS 2Day Base'!B13),2),ROUND(MinBase2Day*(1+ExpressFuelSurcharge),2),ROUND(((1-TwoDayDiscount)*'UPS 2Day Base'!B13)*(1+ExpressFuelSurcharge),2))</f>
        <v>24.21</v>
      </c>
      <c r="C16" s="300">
        <f>IF(MinBase2Day&gt;ROUND(((1-TwoDayDiscount)*'UPS 2Day Base'!C13),2),ROUND(MinBase2Day*(1+ExpressFuelSurcharge),2),ROUND(((1-TwoDayDiscount)*'UPS 2Day Base'!C13)*(1+ExpressFuelSurcharge),2))</f>
        <v>29.09</v>
      </c>
      <c r="D16" s="300">
        <f>IF(MinBase2Day&gt;ROUND(((1-TwoDayDiscount)*'UPS 2Day Base'!D13),2),ROUND(MinBase2Day*(1+ExpressFuelSurcharge),2),ROUND(((1-TwoDayDiscount)*'UPS 2Day Base'!D13)*(1+ExpressFuelSurcharge),2))</f>
        <v>36.15</v>
      </c>
      <c r="E16" s="300">
        <f>IF(MinBase2Day&gt;ROUND(((1-TwoDayDiscount)*'UPS 2Day Base'!E13),2),ROUND(MinBase2Day*(1+ExpressFuelSurcharge),2),ROUND(((1-TwoDayDiscount)*'UPS 2Day Base'!E13)*(1+ExpressFuelSurcharge),2))</f>
        <v>52.09</v>
      </c>
      <c r="F16" s="300">
        <f>IF(MinBase2Day&gt;ROUND(((1-TwoDayDiscount)*'UPS 2Day Base'!F13),2),ROUND(MinBase2Day*(1+ExpressFuelSurcharge),2),ROUND(((1-TwoDayDiscount)*'UPS 2Day Base'!F13)*(1+ExpressFuelSurcharge),2))</f>
        <v>73.42</v>
      </c>
      <c r="G16" s="300">
        <f>IF(MinBase2Day&gt;ROUND(((1-TwoDayDiscount)*'UPS 2Day Base'!G13),2),ROUND(MinBase2Day*(1+ExpressFuelSurcharge),2),ROUND(((1-TwoDayDiscount)*'UPS 2Day Base'!G13)*(1+ExpressFuelSurcharge),2))</f>
        <v>81.05</v>
      </c>
      <c r="H16" s="300">
        <f>IF(MinBase2Day&gt;ROUND(((1-TwoDayDiscount)*'UPS 2Day Base'!H13),2),ROUND(MinBase2Day*(1+ExpressFuelSurcharge),2),ROUND(((1-TwoDayDiscount)*'UPS 2Day Base'!H13)*(1+ExpressFuelSurcharge),2))</f>
        <v>84.41</v>
      </c>
      <c r="I16" s="300">
        <f>IF(MinBase2Day&gt;ROUND(((1-TwoDayDiscount)*'UPS 2Day Base'!I13),2),ROUND(MinBase2Day*(1+ExpressFuelSurcharge),2),ROUND(((1-TwoDayDiscount)*'UPS 2Day Base'!I13)*(1+ExpressFuelSurcharge),2))</f>
        <v>89.23</v>
      </c>
      <c r="J16" s="300">
        <f>IF(MinBase2Day&gt;ROUND(((1-TwoDayDiscount)*'UPS 2Day Base'!J13),2),ROUND(MinBase2Day*(1+ExpressFuelSurcharge),2),ROUND(((1-TwoDayDiscount)*'UPS 2Day Base'!J13)*(1+ExpressFuelSurcharge),2))</f>
        <v>82.03</v>
      </c>
      <c r="K16" s="300">
        <f>IF(MinBase2Day&gt;ROUND(((1-TwoDayDiscount)*'UPS 2Day Base'!K13),2),ROUND(MinBase2Day*(1+ExpressFuelSurcharge),2),ROUND(((1-TwoDayDiscount)*'UPS 2Day Base'!K13)*(1+ExpressFuelSurcharge),2))</f>
        <v>93.06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299">
        <v>12.0</v>
      </c>
      <c r="B17" s="300">
        <f>IF(MinBase2Day&gt;ROUND(((1-TwoDayDiscount)*'UPS 2Day Base'!B14),2),ROUND(MinBase2Day*(1+ExpressFuelSurcharge),2),ROUND(((1-TwoDayDiscount)*'UPS 2Day Base'!B14)*(1+ExpressFuelSurcharge),2))</f>
        <v>25.49</v>
      </c>
      <c r="C17" s="300">
        <f>IF(MinBase2Day&gt;ROUND(((1-TwoDayDiscount)*'UPS 2Day Base'!C14),2),ROUND(MinBase2Day*(1+ExpressFuelSurcharge),2),ROUND(((1-TwoDayDiscount)*'UPS 2Day Base'!C14)*(1+ExpressFuelSurcharge),2))</f>
        <v>30.81</v>
      </c>
      <c r="D17" s="300">
        <f>IF(MinBase2Day&gt;ROUND(((1-TwoDayDiscount)*'UPS 2Day Base'!D14),2),ROUND(MinBase2Day*(1+ExpressFuelSurcharge),2),ROUND(((1-TwoDayDiscount)*'UPS 2Day Base'!D14)*(1+ExpressFuelSurcharge),2))</f>
        <v>38.15</v>
      </c>
      <c r="E17" s="300">
        <f>IF(MinBase2Day&gt;ROUND(((1-TwoDayDiscount)*'UPS 2Day Base'!E14),2),ROUND(MinBase2Day*(1+ExpressFuelSurcharge),2),ROUND(((1-TwoDayDiscount)*'UPS 2Day Base'!E14)*(1+ExpressFuelSurcharge),2))</f>
        <v>55.02</v>
      </c>
      <c r="F17" s="300">
        <f>IF(MinBase2Day&gt;ROUND(((1-TwoDayDiscount)*'UPS 2Day Base'!F14),2),ROUND(MinBase2Day*(1+ExpressFuelSurcharge),2),ROUND(((1-TwoDayDiscount)*'UPS 2Day Base'!F14)*(1+ExpressFuelSurcharge),2))</f>
        <v>79.1</v>
      </c>
      <c r="G17" s="300">
        <f>IF(MinBase2Day&gt;ROUND(((1-TwoDayDiscount)*'UPS 2Day Base'!G14),2),ROUND(MinBase2Day*(1+ExpressFuelSurcharge),2),ROUND(((1-TwoDayDiscount)*'UPS 2Day Base'!G14)*(1+ExpressFuelSurcharge),2))</f>
        <v>86.94</v>
      </c>
      <c r="H17" s="300">
        <f>IF(MinBase2Day&gt;ROUND(((1-TwoDayDiscount)*'UPS 2Day Base'!H14),2),ROUND(MinBase2Day*(1+ExpressFuelSurcharge),2),ROUND(((1-TwoDayDiscount)*'UPS 2Day Base'!H14)*(1+ExpressFuelSurcharge),2))</f>
        <v>89.33</v>
      </c>
      <c r="I17" s="300">
        <f>IF(MinBase2Day&gt;ROUND(((1-TwoDayDiscount)*'UPS 2Day Base'!I14),2),ROUND(MinBase2Day*(1+ExpressFuelSurcharge),2),ROUND(((1-TwoDayDiscount)*'UPS 2Day Base'!I14)*(1+ExpressFuelSurcharge),2))</f>
        <v>91.13</v>
      </c>
      <c r="J17" s="300">
        <f>IF(MinBase2Day&gt;ROUND(((1-TwoDayDiscount)*'UPS 2Day Base'!J14),2),ROUND(MinBase2Day*(1+ExpressFuelSurcharge),2),ROUND(((1-TwoDayDiscount)*'UPS 2Day Base'!J14)*(1+ExpressFuelSurcharge),2))</f>
        <v>85.09</v>
      </c>
      <c r="K17" s="300">
        <f>IF(MinBase2Day&gt;ROUND(((1-TwoDayDiscount)*'UPS 2Day Base'!K14),2),ROUND(MinBase2Day*(1+ExpressFuelSurcharge),2),ROUND(((1-TwoDayDiscount)*'UPS 2Day Base'!K14)*(1+ExpressFuelSurcharge),2))</f>
        <v>93.49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299">
        <v>13.0</v>
      </c>
      <c r="B18" s="300">
        <f>IF(MinBase2Day&gt;ROUND(((1-TwoDayDiscount)*'UPS 2Day Base'!B15),2),ROUND(MinBase2Day*(1+ExpressFuelSurcharge),2),ROUND(((1-TwoDayDiscount)*'UPS 2Day Base'!B15)*(1+ExpressFuelSurcharge),2))</f>
        <v>27.28</v>
      </c>
      <c r="C18" s="300">
        <f>IF(MinBase2Day&gt;ROUND(((1-TwoDayDiscount)*'UPS 2Day Base'!C15),2),ROUND(MinBase2Day*(1+ExpressFuelSurcharge),2),ROUND(((1-TwoDayDiscount)*'UPS 2Day Base'!C15)*(1+ExpressFuelSurcharge),2))</f>
        <v>32.41</v>
      </c>
      <c r="D18" s="300">
        <f>IF(MinBase2Day&gt;ROUND(((1-TwoDayDiscount)*'UPS 2Day Base'!D15),2),ROUND(MinBase2Day*(1+ExpressFuelSurcharge),2),ROUND(((1-TwoDayDiscount)*'UPS 2Day Base'!D15)*(1+ExpressFuelSurcharge),2))</f>
        <v>39.62</v>
      </c>
      <c r="E18" s="300">
        <f>IF(MinBase2Day&gt;ROUND(((1-TwoDayDiscount)*'UPS 2Day Base'!E15),2),ROUND(MinBase2Day*(1+ExpressFuelSurcharge),2),ROUND(((1-TwoDayDiscount)*'UPS 2Day Base'!E15)*(1+ExpressFuelSurcharge),2))</f>
        <v>58.33</v>
      </c>
      <c r="F18" s="300">
        <f>IF(MinBase2Day&gt;ROUND(((1-TwoDayDiscount)*'UPS 2Day Base'!F15),2),ROUND(MinBase2Day*(1+ExpressFuelSurcharge),2),ROUND(((1-TwoDayDiscount)*'UPS 2Day Base'!F15)*(1+ExpressFuelSurcharge),2))</f>
        <v>84.26</v>
      </c>
      <c r="G18" s="300">
        <f>IF(MinBase2Day&gt;ROUND(((1-TwoDayDiscount)*'UPS 2Day Base'!G15),2),ROUND(MinBase2Day*(1+ExpressFuelSurcharge),2),ROUND(((1-TwoDayDiscount)*'UPS 2Day Base'!G15)*(1+ExpressFuelSurcharge),2))</f>
        <v>91.16</v>
      </c>
      <c r="H18" s="300">
        <f>IF(MinBase2Day&gt;ROUND(((1-TwoDayDiscount)*'UPS 2Day Base'!H15),2),ROUND(MinBase2Day*(1+ExpressFuelSurcharge),2),ROUND(((1-TwoDayDiscount)*'UPS 2Day Base'!H15)*(1+ExpressFuelSurcharge),2))</f>
        <v>95.52</v>
      </c>
      <c r="I18" s="300">
        <f>IF(MinBase2Day&gt;ROUND(((1-TwoDayDiscount)*'UPS 2Day Base'!I15),2),ROUND(MinBase2Day*(1+ExpressFuelSurcharge),2),ROUND(((1-TwoDayDiscount)*'UPS 2Day Base'!I15)*(1+ExpressFuelSurcharge),2))</f>
        <v>99.63</v>
      </c>
      <c r="J18" s="300">
        <f>IF(MinBase2Day&gt;ROUND(((1-TwoDayDiscount)*'UPS 2Day Base'!J15),2),ROUND(MinBase2Day*(1+ExpressFuelSurcharge),2),ROUND(((1-TwoDayDiscount)*'UPS 2Day Base'!J15)*(1+ExpressFuelSurcharge),2))</f>
        <v>88.21</v>
      </c>
      <c r="K18" s="300">
        <f>IF(MinBase2Day&gt;ROUND(((1-TwoDayDiscount)*'UPS 2Day Base'!K15),2),ROUND(MinBase2Day*(1+ExpressFuelSurcharge),2),ROUND(((1-TwoDayDiscount)*'UPS 2Day Base'!K15)*(1+ExpressFuelSurcharge),2))</f>
        <v>101.49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299">
        <v>14.0</v>
      </c>
      <c r="B19" s="300">
        <f>IF(MinBase2Day&gt;ROUND(((1-TwoDayDiscount)*'UPS 2Day Base'!B16),2),ROUND(MinBase2Day*(1+ExpressFuelSurcharge),2),ROUND(((1-TwoDayDiscount)*'UPS 2Day Base'!B16)*(1+ExpressFuelSurcharge),2))</f>
        <v>28.65</v>
      </c>
      <c r="C19" s="300">
        <f>IF(MinBase2Day&gt;ROUND(((1-TwoDayDiscount)*'UPS 2Day Base'!C16),2),ROUND(MinBase2Day*(1+ExpressFuelSurcharge),2),ROUND(((1-TwoDayDiscount)*'UPS 2Day Base'!C16)*(1+ExpressFuelSurcharge),2))</f>
        <v>34.09</v>
      </c>
      <c r="D19" s="300">
        <f>IF(MinBase2Day&gt;ROUND(((1-TwoDayDiscount)*'UPS 2Day Base'!D16),2),ROUND(MinBase2Day*(1+ExpressFuelSurcharge),2),ROUND(((1-TwoDayDiscount)*'UPS 2Day Base'!D16)*(1+ExpressFuelSurcharge),2))</f>
        <v>42.19</v>
      </c>
      <c r="E19" s="300">
        <f>IF(MinBase2Day&gt;ROUND(((1-TwoDayDiscount)*'UPS 2Day Base'!E16),2),ROUND(MinBase2Day*(1+ExpressFuelSurcharge),2),ROUND(((1-TwoDayDiscount)*'UPS 2Day Base'!E16)*(1+ExpressFuelSurcharge),2))</f>
        <v>61.69</v>
      </c>
      <c r="F19" s="300">
        <f>IF(MinBase2Day&gt;ROUND(((1-TwoDayDiscount)*'UPS 2Day Base'!F16),2),ROUND(MinBase2Day*(1+ExpressFuelSurcharge),2),ROUND(((1-TwoDayDiscount)*'UPS 2Day Base'!F16)*(1+ExpressFuelSurcharge),2))</f>
        <v>89.41</v>
      </c>
      <c r="G19" s="300">
        <f>IF(MinBase2Day&gt;ROUND(((1-TwoDayDiscount)*'UPS 2Day Base'!G16),2),ROUND(MinBase2Day*(1+ExpressFuelSurcharge),2),ROUND(((1-TwoDayDiscount)*'UPS 2Day Base'!G16)*(1+ExpressFuelSurcharge),2))</f>
        <v>95.79</v>
      </c>
      <c r="H19" s="300">
        <f>IF(MinBase2Day&gt;ROUND(((1-TwoDayDiscount)*'UPS 2Day Base'!H16),2),ROUND(MinBase2Day*(1+ExpressFuelSurcharge),2),ROUND(((1-TwoDayDiscount)*'UPS 2Day Base'!H16)*(1+ExpressFuelSurcharge),2))</f>
        <v>99.76</v>
      </c>
      <c r="I19" s="300">
        <f>IF(MinBase2Day&gt;ROUND(((1-TwoDayDiscount)*'UPS 2Day Base'!I16),2),ROUND(MinBase2Day*(1+ExpressFuelSurcharge),2),ROUND(((1-TwoDayDiscount)*'UPS 2Day Base'!I16)*(1+ExpressFuelSurcharge),2))</f>
        <v>103.53</v>
      </c>
      <c r="J19" s="300">
        <f>IF(MinBase2Day&gt;ROUND(((1-TwoDayDiscount)*'UPS 2Day Base'!J16),2),ROUND(MinBase2Day*(1+ExpressFuelSurcharge),2),ROUND(((1-TwoDayDiscount)*'UPS 2Day Base'!J16)*(1+ExpressFuelSurcharge),2))</f>
        <v>91.65</v>
      </c>
      <c r="K19" s="300">
        <f>IF(MinBase2Day&gt;ROUND(((1-TwoDayDiscount)*'UPS 2Day Base'!K16),2),ROUND(MinBase2Day*(1+ExpressFuelSurcharge),2),ROUND(((1-TwoDayDiscount)*'UPS 2Day Base'!K16)*(1+ExpressFuelSurcharge),2))</f>
        <v>105.4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299">
        <v>15.0</v>
      </c>
      <c r="B20" s="300">
        <f>IF(MinBase2Day&gt;ROUND(((1-TwoDayDiscount)*'UPS 2Day Base'!B17),2),ROUND(MinBase2Day*(1+ExpressFuelSurcharge),2),ROUND(((1-TwoDayDiscount)*'UPS 2Day Base'!B17)*(1+ExpressFuelSurcharge),2))</f>
        <v>29.73</v>
      </c>
      <c r="C20" s="300">
        <f>IF(MinBase2Day&gt;ROUND(((1-TwoDayDiscount)*'UPS 2Day Base'!C17),2),ROUND(MinBase2Day*(1+ExpressFuelSurcharge),2),ROUND(((1-TwoDayDiscount)*'UPS 2Day Base'!C17)*(1+ExpressFuelSurcharge),2))</f>
        <v>34.87</v>
      </c>
      <c r="D20" s="300">
        <f>IF(MinBase2Day&gt;ROUND(((1-TwoDayDiscount)*'UPS 2Day Base'!D17),2),ROUND(MinBase2Day*(1+ExpressFuelSurcharge),2),ROUND(((1-TwoDayDiscount)*'UPS 2Day Base'!D17)*(1+ExpressFuelSurcharge),2))</f>
        <v>44.24</v>
      </c>
      <c r="E20" s="300">
        <f>IF(MinBase2Day&gt;ROUND(((1-TwoDayDiscount)*'UPS 2Day Base'!E17),2),ROUND(MinBase2Day*(1+ExpressFuelSurcharge),2),ROUND(((1-TwoDayDiscount)*'UPS 2Day Base'!E17)*(1+ExpressFuelSurcharge),2))</f>
        <v>64.06</v>
      </c>
      <c r="F20" s="300">
        <f>IF(MinBase2Day&gt;ROUND(((1-TwoDayDiscount)*'UPS 2Day Base'!F17),2),ROUND(MinBase2Day*(1+ExpressFuelSurcharge),2),ROUND(((1-TwoDayDiscount)*'UPS 2Day Base'!F17)*(1+ExpressFuelSurcharge),2))</f>
        <v>94.15</v>
      </c>
      <c r="G20" s="300">
        <f>IF(MinBase2Day&gt;ROUND(((1-TwoDayDiscount)*'UPS 2Day Base'!G17),2),ROUND(MinBase2Day*(1+ExpressFuelSurcharge),2),ROUND(((1-TwoDayDiscount)*'UPS 2Day Base'!G17)*(1+ExpressFuelSurcharge),2))</f>
        <v>100.03</v>
      </c>
      <c r="H20" s="300">
        <f>IF(MinBase2Day&gt;ROUND(((1-TwoDayDiscount)*'UPS 2Day Base'!H17),2),ROUND(MinBase2Day*(1+ExpressFuelSurcharge),2),ROUND(((1-TwoDayDiscount)*'UPS 2Day Base'!H17)*(1+ExpressFuelSurcharge),2))</f>
        <v>104.29</v>
      </c>
      <c r="I20" s="300">
        <f>IF(MinBase2Day&gt;ROUND(((1-TwoDayDiscount)*'UPS 2Day Base'!I17),2),ROUND(MinBase2Day*(1+ExpressFuelSurcharge),2),ROUND(((1-TwoDayDiscount)*'UPS 2Day Base'!I17)*(1+ExpressFuelSurcharge),2))</f>
        <v>108.31</v>
      </c>
      <c r="J20" s="300">
        <f>IF(MinBase2Day&gt;ROUND(((1-TwoDayDiscount)*'UPS 2Day Base'!J17),2),ROUND(MinBase2Day*(1+ExpressFuelSurcharge),2),ROUND(((1-TwoDayDiscount)*'UPS 2Day Base'!J17)*(1+ExpressFuelSurcharge),2))</f>
        <v>95.76</v>
      </c>
      <c r="K20" s="300">
        <f>IF(MinBase2Day&gt;ROUND(((1-TwoDayDiscount)*'UPS 2Day Base'!K17),2),ROUND(MinBase2Day*(1+ExpressFuelSurcharge),2),ROUND(((1-TwoDayDiscount)*'UPS 2Day Base'!K17)*(1+ExpressFuelSurcharge),2))</f>
        <v>110.16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299">
        <v>16.0</v>
      </c>
      <c r="B21" s="300">
        <f>IF(MinBase2Day&gt;ROUND(((1-TwoDayDiscount)*'UPS 2Day Base'!B18),2),ROUND(MinBase2Day*(1+ExpressFuelSurcharge),2),ROUND(((1-TwoDayDiscount)*'UPS 2Day Base'!B18)*(1+ExpressFuelSurcharge),2))</f>
        <v>30.43</v>
      </c>
      <c r="C21" s="300">
        <f>IF(MinBase2Day&gt;ROUND(((1-TwoDayDiscount)*'UPS 2Day Base'!C18),2),ROUND(MinBase2Day*(1+ExpressFuelSurcharge),2),ROUND(((1-TwoDayDiscount)*'UPS 2Day Base'!C18)*(1+ExpressFuelSurcharge),2))</f>
        <v>36.01</v>
      </c>
      <c r="D21" s="300">
        <f>IF(MinBase2Day&gt;ROUND(((1-TwoDayDiscount)*'UPS 2Day Base'!D18),2),ROUND(MinBase2Day*(1+ExpressFuelSurcharge),2),ROUND(((1-TwoDayDiscount)*'UPS 2Day Base'!D18)*(1+ExpressFuelSurcharge),2))</f>
        <v>46.07</v>
      </c>
      <c r="E21" s="300">
        <f>IF(MinBase2Day&gt;ROUND(((1-TwoDayDiscount)*'UPS 2Day Base'!E18),2),ROUND(MinBase2Day*(1+ExpressFuelSurcharge),2),ROUND(((1-TwoDayDiscount)*'UPS 2Day Base'!E18)*(1+ExpressFuelSurcharge),2))</f>
        <v>66.15</v>
      </c>
      <c r="F21" s="300">
        <f>IF(MinBase2Day&gt;ROUND(((1-TwoDayDiscount)*'UPS 2Day Base'!F18),2),ROUND(MinBase2Day*(1+ExpressFuelSurcharge),2),ROUND(((1-TwoDayDiscount)*'UPS 2Day Base'!F18)*(1+ExpressFuelSurcharge),2))</f>
        <v>98.1</v>
      </c>
      <c r="G21" s="300">
        <f>IF(MinBase2Day&gt;ROUND(((1-TwoDayDiscount)*'UPS 2Day Base'!G18),2),ROUND(MinBase2Day*(1+ExpressFuelSurcharge),2),ROUND(((1-TwoDayDiscount)*'UPS 2Day Base'!G18)*(1+ExpressFuelSurcharge),2))</f>
        <v>105.15</v>
      </c>
      <c r="H21" s="300">
        <f>IF(MinBase2Day&gt;ROUND(((1-TwoDayDiscount)*'UPS 2Day Base'!H18),2),ROUND(MinBase2Day*(1+ExpressFuelSurcharge),2),ROUND(((1-TwoDayDiscount)*'UPS 2Day Base'!H18)*(1+ExpressFuelSurcharge),2))</f>
        <v>108.71</v>
      </c>
      <c r="I21" s="300">
        <f>IF(MinBase2Day&gt;ROUND(((1-TwoDayDiscount)*'UPS 2Day Base'!I18),2),ROUND(MinBase2Day*(1+ExpressFuelSurcharge),2),ROUND(((1-TwoDayDiscount)*'UPS 2Day Base'!I18)*(1+ExpressFuelSurcharge),2))</f>
        <v>112.75</v>
      </c>
      <c r="J21" s="300">
        <f>IF(MinBase2Day&gt;ROUND(((1-TwoDayDiscount)*'UPS 2Day Base'!J18),2),ROUND(MinBase2Day*(1+ExpressFuelSurcharge),2),ROUND(((1-TwoDayDiscount)*'UPS 2Day Base'!J18)*(1+ExpressFuelSurcharge),2))</f>
        <v>99.73</v>
      </c>
      <c r="K21" s="300">
        <f>IF(MinBase2Day&gt;ROUND(((1-TwoDayDiscount)*'UPS 2Day Base'!K18),2),ROUND(MinBase2Day*(1+ExpressFuelSurcharge),2),ROUND(((1-TwoDayDiscount)*'UPS 2Day Base'!K18)*(1+ExpressFuelSurcharge),2))</f>
        <v>114.62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299">
        <v>17.0</v>
      </c>
      <c r="B22" s="300">
        <f>IF(MinBase2Day&gt;ROUND(((1-TwoDayDiscount)*'UPS 2Day Base'!B19),2),ROUND(MinBase2Day*(1+ExpressFuelSurcharge),2),ROUND(((1-TwoDayDiscount)*'UPS 2Day Base'!B19)*(1+ExpressFuelSurcharge),2))</f>
        <v>31.36</v>
      </c>
      <c r="C22" s="300">
        <f>IF(MinBase2Day&gt;ROUND(((1-TwoDayDiscount)*'UPS 2Day Base'!C19),2),ROUND(MinBase2Day*(1+ExpressFuelSurcharge),2),ROUND(((1-TwoDayDiscount)*'UPS 2Day Base'!C19)*(1+ExpressFuelSurcharge),2))</f>
        <v>37.09</v>
      </c>
      <c r="D22" s="300">
        <f>IF(MinBase2Day&gt;ROUND(((1-TwoDayDiscount)*'UPS 2Day Base'!D19),2),ROUND(MinBase2Day*(1+ExpressFuelSurcharge),2),ROUND(((1-TwoDayDiscount)*'UPS 2Day Base'!D19)*(1+ExpressFuelSurcharge),2))</f>
        <v>47.95</v>
      </c>
      <c r="E22" s="300">
        <f>IF(MinBase2Day&gt;ROUND(((1-TwoDayDiscount)*'UPS 2Day Base'!E19),2),ROUND(MinBase2Day*(1+ExpressFuelSurcharge),2),ROUND(((1-TwoDayDiscount)*'UPS 2Day Base'!E19)*(1+ExpressFuelSurcharge),2))</f>
        <v>69.33</v>
      </c>
      <c r="F22" s="300">
        <f>IF(MinBase2Day&gt;ROUND(((1-TwoDayDiscount)*'UPS 2Day Base'!F19),2),ROUND(MinBase2Day*(1+ExpressFuelSurcharge),2),ROUND(((1-TwoDayDiscount)*'UPS 2Day Base'!F19)*(1+ExpressFuelSurcharge),2))</f>
        <v>102.52</v>
      </c>
      <c r="G22" s="300">
        <f>IF(MinBase2Day&gt;ROUND(((1-TwoDayDiscount)*'UPS 2Day Base'!G19),2),ROUND(MinBase2Day*(1+ExpressFuelSurcharge),2),ROUND(((1-TwoDayDiscount)*'UPS 2Day Base'!G19)*(1+ExpressFuelSurcharge),2))</f>
        <v>110.77</v>
      </c>
      <c r="H22" s="300">
        <f>IF(MinBase2Day&gt;ROUND(((1-TwoDayDiscount)*'UPS 2Day Base'!H19),2),ROUND(MinBase2Day*(1+ExpressFuelSurcharge),2),ROUND(((1-TwoDayDiscount)*'UPS 2Day Base'!H19)*(1+ExpressFuelSurcharge),2))</f>
        <v>113.76</v>
      </c>
      <c r="I22" s="300">
        <f>IF(MinBase2Day&gt;ROUND(((1-TwoDayDiscount)*'UPS 2Day Base'!I19),2),ROUND(MinBase2Day*(1+ExpressFuelSurcharge),2),ROUND(((1-TwoDayDiscount)*'UPS 2Day Base'!I19)*(1+ExpressFuelSurcharge),2))</f>
        <v>118.13</v>
      </c>
      <c r="J22" s="300">
        <f>IF(MinBase2Day&gt;ROUND(((1-TwoDayDiscount)*'UPS 2Day Base'!J19),2),ROUND(MinBase2Day*(1+ExpressFuelSurcharge),2),ROUND(((1-TwoDayDiscount)*'UPS 2Day Base'!J19)*(1+ExpressFuelSurcharge),2))</f>
        <v>104.53</v>
      </c>
      <c r="K22" s="300">
        <f>IF(MinBase2Day&gt;ROUND(((1-TwoDayDiscount)*'UPS 2Day Base'!K19),2),ROUND(MinBase2Day*(1+ExpressFuelSurcharge),2),ROUND(((1-TwoDayDiscount)*'UPS 2Day Base'!K19)*(1+ExpressFuelSurcharge),2))</f>
        <v>120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299">
        <v>18.0</v>
      </c>
      <c r="B23" s="300">
        <f>IF(MinBase2Day&gt;ROUND(((1-TwoDayDiscount)*'UPS 2Day Base'!B20),2),ROUND(MinBase2Day*(1+ExpressFuelSurcharge),2),ROUND(((1-TwoDayDiscount)*'UPS 2Day Base'!B20)*(1+ExpressFuelSurcharge),2))</f>
        <v>32.41</v>
      </c>
      <c r="C23" s="300">
        <f>IF(MinBase2Day&gt;ROUND(((1-TwoDayDiscount)*'UPS 2Day Base'!C20),2),ROUND(MinBase2Day*(1+ExpressFuelSurcharge),2),ROUND(((1-TwoDayDiscount)*'UPS 2Day Base'!C20)*(1+ExpressFuelSurcharge),2))</f>
        <v>38.32</v>
      </c>
      <c r="D23" s="300">
        <f>IF(MinBase2Day&gt;ROUND(((1-TwoDayDiscount)*'UPS 2Day Base'!D20),2),ROUND(MinBase2Day*(1+ExpressFuelSurcharge),2),ROUND(((1-TwoDayDiscount)*'UPS 2Day Base'!D20)*(1+ExpressFuelSurcharge),2))</f>
        <v>49.83</v>
      </c>
      <c r="E23" s="300">
        <f>IF(MinBase2Day&gt;ROUND(((1-TwoDayDiscount)*'UPS 2Day Base'!E20),2),ROUND(MinBase2Day*(1+ExpressFuelSurcharge),2),ROUND(((1-TwoDayDiscount)*'UPS 2Day Base'!E20)*(1+ExpressFuelSurcharge),2))</f>
        <v>71.72</v>
      </c>
      <c r="F23" s="300">
        <f>IF(MinBase2Day&gt;ROUND(((1-TwoDayDiscount)*'UPS 2Day Base'!F20),2),ROUND(MinBase2Day*(1+ExpressFuelSurcharge),2),ROUND(((1-TwoDayDiscount)*'UPS 2Day Base'!F20)*(1+ExpressFuelSurcharge),2))</f>
        <v>106.76</v>
      </c>
      <c r="G23" s="300">
        <f>IF(MinBase2Day&gt;ROUND(((1-TwoDayDiscount)*'UPS 2Day Base'!G20),2),ROUND(MinBase2Day*(1+ExpressFuelSurcharge),2),ROUND(((1-TwoDayDiscount)*'UPS 2Day Base'!G20)*(1+ExpressFuelSurcharge),2))</f>
        <v>115.66</v>
      </c>
      <c r="H23" s="300">
        <f>IF(MinBase2Day&gt;ROUND(((1-TwoDayDiscount)*'UPS 2Day Base'!H20),2),ROUND(MinBase2Day*(1+ExpressFuelSurcharge),2),ROUND(((1-TwoDayDiscount)*'UPS 2Day Base'!H20)*(1+ExpressFuelSurcharge),2))</f>
        <v>119.26</v>
      </c>
      <c r="I23" s="300">
        <f>IF(MinBase2Day&gt;ROUND(((1-TwoDayDiscount)*'UPS 2Day Base'!I20),2),ROUND(MinBase2Day*(1+ExpressFuelSurcharge),2),ROUND(((1-TwoDayDiscount)*'UPS 2Day Base'!I20)*(1+ExpressFuelSurcharge),2))</f>
        <v>121.64</v>
      </c>
      <c r="J23" s="300">
        <f>IF(MinBase2Day&gt;ROUND(((1-TwoDayDiscount)*'UPS 2Day Base'!J20),2),ROUND(MinBase2Day*(1+ExpressFuelSurcharge),2),ROUND(((1-TwoDayDiscount)*'UPS 2Day Base'!J20)*(1+ExpressFuelSurcharge),2))</f>
        <v>110.74</v>
      </c>
      <c r="K23" s="300">
        <f>IF(MinBase2Day&gt;ROUND(((1-TwoDayDiscount)*'UPS 2Day Base'!K20),2),ROUND(MinBase2Day*(1+ExpressFuelSurcharge),2),ROUND(((1-TwoDayDiscount)*'UPS 2Day Base'!K20)*(1+ExpressFuelSurcharge),2))</f>
        <v>123.25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299">
        <v>19.0</v>
      </c>
      <c r="B24" s="300">
        <f>IF(MinBase2Day&gt;ROUND(((1-TwoDayDiscount)*'UPS 2Day Base'!B21),2),ROUND(MinBase2Day*(1+ExpressFuelSurcharge),2),ROUND(((1-TwoDayDiscount)*'UPS 2Day Base'!B21)*(1+ExpressFuelSurcharge),2))</f>
        <v>33.7</v>
      </c>
      <c r="C24" s="300">
        <f>IF(MinBase2Day&gt;ROUND(((1-TwoDayDiscount)*'UPS 2Day Base'!C21),2),ROUND(MinBase2Day*(1+ExpressFuelSurcharge),2),ROUND(((1-TwoDayDiscount)*'UPS 2Day Base'!C21)*(1+ExpressFuelSurcharge),2))</f>
        <v>39.37</v>
      </c>
      <c r="D24" s="300">
        <f>IF(MinBase2Day&gt;ROUND(((1-TwoDayDiscount)*'UPS 2Day Base'!D21),2),ROUND(MinBase2Day*(1+ExpressFuelSurcharge),2),ROUND(((1-TwoDayDiscount)*'UPS 2Day Base'!D21)*(1+ExpressFuelSurcharge),2))</f>
        <v>51.17</v>
      </c>
      <c r="E24" s="300">
        <f>IF(MinBase2Day&gt;ROUND(((1-TwoDayDiscount)*'UPS 2Day Base'!E21),2),ROUND(MinBase2Day*(1+ExpressFuelSurcharge),2),ROUND(((1-TwoDayDiscount)*'UPS 2Day Base'!E21)*(1+ExpressFuelSurcharge),2))</f>
        <v>74.66</v>
      </c>
      <c r="F24" s="300">
        <f>IF(MinBase2Day&gt;ROUND(((1-TwoDayDiscount)*'UPS 2Day Base'!F21),2),ROUND(MinBase2Day*(1+ExpressFuelSurcharge),2),ROUND(((1-TwoDayDiscount)*'UPS 2Day Base'!F21)*(1+ExpressFuelSurcharge),2))</f>
        <v>110.61</v>
      </c>
      <c r="G24" s="300">
        <f>IF(MinBase2Day&gt;ROUND(((1-TwoDayDiscount)*'UPS 2Day Base'!G21),2),ROUND(MinBase2Day*(1+ExpressFuelSurcharge),2),ROUND(((1-TwoDayDiscount)*'UPS 2Day Base'!G21)*(1+ExpressFuelSurcharge),2))</f>
        <v>120.98</v>
      </c>
      <c r="H24" s="300">
        <f>IF(MinBase2Day&gt;ROUND(((1-TwoDayDiscount)*'UPS 2Day Base'!H21),2),ROUND(MinBase2Day*(1+ExpressFuelSurcharge),2),ROUND(((1-TwoDayDiscount)*'UPS 2Day Base'!H21)*(1+ExpressFuelSurcharge),2))</f>
        <v>124.43</v>
      </c>
      <c r="I24" s="300">
        <f>IF(MinBase2Day&gt;ROUND(((1-TwoDayDiscount)*'UPS 2Day Base'!I21),2),ROUND(MinBase2Day*(1+ExpressFuelSurcharge),2),ROUND(((1-TwoDayDiscount)*'UPS 2Day Base'!I21)*(1+ExpressFuelSurcharge),2))</f>
        <v>129.26</v>
      </c>
      <c r="J24" s="300">
        <f>IF(MinBase2Day&gt;ROUND(((1-TwoDayDiscount)*'UPS 2Day Base'!J21),2),ROUND(MinBase2Day*(1+ExpressFuelSurcharge),2),ROUND(((1-TwoDayDiscount)*'UPS 2Day Base'!J21)*(1+ExpressFuelSurcharge),2))</f>
        <v>114.28</v>
      </c>
      <c r="K24" s="300">
        <f>IF(MinBase2Day&gt;ROUND(((1-TwoDayDiscount)*'UPS 2Day Base'!K21),2),ROUND(MinBase2Day*(1+ExpressFuelSurcharge),2),ROUND(((1-TwoDayDiscount)*'UPS 2Day Base'!K21)*(1+ExpressFuelSurcharge),2))</f>
        <v>131.11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299">
        <v>20.0</v>
      </c>
      <c r="B25" s="300">
        <f>IF(MinBase2Day&gt;ROUND(((1-TwoDayDiscount)*'UPS 2Day Base'!B22),2),ROUND(MinBase2Day*(1+ExpressFuelSurcharge),2),ROUND(((1-TwoDayDiscount)*'UPS 2Day Base'!B22)*(1+ExpressFuelSurcharge),2))</f>
        <v>34.86</v>
      </c>
      <c r="C25" s="300">
        <f>IF(MinBase2Day&gt;ROUND(((1-TwoDayDiscount)*'UPS 2Day Base'!C22),2),ROUND(MinBase2Day*(1+ExpressFuelSurcharge),2),ROUND(((1-TwoDayDiscount)*'UPS 2Day Base'!C22)*(1+ExpressFuelSurcharge),2))</f>
        <v>41.07</v>
      </c>
      <c r="D25" s="300">
        <f>IF(MinBase2Day&gt;ROUND(((1-TwoDayDiscount)*'UPS 2Day Base'!D22),2),ROUND(MinBase2Day*(1+ExpressFuelSurcharge),2),ROUND(((1-TwoDayDiscount)*'UPS 2Day Base'!D22)*(1+ExpressFuelSurcharge),2))</f>
        <v>53.16</v>
      </c>
      <c r="E25" s="300">
        <f>IF(MinBase2Day&gt;ROUND(((1-TwoDayDiscount)*'UPS 2Day Base'!E22),2),ROUND(MinBase2Day*(1+ExpressFuelSurcharge),2),ROUND(((1-TwoDayDiscount)*'UPS 2Day Base'!E22)*(1+ExpressFuelSurcharge),2))</f>
        <v>78.13</v>
      </c>
      <c r="F25" s="300">
        <f>IF(MinBase2Day&gt;ROUND(((1-TwoDayDiscount)*'UPS 2Day Base'!F22),2),ROUND(MinBase2Day*(1+ExpressFuelSurcharge),2),ROUND(((1-TwoDayDiscount)*'UPS 2Day Base'!F22)*(1+ExpressFuelSurcharge),2))</f>
        <v>114.54</v>
      </c>
      <c r="G25" s="300">
        <f>IF(MinBase2Day&gt;ROUND(((1-TwoDayDiscount)*'UPS 2Day Base'!G22),2),ROUND(MinBase2Day*(1+ExpressFuelSurcharge),2),ROUND(((1-TwoDayDiscount)*'UPS 2Day Base'!G22)*(1+ExpressFuelSurcharge),2))</f>
        <v>125.14</v>
      </c>
      <c r="H25" s="300">
        <f>IF(MinBase2Day&gt;ROUND(((1-TwoDayDiscount)*'UPS 2Day Base'!H22),2),ROUND(MinBase2Day*(1+ExpressFuelSurcharge),2),ROUND(((1-TwoDayDiscount)*'UPS 2Day Base'!H22)*(1+ExpressFuelSurcharge),2))</f>
        <v>129.06</v>
      </c>
      <c r="I25" s="300">
        <f>IF(MinBase2Day&gt;ROUND(((1-TwoDayDiscount)*'UPS 2Day Base'!I22),2),ROUND(MinBase2Day*(1+ExpressFuelSurcharge),2),ROUND(((1-TwoDayDiscount)*'UPS 2Day Base'!I22)*(1+ExpressFuelSurcharge),2))</f>
        <v>133.83</v>
      </c>
      <c r="J25" s="300">
        <f>IF(MinBase2Day&gt;ROUND(((1-TwoDayDiscount)*'UPS 2Day Base'!J22),2),ROUND(MinBase2Day*(1+ExpressFuelSurcharge),2),ROUND(((1-TwoDayDiscount)*'UPS 2Day Base'!J22)*(1+ExpressFuelSurcharge),2))</f>
        <v>118.45</v>
      </c>
      <c r="K25" s="300">
        <f>IF(MinBase2Day&gt;ROUND(((1-TwoDayDiscount)*'UPS 2Day Base'!K22),2),ROUND(MinBase2Day*(1+ExpressFuelSurcharge),2),ROUND(((1-TwoDayDiscount)*'UPS 2Day Base'!K22)*(1+ExpressFuelSurcharge),2))</f>
        <v>135.68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299">
        <v>21.0</v>
      </c>
      <c r="B26" s="300">
        <f>IF(MinBase2Day&gt;ROUND(((1-TwoDayDiscount)*'UPS 2Day Base'!B23),2),ROUND(MinBase2Day*(1+ExpressFuelSurcharge),2),ROUND(((1-TwoDayDiscount)*'UPS 2Day Base'!B23)*(1+ExpressFuelSurcharge),2))</f>
        <v>36.48</v>
      </c>
      <c r="C26" s="300">
        <f>IF(MinBase2Day&gt;ROUND(((1-TwoDayDiscount)*'UPS 2Day Base'!C23),2),ROUND(MinBase2Day*(1+ExpressFuelSurcharge),2),ROUND(((1-TwoDayDiscount)*'UPS 2Day Base'!C23)*(1+ExpressFuelSurcharge),2))</f>
        <v>42.66</v>
      </c>
      <c r="D26" s="300">
        <f>IF(MinBase2Day&gt;ROUND(((1-TwoDayDiscount)*'UPS 2Day Base'!D23),2),ROUND(MinBase2Day*(1+ExpressFuelSurcharge),2),ROUND(((1-TwoDayDiscount)*'UPS 2Day Base'!D23)*(1+ExpressFuelSurcharge),2))</f>
        <v>55.15</v>
      </c>
      <c r="E26" s="300">
        <f>IF(MinBase2Day&gt;ROUND(((1-TwoDayDiscount)*'UPS 2Day Base'!E23),2),ROUND(MinBase2Day*(1+ExpressFuelSurcharge),2),ROUND(((1-TwoDayDiscount)*'UPS 2Day Base'!E23)*(1+ExpressFuelSurcharge),2))</f>
        <v>80.77</v>
      </c>
      <c r="F26" s="300">
        <f>IF(MinBase2Day&gt;ROUND(((1-TwoDayDiscount)*'UPS 2Day Base'!F23),2),ROUND(MinBase2Day*(1+ExpressFuelSurcharge),2),ROUND(((1-TwoDayDiscount)*'UPS 2Day Base'!F23)*(1+ExpressFuelSurcharge),2))</f>
        <v>114.99</v>
      </c>
      <c r="G26" s="300">
        <f>IF(MinBase2Day&gt;ROUND(((1-TwoDayDiscount)*'UPS 2Day Base'!G23),2),ROUND(MinBase2Day*(1+ExpressFuelSurcharge),2),ROUND(((1-TwoDayDiscount)*'UPS 2Day Base'!G23)*(1+ExpressFuelSurcharge),2))</f>
        <v>129.44</v>
      </c>
      <c r="H26" s="300">
        <f>IF(MinBase2Day&gt;ROUND(((1-TwoDayDiscount)*'UPS 2Day Base'!H23),2),ROUND(MinBase2Day*(1+ExpressFuelSurcharge),2),ROUND(((1-TwoDayDiscount)*'UPS 2Day Base'!H23)*(1+ExpressFuelSurcharge),2))</f>
        <v>133.48</v>
      </c>
      <c r="I26" s="300">
        <f>IF(MinBase2Day&gt;ROUND(((1-TwoDayDiscount)*'UPS 2Day Base'!I23),2),ROUND(MinBase2Day*(1+ExpressFuelSurcharge),2),ROUND(((1-TwoDayDiscount)*'UPS 2Day Base'!I23)*(1+ExpressFuelSurcharge),2))</f>
        <v>136.16</v>
      </c>
      <c r="J26" s="300">
        <f>IF(MinBase2Day&gt;ROUND(((1-TwoDayDiscount)*'UPS 2Day Base'!J23),2),ROUND(MinBase2Day*(1+ExpressFuelSurcharge),2),ROUND(((1-TwoDayDiscount)*'UPS 2Day Base'!J23)*(1+ExpressFuelSurcharge),2))</f>
        <v>123.88</v>
      </c>
      <c r="K26" s="300">
        <f>IF(MinBase2Day&gt;ROUND(((1-TwoDayDiscount)*'UPS 2Day Base'!K23),2),ROUND(MinBase2Day*(1+ExpressFuelSurcharge),2),ROUND(((1-TwoDayDiscount)*'UPS 2Day Base'!K23)*(1+ExpressFuelSurcharge),2))</f>
        <v>136.28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299">
        <v>22.0</v>
      </c>
      <c r="B27" s="300">
        <f>IF(MinBase2Day&gt;ROUND(((1-TwoDayDiscount)*'UPS 2Day Base'!B24),2),ROUND(MinBase2Day*(1+ExpressFuelSurcharge),2),ROUND(((1-TwoDayDiscount)*'UPS 2Day Base'!B24)*(1+ExpressFuelSurcharge),2))</f>
        <v>37.61</v>
      </c>
      <c r="C27" s="300">
        <f>IF(MinBase2Day&gt;ROUND(((1-TwoDayDiscount)*'UPS 2Day Base'!C24),2),ROUND(MinBase2Day*(1+ExpressFuelSurcharge),2),ROUND(((1-TwoDayDiscount)*'UPS 2Day Base'!C24)*(1+ExpressFuelSurcharge),2))</f>
        <v>44.72</v>
      </c>
      <c r="D27" s="300">
        <f>IF(MinBase2Day&gt;ROUND(((1-TwoDayDiscount)*'UPS 2Day Base'!D24),2),ROUND(MinBase2Day*(1+ExpressFuelSurcharge),2),ROUND(((1-TwoDayDiscount)*'UPS 2Day Base'!D24)*(1+ExpressFuelSurcharge),2))</f>
        <v>56.67</v>
      </c>
      <c r="E27" s="300">
        <f>IF(MinBase2Day&gt;ROUND(((1-TwoDayDiscount)*'UPS 2Day Base'!E24),2),ROUND(MinBase2Day*(1+ExpressFuelSurcharge),2),ROUND(((1-TwoDayDiscount)*'UPS 2Day Base'!E24)*(1+ExpressFuelSurcharge),2))</f>
        <v>83.05</v>
      </c>
      <c r="F27" s="300">
        <f>IF(MinBase2Day&gt;ROUND(((1-TwoDayDiscount)*'UPS 2Day Base'!F24),2),ROUND(MinBase2Day*(1+ExpressFuelSurcharge),2),ROUND(((1-TwoDayDiscount)*'UPS 2Day Base'!F24)*(1+ExpressFuelSurcharge),2))</f>
        <v>122.47</v>
      </c>
      <c r="G27" s="300">
        <f>IF(MinBase2Day&gt;ROUND(((1-TwoDayDiscount)*'UPS 2Day Base'!G24),2),ROUND(MinBase2Day*(1+ExpressFuelSurcharge),2),ROUND(((1-TwoDayDiscount)*'UPS 2Day Base'!G24)*(1+ExpressFuelSurcharge),2))</f>
        <v>134.37</v>
      </c>
      <c r="H27" s="300">
        <f>IF(MinBase2Day&gt;ROUND(((1-TwoDayDiscount)*'UPS 2Day Base'!H24),2),ROUND(MinBase2Day*(1+ExpressFuelSurcharge),2),ROUND(((1-TwoDayDiscount)*'UPS 2Day Base'!H24)*(1+ExpressFuelSurcharge),2))</f>
        <v>138.66</v>
      </c>
      <c r="I27" s="300">
        <f>IF(MinBase2Day&gt;ROUND(((1-TwoDayDiscount)*'UPS 2Day Base'!I24),2),ROUND(MinBase2Day*(1+ExpressFuelSurcharge),2),ROUND(((1-TwoDayDiscount)*'UPS 2Day Base'!I24)*(1+ExpressFuelSurcharge),2))</f>
        <v>141.43</v>
      </c>
      <c r="J27" s="300">
        <f>IF(MinBase2Day&gt;ROUND(((1-TwoDayDiscount)*'UPS 2Day Base'!J24),2),ROUND(MinBase2Day*(1+ExpressFuelSurcharge),2),ROUND(((1-TwoDayDiscount)*'UPS 2Day Base'!J24)*(1+ExpressFuelSurcharge),2))</f>
        <v>128.67</v>
      </c>
      <c r="K27" s="300">
        <f>IF(MinBase2Day&gt;ROUND(((1-TwoDayDiscount)*'UPS 2Day Base'!K24),2),ROUND(MinBase2Day*(1+ExpressFuelSurcharge),2),ROUND(((1-TwoDayDiscount)*'UPS 2Day Base'!K24)*(1+ExpressFuelSurcharge),2))</f>
        <v>145.32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299">
        <v>23.0</v>
      </c>
      <c r="B28" s="300">
        <f>IF(MinBase2Day&gt;ROUND(((1-TwoDayDiscount)*'UPS 2Day Base'!B25),2),ROUND(MinBase2Day*(1+ExpressFuelSurcharge),2),ROUND(((1-TwoDayDiscount)*'UPS 2Day Base'!B25)*(1+ExpressFuelSurcharge),2))</f>
        <v>38.53</v>
      </c>
      <c r="C28" s="300">
        <f>IF(MinBase2Day&gt;ROUND(((1-TwoDayDiscount)*'UPS 2Day Base'!C25),2),ROUND(MinBase2Day*(1+ExpressFuelSurcharge),2),ROUND(((1-TwoDayDiscount)*'UPS 2Day Base'!C25)*(1+ExpressFuelSurcharge),2))</f>
        <v>45.71</v>
      </c>
      <c r="D28" s="300">
        <f>IF(MinBase2Day&gt;ROUND(((1-TwoDayDiscount)*'UPS 2Day Base'!D25),2),ROUND(MinBase2Day*(1+ExpressFuelSurcharge),2),ROUND(((1-TwoDayDiscount)*'UPS 2Day Base'!D25)*(1+ExpressFuelSurcharge),2))</f>
        <v>58.71</v>
      </c>
      <c r="E28" s="300">
        <f>IF(MinBase2Day&gt;ROUND(((1-TwoDayDiscount)*'UPS 2Day Base'!E25),2),ROUND(MinBase2Day*(1+ExpressFuelSurcharge),2),ROUND(((1-TwoDayDiscount)*'UPS 2Day Base'!E25)*(1+ExpressFuelSurcharge),2))</f>
        <v>85.41</v>
      </c>
      <c r="F28" s="300">
        <f>IF(MinBase2Day&gt;ROUND(((1-TwoDayDiscount)*'UPS 2Day Base'!F25),2),ROUND(MinBase2Day*(1+ExpressFuelSurcharge),2),ROUND(((1-TwoDayDiscount)*'UPS 2Day Base'!F25)*(1+ExpressFuelSurcharge),2))</f>
        <v>126.91</v>
      </c>
      <c r="G28" s="300">
        <f>IF(MinBase2Day&gt;ROUND(((1-TwoDayDiscount)*'UPS 2Day Base'!G25),2),ROUND(MinBase2Day*(1+ExpressFuelSurcharge),2),ROUND(((1-TwoDayDiscount)*'UPS 2Day Base'!G25)*(1+ExpressFuelSurcharge),2))</f>
        <v>138.79</v>
      </c>
      <c r="H28" s="300">
        <f>IF(MinBase2Day&gt;ROUND(((1-TwoDayDiscount)*'UPS 2Day Base'!H25),2),ROUND(MinBase2Day*(1+ExpressFuelSurcharge),2),ROUND(((1-TwoDayDiscount)*'UPS 2Day Base'!H25)*(1+ExpressFuelSurcharge),2))</f>
        <v>143.41</v>
      </c>
      <c r="I28" s="300">
        <f>IF(MinBase2Day&gt;ROUND(((1-TwoDayDiscount)*'UPS 2Day Base'!I25),2),ROUND(MinBase2Day*(1+ExpressFuelSurcharge),2),ROUND(((1-TwoDayDiscount)*'UPS 2Day Base'!I25)*(1+ExpressFuelSurcharge),2))</f>
        <v>146.29</v>
      </c>
      <c r="J28" s="300">
        <f>IF(MinBase2Day&gt;ROUND(((1-TwoDayDiscount)*'UPS 2Day Base'!J25),2),ROUND(MinBase2Day*(1+ExpressFuelSurcharge),2),ROUND(((1-TwoDayDiscount)*'UPS 2Day Base'!J25)*(1+ExpressFuelSurcharge),2))</f>
        <v>133.3</v>
      </c>
      <c r="K28" s="300">
        <f>IF(MinBase2Day&gt;ROUND(((1-TwoDayDiscount)*'UPS 2Day Base'!K25),2),ROUND(MinBase2Day*(1+ExpressFuelSurcharge),2),ROUND(((1-TwoDayDiscount)*'UPS 2Day Base'!K25)*(1+ExpressFuelSurcharge),2))</f>
        <v>146.4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99">
        <v>24.0</v>
      </c>
      <c r="B29" s="300">
        <f>IF(MinBase2Day&gt;ROUND(((1-TwoDayDiscount)*'UPS 2Day Base'!B26),2),ROUND(MinBase2Day*(1+ExpressFuelSurcharge),2),ROUND(((1-TwoDayDiscount)*'UPS 2Day Base'!B26)*(1+ExpressFuelSurcharge),2))</f>
        <v>39.41</v>
      </c>
      <c r="C29" s="300">
        <f>IF(MinBase2Day&gt;ROUND(((1-TwoDayDiscount)*'UPS 2Day Base'!C26),2),ROUND(MinBase2Day*(1+ExpressFuelSurcharge),2),ROUND(((1-TwoDayDiscount)*'UPS 2Day Base'!C26)*(1+ExpressFuelSurcharge),2))</f>
        <v>47.51</v>
      </c>
      <c r="D29" s="300">
        <f>IF(MinBase2Day&gt;ROUND(((1-TwoDayDiscount)*'UPS 2Day Base'!D26),2),ROUND(MinBase2Day*(1+ExpressFuelSurcharge),2),ROUND(((1-TwoDayDiscount)*'UPS 2Day Base'!D26)*(1+ExpressFuelSurcharge),2))</f>
        <v>60.58</v>
      </c>
      <c r="E29" s="300">
        <f>IF(MinBase2Day&gt;ROUND(((1-TwoDayDiscount)*'UPS 2Day Base'!E26),2),ROUND(MinBase2Day*(1+ExpressFuelSurcharge),2),ROUND(((1-TwoDayDiscount)*'UPS 2Day Base'!E26)*(1+ExpressFuelSurcharge),2))</f>
        <v>88.73</v>
      </c>
      <c r="F29" s="300">
        <f>IF(MinBase2Day&gt;ROUND(((1-TwoDayDiscount)*'UPS 2Day Base'!F26),2),ROUND(MinBase2Day*(1+ExpressFuelSurcharge),2),ROUND(((1-TwoDayDiscount)*'UPS 2Day Base'!F26)*(1+ExpressFuelSurcharge),2))</f>
        <v>131.53</v>
      </c>
      <c r="G29" s="300">
        <f>IF(MinBase2Day&gt;ROUND(((1-TwoDayDiscount)*'UPS 2Day Base'!G26),2),ROUND(MinBase2Day*(1+ExpressFuelSurcharge),2),ROUND(((1-TwoDayDiscount)*'UPS 2Day Base'!G26)*(1+ExpressFuelSurcharge),2))</f>
        <v>142.07</v>
      </c>
      <c r="H29" s="300">
        <f>IF(MinBase2Day&gt;ROUND(((1-TwoDayDiscount)*'UPS 2Day Base'!H26),2),ROUND(MinBase2Day*(1+ExpressFuelSurcharge),2),ROUND(((1-TwoDayDiscount)*'UPS 2Day Base'!H26)*(1+ExpressFuelSurcharge),2))</f>
        <v>144.93</v>
      </c>
      <c r="I29" s="300">
        <f>IF(MinBase2Day&gt;ROUND(((1-TwoDayDiscount)*'UPS 2Day Base'!I26),2),ROUND(MinBase2Day*(1+ExpressFuelSurcharge),2),ROUND(((1-TwoDayDiscount)*'UPS 2Day Base'!I26)*(1+ExpressFuelSurcharge),2))</f>
        <v>147.83</v>
      </c>
      <c r="J29" s="300">
        <f>IF(MinBase2Day&gt;ROUND(((1-TwoDayDiscount)*'UPS 2Day Base'!J26),2),ROUND(MinBase2Day*(1+ExpressFuelSurcharge),2),ROUND(((1-TwoDayDiscount)*'UPS 2Day Base'!J26)*(1+ExpressFuelSurcharge),2))</f>
        <v>138.21</v>
      </c>
      <c r="K29" s="300">
        <f>IF(MinBase2Day&gt;ROUND(((1-TwoDayDiscount)*'UPS 2Day Base'!K26),2),ROUND(MinBase2Day*(1+ExpressFuelSurcharge),2),ROUND(((1-TwoDayDiscount)*'UPS 2Day Base'!K26)*(1+ExpressFuelSurcharge),2))</f>
        <v>151.43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99">
        <v>25.0</v>
      </c>
      <c r="B30" s="300">
        <f>IF(MinBase2Day&gt;ROUND(((1-TwoDayDiscount)*'UPS 2Day Base'!B27),2),ROUND(MinBase2Day*(1+ExpressFuelSurcharge),2),ROUND(((1-TwoDayDiscount)*'UPS 2Day Base'!B27)*(1+ExpressFuelSurcharge),2))</f>
        <v>40.69</v>
      </c>
      <c r="C30" s="300">
        <f>IF(MinBase2Day&gt;ROUND(((1-TwoDayDiscount)*'UPS 2Day Base'!C27),2),ROUND(MinBase2Day*(1+ExpressFuelSurcharge),2),ROUND(((1-TwoDayDiscount)*'UPS 2Day Base'!C27)*(1+ExpressFuelSurcharge),2))</f>
        <v>48.88</v>
      </c>
      <c r="D30" s="300">
        <f>IF(MinBase2Day&gt;ROUND(((1-TwoDayDiscount)*'UPS 2Day Base'!D27),2),ROUND(MinBase2Day*(1+ExpressFuelSurcharge),2),ROUND(((1-TwoDayDiscount)*'UPS 2Day Base'!D27)*(1+ExpressFuelSurcharge),2))</f>
        <v>61.73</v>
      </c>
      <c r="E30" s="300">
        <f>IF(MinBase2Day&gt;ROUND(((1-TwoDayDiscount)*'UPS 2Day Base'!E27),2),ROUND(MinBase2Day*(1+ExpressFuelSurcharge),2),ROUND(((1-TwoDayDiscount)*'UPS 2Day Base'!E27)*(1+ExpressFuelSurcharge),2))</f>
        <v>91.77</v>
      </c>
      <c r="F30" s="300">
        <f>IF(MinBase2Day&gt;ROUND(((1-TwoDayDiscount)*'UPS 2Day Base'!F27),2),ROUND(MinBase2Day*(1+ExpressFuelSurcharge),2),ROUND(((1-TwoDayDiscount)*'UPS 2Day Base'!F27)*(1+ExpressFuelSurcharge),2))</f>
        <v>135.81</v>
      </c>
      <c r="G30" s="300">
        <f>IF(MinBase2Day&gt;ROUND(((1-TwoDayDiscount)*'UPS 2Day Base'!G27),2),ROUND(MinBase2Day*(1+ExpressFuelSurcharge),2),ROUND(((1-TwoDayDiscount)*'UPS 2Day Base'!G27)*(1+ExpressFuelSurcharge),2))</f>
        <v>149.31</v>
      </c>
      <c r="H30" s="300">
        <f>IF(MinBase2Day&gt;ROUND(((1-TwoDayDiscount)*'UPS 2Day Base'!H27),2),ROUND(MinBase2Day*(1+ExpressFuelSurcharge),2),ROUND(((1-TwoDayDiscount)*'UPS 2Day Base'!H27)*(1+ExpressFuelSurcharge),2))</f>
        <v>155.55</v>
      </c>
      <c r="I30" s="300">
        <f>IF(MinBase2Day&gt;ROUND(((1-TwoDayDiscount)*'UPS 2Day Base'!I27),2),ROUND(MinBase2Day*(1+ExpressFuelSurcharge),2),ROUND(((1-TwoDayDiscount)*'UPS 2Day Base'!I27)*(1+ExpressFuelSurcharge),2))</f>
        <v>161.67</v>
      </c>
      <c r="J30" s="300">
        <f>IF(MinBase2Day&gt;ROUND(((1-TwoDayDiscount)*'UPS 2Day Base'!J27),2),ROUND(MinBase2Day*(1+ExpressFuelSurcharge),2),ROUND(((1-TwoDayDiscount)*'UPS 2Day Base'!J27)*(1+ExpressFuelSurcharge),2))</f>
        <v>143.04</v>
      </c>
      <c r="K30" s="300">
        <f>IF(MinBase2Day&gt;ROUND(((1-TwoDayDiscount)*'UPS 2Day Base'!K27),2),ROUND(MinBase2Day*(1+ExpressFuelSurcharge),2),ROUND(((1-TwoDayDiscount)*'UPS 2Day Base'!K27)*(1+ExpressFuelSurcharge),2))</f>
        <v>163.54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99">
        <v>26.0</v>
      </c>
      <c r="B31" s="300">
        <f>IF(MinBase2Day&gt;ROUND(((1-TwoDayDiscount)*'UPS 2Day Base'!B28),2),ROUND(MinBase2Day*(1+ExpressFuelSurcharge),2),ROUND(((1-TwoDayDiscount)*'UPS 2Day Base'!B28)*(1+ExpressFuelSurcharge),2))</f>
        <v>41.91</v>
      </c>
      <c r="C31" s="300">
        <f>IF(MinBase2Day&gt;ROUND(((1-TwoDayDiscount)*'UPS 2Day Base'!C28),2),ROUND(MinBase2Day*(1+ExpressFuelSurcharge),2),ROUND(((1-TwoDayDiscount)*'UPS 2Day Base'!C28)*(1+ExpressFuelSurcharge),2))</f>
        <v>50.22</v>
      </c>
      <c r="D31" s="300">
        <f>IF(MinBase2Day&gt;ROUND(((1-TwoDayDiscount)*'UPS 2Day Base'!D28),2),ROUND(MinBase2Day*(1+ExpressFuelSurcharge),2),ROUND(((1-TwoDayDiscount)*'UPS 2Day Base'!D28)*(1+ExpressFuelSurcharge),2))</f>
        <v>64.02</v>
      </c>
      <c r="E31" s="300">
        <f>IF(MinBase2Day&gt;ROUND(((1-TwoDayDiscount)*'UPS 2Day Base'!E28),2),ROUND(MinBase2Day*(1+ExpressFuelSurcharge),2),ROUND(((1-TwoDayDiscount)*'UPS 2Day Base'!E28)*(1+ExpressFuelSurcharge),2))</f>
        <v>94.79</v>
      </c>
      <c r="F31" s="300">
        <f>IF(MinBase2Day&gt;ROUND(((1-TwoDayDiscount)*'UPS 2Day Base'!F28),2),ROUND(MinBase2Day*(1+ExpressFuelSurcharge),2),ROUND(((1-TwoDayDiscount)*'UPS 2Day Base'!F28)*(1+ExpressFuelSurcharge),2))</f>
        <v>140.42</v>
      </c>
      <c r="G31" s="300">
        <f>IF(MinBase2Day&gt;ROUND(((1-TwoDayDiscount)*'UPS 2Day Base'!G28),2),ROUND(MinBase2Day*(1+ExpressFuelSurcharge),2),ROUND(((1-TwoDayDiscount)*'UPS 2Day Base'!G28)*(1+ExpressFuelSurcharge),2))</f>
        <v>154.43</v>
      </c>
      <c r="H31" s="300">
        <f>IF(MinBase2Day&gt;ROUND(((1-TwoDayDiscount)*'UPS 2Day Base'!H28),2),ROUND(MinBase2Day*(1+ExpressFuelSurcharge),2),ROUND(((1-TwoDayDiscount)*'UPS 2Day Base'!H28)*(1+ExpressFuelSurcharge),2))</f>
        <v>159.83</v>
      </c>
      <c r="I31" s="300">
        <f>IF(MinBase2Day&gt;ROUND(((1-TwoDayDiscount)*'UPS 2Day Base'!I28),2),ROUND(MinBase2Day*(1+ExpressFuelSurcharge),2),ROUND(((1-TwoDayDiscount)*'UPS 2Day Base'!I28)*(1+ExpressFuelSurcharge),2))</f>
        <v>165.89</v>
      </c>
      <c r="J31" s="300">
        <f>IF(MinBase2Day&gt;ROUND(((1-TwoDayDiscount)*'UPS 2Day Base'!J28),2),ROUND(MinBase2Day*(1+ExpressFuelSurcharge),2),ROUND(((1-TwoDayDiscount)*'UPS 2Day Base'!J28)*(1+ExpressFuelSurcharge),2))</f>
        <v>146.76</v>
      </c>
      <c r="K31" s="300">
        <f>IF(MinBase2Day&gt;ROUND(((1-TwoDayDiscount)*'UPS 2Day Base'!K28),2),ROUND(MinBase2Day*(1+ExpressFuelSurcharge),2),ROUND(((1-TwoDayDiscount)*'UPS 2Day Base'!K28)*(1+ExpressFuelSurcharge),2))</f>
        <v>168.18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299">
        <v>27.0</v>
      </c>
      <c r="B32" s="300">
        <f>IF(MinBase2Day&gt;ROUND(((1-TwoDayDiscount)*'UPS 2Day Base'!B29),2),ROUND(MinBase2Day*(1+ExpressFuelSurcharge),2),ROUND(((1-TwoDayDiscount)*'UPS 2Day Base'!B29)*(1+ExpressFuelSurcharge),2))</f>
        <v>43.25</v>
      </c>
      <c r="C32" s="300">
        <f>IF(MinBase2Day&gt;ROUND(((1-TwoDayDiscount)*'UPS 2Day Base'!C29),2),ROUND(MinBase2Day*(1+ExpressFuelSurcharge),2),ROUND(((1-TwoDayDiscount)*'UPS 2Day Base'!C29)*(1+ExpressFuelSurcharge),2))</f>
        <v>51.69</v>
      </c>
      <c r="D32" s="300">
        <f>IF(MinBase2Day&gt;ROUND(((1-TwoDayDiscount)*'UPS 2Day Base'!D29),2),ROUND(MinBase2Day*(1+ExpressFuelSurcharge),2),ROUND(((1-TwoDayDiscount)*'UPS 2Day Base'!D29)*(1+ExpressFuelSurcharge),2))</f>
        <v>65.65</v>
      </c>
      <c r="E32" s="300">
        <f>IF(MinBase2Day&gt;ROUND(((1-TwoDayDiscount)*'UPS 2Day Base'!E29),2),ROUND(MinBase2Day*(1+ExpressFuelSurcharge),2),ROUND(((1-TwoDayDiscount)*'UPS 2Day Base'!E29)*(1+ExpressFuelSurcharge),2))</f>
        <v>98.13</v>
      </c>
      <c r="F32" s="300">
        <f>IF(MinBase2Day&gt;ROUND(((1-TwoDayDiscount)*'UPS 2Day Base'!F29),2),ROUND(MinBase2Day*(1+ExpressFuelSurcharge),2),ROUND(((1-TwoDayDiscount)*'UPS 2Day Base'!F29)*(1+ExpressFuelSurcharge),2))</f>
        <v>145.18</v>
      </c>
      <c r="G32" s="300">
        <f>IF(MinBase2Day&gt;ROUND(((1-TwoDayDiscount)*'UPS 2Day Base'!G29),2),ROUND(MinBase2Day*(1+ExpressFuelSurcharge),2),ROUND(((1-TwoDayDiscount)*'UPS 2Day Base'!G29)*(1+ExpressFuelSurcharge),2))</f>
        <v>159.63</v>
      </c>
      <c r="H32" s="300">
        <f>IF(MinBase2Day&gt;ROUND(((1-TwoDayDiscount)*'UPS 2Day Base'!H29),2),ROUND(MinBase2Day*(1+ExpressFuelSurcharge),2),ROUND(((1-TwoDayDiscount)*'UPS 2Day Base'!H29)*(1+ExpressFuelSurcharge),2))</f>
        <v>164.85</v>
      </c>
      <c r="I32" s="300">
        <f>IF(MinBase2Day&gt;ROUND(((1-TwoDayDiscount)*'UPS 2Day Base'!I29),2),ROUND(MinBase2Day*(1+ExpressFuelSurcharge),2),ROUND(((1-TwoDayDiscount)*'UPS 2Day Base'!I29)*(1+ExpressFuelSurcharge),2))</f>
        <v>171.25</v>
      </c>
      <c r="J32" s="300">
        <f>IF(MinBase2Day&gt;ROUND(((1-TwoDayDiscount)*'UPS 2Day Base'!J29),2),ROUND(MinBase2Day*(1+ExpressFuelSurcharge),2),ROUND(((1-TwoDayDiscount)*'UPS 2Day Base'!J29)*(1+ExpressFuelSurcharge),2))</f>
        <v>151.59</v>
      </c>
      <c r="K32" s="300">
        <f>IF(MinBase2Day&gt;ROUND(((1-TwoDayDiscount)*'UPS 2Day Base'!K29),2),ROUND(MinBase2Day*(1+ExpressFuelSurcharge),2),ROUND(((1-TwoDayDiscount)*'UPS 2Day Base'!K29)*(1+ExpressFuelSurcharge),2))</f>
        <v>173.14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299">
        <v>28.0</v>
      </c>
      <c r="B33" s="300">
        <f>IF(MinBase2Day&gt;ROUND(((1-TwoDayDiscount)*'UPS 2Day Base'!B30),2),ROUND(MinBase2Day*(1+ExpressFuelSurcharge),2),ROUND(((1-TwoDayDiscount)*'UPS 2Day Base'!B30)*(1+ExpressFuelSurcharge),2))</f>
        <v>44.64</v>
      </c>
      <c r="C33" s="300">
        <f>IF(MinBase2Day&gt;ROUND(((1-TwoDayDiscount)*'UPS 2Day Base'!C30),2),ROUND(MinBase2Day*(1+ExpressFuelSurcharge),2),ROUND(((1-TwoDayDiscount)*'UPS 2Day Base'!C30)*(1+ExpressFuelSurcharge),2))</f>
        <v>53.38</v>
      </c>
      <c r="D33" s="300">
        <f>IF(MinBase2Day&gt;ROUND(((1-TwoDayDiscount)*'UPS 2Day Base'!D30),2),ROUND(MinBase2Day*(1+ExpressFuelSurcharge),2),ROUND(((1-TwoDayDiscount)*'UPS 2Day Base'!D30)*(1+ExpressFuelSurcharge),2))</f>
        <v>67.15</v>
      </c>
      <c r="E33" s="300">
        <f>IF(MinBase2Day&gt;ROUND(((1-TwoDayDiscount)*'UPS 2Day Base'!E30),2),ROUND(MinBase2Day*(1+ExpressFuelSurcharge),2),ROUND(((1-TwoDayDiscount)*'UPS 2Day Base'!E30)*(1+ExpressFuelSurcharge),2))</f>
        <v>100.47</v>
      </c>
      <c r="F33" s="300">
        <f>IF(MinBase2Day&gt;ROUND(((1-TwoDayDiscount)*'UPS 2Day Base'!F30),2),ROUND(MinBase2Day*(1+ExpressFuelSurcharge),2),ROUND(((1-TwoDayDiscount)*'UPS 2Day Base'!F30)*(1+ExpressFuelSurcharge),2))</f>
        <v>148.9</v>
      </c>
      <c r="G33" s="300">
        <f>IF(MinBase2Day&gt;ROUND(((1-TwoDayDiscount)*'UPS 2Day Base'!G30),2),ROUND(MinBase2Day*(1+ExpressFuelSurcharge),2),ROUND(((1-TwoDayDiscount)*'UPS 2Day Base'!G30)*(1+ExpressFuelSurcharge),2))</f>
        <v>163.73</v>
      </c>
      <c r="H33" s="300">
        <f>IF(MinBase2Day&gt;ROUND(((1-TwoDayDiscount)*'UPS 2Day Base'!H30),2),ROUND(MinBase2Day*(1+ExpressFuelSurcharge),2),ROUND(((1-TwoDayDiscount)*'UPS 2Day Base'!H30)*(1+ExpressFuelSurcharge),2))</f>
        <v>168.84</v>
      </c>
      <c r="I33" s="300">
        <f>IF(MinBase2Day&gt;ROUND(((1-TwoDayDiscount)*'UPS 2Day Base'!I30),2),ROUND(MinBase2Day*(1+ExpressFuelSurcharge),2),ROUND(((1-TwoDayDiscount)*'UPS 2Day Base'!I30)*(1+ExpressFuelSurcharge),2))</f>
        <v>176.76</v>
      </c>
      <c r="J33" s="300">
        <f>IF(MinBase2Day&gt;ROUND(((1-TwoDayDiscount)*'UPS 2Day Base'!J30),2),ROUND(MinBase2Day*(1+ExpressFuelSurcharge),2),ROUND(((1-TwoDayDiscount)*'UPS 2Day Base'!J30)*(1+ExpressFuelSurcharge),2))</f>
        <v>156.44</v>
      </c>
      <c r="K33" s="300">
        <f>IF(MinBase2Day&gt;ROUND(((1-TwoDayDiscount)*'UPS 2Day Base'!K30),2),ROUND(MinBase2Day*(1+ExpressFuelSurcharge),2),ROUND(((1-TwoDayDiscount)*'UPS 2Day Base'!K30)*(1+ExpressFuelSurcharge),2))</f>
        <v>179.54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299">
        <v>29.0</v>
      </c>
      <c r="B34" s="300">
        <f>IF(MinBase2Day&gt;ROUND(((1-TwoDayDiscount)*'UPS 2Day Base'!B31),2),ROUND(MinBase2Day*(1+ExpressFuelSurcharge),2),ROUND(((1-TwoDayDiscount)*'UPS 2Day Base'!B31)*(1+ExpressFuelSurcharge),2))</f>
        <v>45.79</v>
      </c>
      <c r="C34" s="300">
        <f>IF(MinBase2Day&gt;ROUND(((1-TwoDayDiscount)*'UPS 2Day Base'!C31),2),ROUND(MinBase2Day*(1+ExpressFuelSurcharge),2),ROUND(((1-TwoDayDiscount)*'UPS 2Day Base'!C31)*(1+ExpressFuelSurcharge),2))</f>
        <v>54.37</v>
      </c>
      <c r="D34" s="300">
        <f>IF(MinBase2Day&gt;ROUND(((1-TwoDayDiscount)*'UPS 2Day Base'!D31),2),ROUND(MinBase2Day*(1+ExpressFuelSurcharge),2),ROUND(((1-TwoDayDiscount)*'UPS 2Day Base'!D31)*(1+ExpressFuelSurcharge),2))</f>
        <v>69.14</v>
      </c>
      <c r="E34" s="300">
        <f>IF(MinBase2Day&gt;ROUND(((1-TwoDayDiscount)*'UPS 2Day Base'!E31),2),ROUND(MinBase2Day*(1+ExpressFuelSurcharge),2),ROUND(((1-TwoDayDiscount)*'UPS 2Day Base'!E31)*(1+ExpressFuelSurcharge),2))</f>
        <v>102.85</v>
      </c>
      <c r="F34" s="300">
        <f>IF(MinBase2Day&gt;ROUND(((1-TwoDayDiscount)*'UPS 2Day Base'!F31),2),ROUND(MinBase2Day*(1+ExpressFuelSurcharge),2),ROUND(((1-TwoDayDiscount)*'UPS 2Day Base'!F31)*(1+ExpressFuelSurcharge),2))</f>
        <v>152.89</v>
      </c>
      <c r="G34" s="300">
        <f>IF(MinBase2Day&gt;ROUND(((1-TwoDayDiscount)*'UPS 2Day Base'!G31),2),ROUND(MinBase2Day*(1+ExpressFuelSurcharge),2),ROUND(((1-TwoDayDiscount)*'UPS 2Day Base'!G31)*(1+ExpressFuelSurcharge),2))</f>
        <v>167.84</v>
      </c>
      <c r="H34" s="300">
        <f>IF(MinBase2Day&gt;ROUND(((1-TwoDayDiscount)*'UPS 2Day Base'!H31),2),ROUND(MinBase2Day*(1+ExpressFuelSurcharge),2),ROUND(((1-TwoDayDiscount)*'UPS 2Day Base'!H31)*(1+ExpressFuelSurcharge),2))</f>
        <v>173.86</v>
      </c>
      <c r="I34" s="300">
        <f>IF(MinBase2Day&gt;ROUND(((1-TwoDayDiscount)*'UPS 2Day Base'!I31),2),ROUND(MinBase2Day*(1+ExpressFuelSurcharge),2),ROUND(((1-TwoDayDiscount)*'UPS 2Day Base'!I31)*(1+ExpressFuelSurcharge),2))</f>
        <v>181.21</v>
      </c>
      <c r="J34" s="300">
        <f>IF(MinBase2Day&gt;ROUND(((1-TwoDayDiscount)*'UPS 2Day Base'!J31),2),ROUND(MinBase2Day*(1+ExpressFuelSurcharge),2),ROUND(((1-TwoDayDiscount)*'UPS 2Day Base'!J31)*(1+ExpressFuelSurcharge),2))</f>
        <v>160.3</v>
      </c>
      <c r="K34" s="300">
        <f>IF(MinBase2Day&gt;ROUND(((1-TwoDayDiscount)*'UPS 2Day Base'!K31),2),ROUND(MinBase2Day*(1+ExpressFuelSurcharge),2),ROUND(((1-TwoDayDiscount)*'UPS 2Day Base'!K31)*(1+ExpressFuelSurcharge),2))</f>
        <v>184.79</v>
      </c>
    </row>
    <row r="35" ht="12.75" customHeight="1">
      <c r="A35" s="299">
        <v>30.0</v>
      </c>
      <c r="B35" s="300">
        <f>IF(MinBase2Day&gt;ROUND(((1-TwoDayDiscount)*'UPS 2Day Base'!B32),2),ROUND(MinBase2Day*(1+ExpressFuelSurcharge),2),ROUND(((1-TwoDayDiscount)*'UPS 2Day Base'!B32)*(1+ExpressFuelSurcharge),2))</f>
        <v>45.97</v>
      </c>
      <c r="C35" s="300">
        <f>IF(MinBase2Day&gt;ROUND(((1-TwoDayDiscount)*'UPS 2Day Base'!C32),2),ROUND(MinBase2Day*(1+ExpressFuelSurcharge),2),ROUND(((1-TwoDayDiscount)*'UPS 2Day Base'!C32)*(1+ExpressFuelSurcharge),2))</f>
        <v>55.85</v>
      </c>
      <c r="D35" s="300">
        <f>IF(MinBase2Day&gt;ROUND(((1-TwoDayDiscount)*'UPS 2Day Base'!D32),2),ROUND(MinBase2Day*(1+ExpressFuelSurcharge),2),ROUND(((1-TwoDayDiscount)*'UPS 2Day Base'!D32)*(1+ExpressFuelSurcharge),2))</f>
        <v>71.53</v>
      </c>
      <c r="E35" s="300">
        <f>IF(MinBase2Day&gt;ROUND(((1-TwoDayDiscount)*'UPS 2Day Base'!E32),2),ROUND(MinBase2Day*(1+ExpressFuelSurcharge),2),ROUND(((1-TwoDayDiscount)*'UPS 2Day Base'!E32)*(1+ExpressFuelSurcharge),2))</f>
        <v>106.21</v>
      </c>
      <c r="F35" s="300">
        <f>IF(MinBase2Day&gt;ROUND(((1-TwoDayDiscount)*'UPS 2Day Base'!F32),2),ROUND(MinBase2Day*(1+ExpressFuelSurcharge),2),ROUND(((1-TwoDayDiscount)*'UPS 2Day Base'!F32)*(1+ExpressFuelSurcharge),2))</f>
        <v>157.09</v>
      </c>
      <c r="G35" s="300">
        <f>IF(MinBase2Day&gt;ROUND(((1-TwoDayDiscount)*'UPS 2Day Base'!G32),2),ROUND(MinBase2Day*(1+ExpressFuelSurcharge),2),ROUND(((1-TwoDayDiscount)*'UPS 2Day Base'!G32)*(1+ExpressFuelSurcharge),2))</f>
        <v>172.37</v>
      </c>
      <c r="H35" s="300">
        <f>IF(MinBase2Day&gt;ROUND(((1-TwoDayDiscount)*'UPS 2Day Base'!H32),2),ROUND(MinBase2Day*(1+ExpressFuelSurcharge),2),ROUND(((1-TwoDayDiscount)*'UPS 2Day Base'!H32)*(1+ExpressFuelSurcharge),2))</f>
        <v>178.28</v>
      </c>
      <c r="I35" s="300">
        <f>IF(MinBase2Day&gt;ROUND(((1-TwoDayDiscount)*'UPS 2Day Base'!I32),2),ROUND(MinBase2Day*(1+ExpressFuelSurcharge),2),ROUND(((1-TwoDayDiscount)*'UPS 2Day Base'!I32)*(1+ExpressFuelSurcharge),2))</f>
        <v>186.96</v>
      </c>
      <c r="J35" s="300">
        <f>IF(MinBase2Day&gt;ROUND(((1-TwoDayDiscount)*'UPS 2Day Base'!J32),2),ROUND(MinBase2Day*(1+ExpressFuelSurcharge),2),ROUND(((1-TwoDayDiscount)*'UPS 2Day Base'!J32)*(1+ExpressFuelSurcharge),2))</f>
        <v>165.41</v>
      </c>
      <c r="K35" s="300">
        <f>IF(MinBase2Day&gt;ROUND(((1-TwoDayDiscount)*'UPS 2Day Base'!K32),2),ROUND(MinBase2Day*(1+ExpressFuelSurcharge),2),ROUND(((1-TwoDayDiscount)*'UPS 2Day Base'!K32)*(1+ExpressFuelSurcharge),2))</f>
        <v>189.7</v>
      </c>
    </row>
    <row r="36" ht="12.75" customHeight="1">
      <c r="A36" s="299">
        <v>31.0</v>
      </c>
      <c r="B36" s="300">
        <f>IF(MinBase2Day&gt;ROUND(((1-TwoDayDiscount)*'UPS 2Day Base'!B33),2),ROUND(MinBase2Day*(1+ExpressFuelSurcharge),2),ROUND(((1-TwoDayDiscount)*'UPS 2Day Base'!B33)*(1+ExpressFuelSurcharge),2))</f>
        <v>46.15</v>
      </c>
      <c r="C36" s="300">
        <f>IF(MinBase2Day&gt;ROUND(((1-TwoDayDiscount)*'UPS 2Day Base'!C33),2),ROUND(MinBase2Day*(1+ExpressFuelSurcharge),2),ROUND(((1-TwoDayDiscount)*'UPS 2Day Base'!C33)*(1+ExpressFuelSurcharge),2))</f>
        <v>57.73</v>
      </c>
      <c r="D36" s="300">
        <f>IF(MinBase2Day&gt;ROUND(((1-TwoDayDiscount)*'UPS 2Day Base'!D33),2),ROUND(MinBase2Day*(1+ExpressFuelSurcharge),2),ROUND(((1-TwoDayDiscount)*'UPS 2Day Base'!D33)*(1+ExpressFuelSurcharge),2))</f>
        <v>73.46</v>
      </c>
      <c r="E36" s="300">
        <f>IF(MinBase2Day&gt;ROUND(((1-TwoDayDiscount)*'UPS 2Day Base'!E33),2),ROUND(MinBase2Day*(1+ExpressFuelSurcharge),2),ROUND(((1-TwoDayDiscount)*'UPS 2Day Base'!E33)*(1+ExpressFuelSurcharge),2))</f>
        <v>108.6</v>
      </c>
      <c r="F36" s="300">
        <f>IF(MinBase2Day&gt;ROUND(((1-TwoDayDiscount)*'UPS 2Day Base'!F33),2),ROUND(MinBase2Day*(1+ExpressFuelSurcharge),2),ROUND(((1-TwoDayDiscount)*'UPS 2Day Base'!F33)*(1+ExpressFuelSurcharge),2))</f>
        <v>160.67</v>
      </c>
      <c r="G36" s="300">
        <f>IF(MinBase2Day&gt;ROUND(((1-TwoDayDiscount)*'UPS 2Day Base'!G33),2),ROUND(MinBase2Day*(1+ExpressFuelSurcharge),2),ROUND(((1-TwoDayDiscount)*'UPS 2Day Base'!G33)*(1+ExpressFuelSurcharge),2))</f>
        <v>176.11</v>
      </c>
      <c r="H36" s="300">
        <f>IF(MinBase2Day&gt;ROUND(((1-TwoDayDiscount)*'UPS 2Day Base'!H33),2),ROUND(MinBase2Day*(1+ExpressFuelSurcharge),2),ROUND(((1-TwoDayDiscount)*'UPS 2Day Base'!H33)*(1+ExpressFuelSurcharge),2))</f>
        <v>183.04</v>
      </c>
      <c r="I36" s="300">
        <f>IF(MinBase2Day&gt;ROUND(((1-TwoDayDiscount)*'UPS 2Day Base'!I33),2),ROUND(MinBase2Day*(1+ExpressFuelSurcharge),2),ROUND(((1-TwoDayDiscount)*'UPS 2Day Base'!I33)*(1+ExpressFuelSurcharge),2))</f>
        <v>191.56</v>
      </c>
      <c r="J36" s="300">
        <f>IF(MinBase2Day&gt;ROUND(((1-TwoDayDiscount)*'UPS 2Day Base'!J33),2),ROUND(MinBase2Day*(1+ExpressFuelSurcharge),2),ROUND(((1-TwoDayDiscount)*'UPS 2Day Base'!J33)*(1+ExpressFuelSurcharge),2))</f>
        <v>169.52</v>
      </c>
      <c r="K36" s="300">
        <f>IF(MinBase2Day&gt;ROUND(((1-TwoDayDiscount)*'UPS 2Day Base'!K33),2),ROUND(MinBase2Day*(1+ExpressFuelSurcharge),2),ROUND(((1-TwoDayDiscount)*'UPS 2Day Base'!K33)*(1+ExpressFuelSurcharge),2))</f>
        <v>195.64</v>
      </c>
    </row>
    <row r="37" ht="12.75" customHeight="1">
      <c r="A37" s="299">
        <v>32.0</v>
      </c>
      <c r="B37" s="300">
        <f>IF(MinBase2Day&gt;ROUND(((1-TwoDayDiscount)*'UPS 2Day Base'!B34),2),ROUND(MinBase2Day*(1+ExpressFuelSurcharge),2),ROUND(((1-TwoDayDiscount)*'UPS 2Day Base'!B34)*(1+ExpressFuelSurcharge),2))</f>
        <v>46.35</v>
      </c>
      <c r="C37" s="300">
        <f>IF(MinBase2Day&gt;ROUND(((1-TwoDayDiscount)*'UPS 2Day Base'!C34),2),ROUND(MinBase2Day*(1+ExpressFuelSurcharge),2),ROUND(((1-TwoDayDiscount)*'UPS 2Day Base'!C34)*(1+ExpressFuelSurcharge),2))</f>
        <v>59.01</v>
      </c>
      <c r="D37" s="300">
        <f>IF(MinBase2Day&gt;ROUND(((1-TwoDayDiscount)*'UPS 2Day Base'!D34),2),ROUND(MinBase2Day*(1+ExpressFuelSurcharge),2),ROUND(((1-TwoDayDiscount)*'UPS 2Day Base'!D34)*(1+ExpressFuelSurcharge),2))</f>
        <v>75.56</v>
      </c>
      <c r="E37" s="300">
        <f>IF(MinBase2Day&gt;ROUND(((1-TwoDayDiscount)*'UPS 2Day Base'!E34),2),ROUND(MinBase2Day*(1+ExpressFuelSurcharge),2),ROUND(((1-TwoDayDiscount)*'UPS 2Day Base'!E34)*(1+ExpressFuelSurcharge),2))</f>
        <v>111.23</v>
      </c>
      <c r="F37" s="300">
        <f>IF(MinBase2Day&gt;ROUND(((1-TwoDayDiscount)*'UPS 2Day Base'!F34),2),ROUND(MinBase2Day*(1+ExpressFuelSurcharge),2),ROUND(((1-TwoDayDiscount)*'UPS 2Day Base'!F34)*(1+ExpressFuelSurcharge),2))</f>
        <v>165.39</v>
      </c>
      <c r="G37" s="300">
        <f>IF(MinBase2Day&gt;ROUND(((1-TwoDayDiscount)*'UPS 2Day Base'!G34),2),ROUND(MinBase2Day*(1+ExpressFuelSurcharge),2),ROUND(((1-TwoDayDiscount)*'UPS 2Day Base'!G34)*(1+ExpressFuelSurcharge),2))</f>
        <v>181</v>
      </c>
      <c r="H37" s="300">
        <f>IF(MinBase2Day&gt;ROUND(((1-TwoDayDiscount)*'UPS 2Day Base'!H34),2),ROUND(MinBase2Day*(1+ExpressFuelSurcharge),2),ROUND(((1-TwoDayDiscount)*'UPS 2Day Base'!H34)*(1+ExpressFuelSurcharge),2))</f>
        <v>187.46</v>
      </c>
      <c r="I37" s="300">
        <f>IF(MinBase2Day&gt;ROUND(((1-TwoDayDiscount)*'UPS 2Day Base'!I34),2),ROUND(MinBase2Day*(1+ExpressFuelSurcharge),2),ROUND(((1-TwoDayDiscount)*'UPS 2Day Base'!I34)*(1+ExpressFuelSurcharge),2))</f>
        <v>197.57</v>
      </c>
      <c r="J37" s="300">
        <f>IF(MinBase2Day&gt;ROUND(((1-TwoDayDiscount)*'UPS 2Day Base'!J34),2),ROUND(MinBase2Day*(1+ExpressFuelSurcharge),2),ROUND(((1-TwoDayDiscount)*'UPS 2Day Base'!J34)*(1+ExpressFuelSurcharge),2))</f>
        <v>174.93</v>
      </c>
      <c r="K37" s="300">
        <f>IF(MinBase2Day&gt;ROUND(((1-TwoDayDiscount)*'UPS 2Day Base'!K34),2),ROUND(MinBase2Day*(1+ExpressFuelSurcharge),2),ROUND(((1-TwoDayDiscount)*'UPS 2Day Base'!K34)*(1+ExpressFuelSurcharge),2))</f>
        <v>200.69</v>
      </c>
    </row>
    <row r="38" ht="12.75" customHeight="1">
      <c r="A38" s="299">
        <v>33.0</v>
      </c>
      <c r="B38" s="300">
        <f>IF(MinBase2Day&gt;ROUND(((1-TwoDayDiscount)*'UPS 2Day Base'!B35),2),ROUND(MinBase2Day*(1+ExpressFuelSurcharge),2),ROUND(((1-TwoDayDiscount)*'UPS 2Day Base'!B35)*(1+ExpressFuelSurcharge),2))</f>
        <v>50.19</v>
      </c>
      <c r="C38" s="300">
        <f>IF(MinBase2Day&gt;ROUND(((1-TwoDayDiscount)*'UPS 2Day Base'!C35),2),ROUND(MinBase2Day*(1+ExpressFuelSurcharge),2),ROUND(((1-TwoDayDiscount)*'UPS 2Day Base'!C35)*(1+ExpressFuelSurcharge),2))</f>
        <v>60.55</v>
      </c>
      <c r="D38" s="300">
        <f>IF(MinBase2Day&gt;ROUND(((1-TwoDayDiscount)*'UPS 2Day Base'!D35),2),ROUND(MinBase2Day*(1+ExpressFuelSurcharge),2),ROUND(((1-TwoDayDiscount)*'UPS 2Day Base'!D35)*(1+ExpressFuelSurcharge),2))</f>
        <v>77.67</v>
      </c>
      <c r="E38" s="300">
        <f>IF(MinBase2Day&gt;ROUND(((1-TwoDayDiscount)*'UPS 2Day Base'!E35),2),ROUND(MinBase2Day*(1+ExpressFuelSurcharge),2),ROUND(((1-TwoDayDiscount)*'UPS 2Day Base'!E35)*(1+ExpressFuelSurcharge),2))</f>
        <v>113.61</v>
      </c>
      <c r="F38" s="300">
        <f>IF(MinBase2Day&gt;ROUND(((1-TwoDayDiscount)*'UPS 2Day Base'!F35),2),ROUND(MinBase2Day*(1+ExpressFuelSurcharge),2),ROUND(((1-TwoDayDiscount)*'UPS 2Day Base'!F35)*(1+ExpressFuelSurcharge),2))</f>
        <v>169.82</v>
      </c>
      <c r="G38" s="300">
        <f>IF(MinBase2Day&gt;ROUND(((1-TwoDayDiscount)*'UPS 2Day Base'!G35),2),ROUND(MinBase2Day*(1+ExpressFuelSurcharge),2),ROUND(((1-TwoDayDiscount)*'UPS 2Day Base'!G35)*(1+ExpressFuelSurcharge),2))</f>
        <v>185.17</v>
      </c>
      <c r="H38" s="300">
        <f>IF(MinBase2Day&gt;ROUND(((1-TwoDayDiscount)*'UPS 2Day Base'!H35),2),ROUND(MinBase2Day*(1+ExpressFuelSurcharge),2),ROUND(((1-TwoDayDiscount)*'UPS 2Day Base'!H35)*(1+ExpressFuelSurcharge),2))</f>
        <v>192.23</v>
      </c>
      <c r="I38" s="300">
        <f>IF(MinBase2Day&gt;ROUND(((1-TwoDayDiscount)*'UPS 2Day Base'!I35),2),ROUND(MinBase2Day*(1+ExpressFuelSurcharge),2),ROUND(((1-TwoDayDiscount)*'UPS 2Day Base'!I35)*(1+ExpressFuelSurcharge),2))</f>
        <v>198.72</v>
      </c>
      <c r="J38" s="300">
        <f>IF(MinBase2Day&gt;ROUND(((1-TwoDayDiscount)*'UPS 2Day Base'!J35),2),ROUND(MinBase2Day*(1+ExpressFuelSurcharge),2),ROUND(((1-TwoDayDiscount)*'UPS 2Day Base'!J35)*(1+ExpressFuelSurcharge),2))</f>
        <v>179.47</v>
      </c>
      <c r="K38" s="300">
        <f>IF(MinBase2Day&gt;ROUND(((1-TwoDayDiscount)*'UPS 2Day Base'!K35),2),ROUND(MinBase2Day*(1+ExpressFuelSurcharge),2),ROUND(((1-TwoDayDiscount)*'UPS 2Day Base'!K35)*(1+ExpressFuelSurcharge),2))</f>
        <v>206.28</v>
      </c>
    </row>
    <row r="39" ht="12.75" customHeight="1">
      <c r="A39" s="299">
        <v>34.0</v>
      </c>
      <c r="B39" s="300">
        <f>IF(MinBase2Day&gt;ROUND(((1-TwoDayDiscount)*'UPS 2Day Base'!B36),2),ROUND(MinBase2Day*(1+ExpressFuelSurcharge),2),ROUND(((1-TwoDayDiscount)*'UPS 2Day Base'!B36)*(1+ExpressFuelSurcharge),2))</f>
        <v>51.75</v>
      </c>
      <c r="C39" s="300">
        <f>IF(MinBase2Day&gt;ROUND(((1-TwoDayDiscount)*'UPS 2Day Base'!C36),2),ROUND(MinBase2Day*(1+ExpressFuelSurcharge),2),ROUND(((1-TwoDayDiscount)*'UPS 2Day Base'!C36)*(1+ExpressFuelSurcharge),2))</f>
        <v>61.66</v>
      </c>
      <c r="D39" s="300">
        <f>IF(MinBase2Day&gt;ROUND(((1-TwoDayDiscount)*'UPS 2Day Base'!D36),2),ROUND(MinBase2Day*(1+ExpressFuelSurcharge),2),ROUND(((1-TwoDayDiscount)*'UPS 2Day Base'!D36)*(1+ExpressFuelSurcharge),2))</f>
        <v>79.3</v>
      </c>
      <c r="E39" s="300">
        <f>IF(MinBase2Day&gt;ROUND(((1-TwoDayDiscount)*'UPS 2Day Base'!E36),2),ROUND(MinBase2Day*(1+ExpressFuelSurcharge),2),ROUND(((1-TwoDayDiscount)*'UPS 2Day Base'!E36)*(1+ExpressFuelSurcharge),2))</f>
        <v>117.59</v>
      </c>
      <c r="F39" s="300">
        <f>IF(MinBase2Day&gt;ROUND(((1-TwoDayDiscount)*'UPS 2Day Base'!F36),2),ROUND(MinBase2Day*(1+ExpressFuelSurcharge),2),ROUND(((1-TwoDayDiscount)*'UPS 2Day Base'!F36)*(1+ExpressFuelSurcharge),2))</f>
        <v>174.96</v>
      </c>
      <c r="G39" s="300">
        <f>IF(MinBase2Day&gt;ROUND(((1-TwoDayDiscount)*'UPS 2Day Base'!G36),2),ROUND(MinBase2Day*(1+ExpressFuelSurcharge),2),ROUND(((1-TwoDayDiscount)*'UPS 2Day Base'!G36)*(1+ExpressFuelSurcharge),2))</f>
        <v>189.77</v>
      </c>
      <c r="H39" s="300">
        <f>IF(MinBase2Day&gt;ROUND(((1-TwoDayDiscount)*'UPS 2Day Base'!H36),2),ROUND(MinBase2Day*(1+ExpressFuelSurcharge),2),ROUND(((1-TwoDayDiscount)*'UPS 2Day Base'!H36)*(1+ExpressFuelSurcharge),2))</f>
        <v>196.96</v>
      </c>
      <c r="I39" s="300">
        <f>IF(MinBase2Day&gt;ROUND(((1-TwoDayDiscount)*'UPS 2Day Base'!I36),2),ROUND(MinBase2Day*(1+ExpressFuelSurcharge),2),ROUND(((1-TwoDayDiscount)*'UPS 2Day Base'!I36)*(1+ExpressFuelSurcharge),2))</f>
        <v>202</v>
      </c>
      <c r="J39" s="300">
        <f>IF(MinBase2Day&gt;ROUND(((1-TwoDayDiscount)*'UPS 2Day Base'!J36),2),ROUND(MinBase2Day*(1+ExpressFuelSurcharge),2),ROUND(((1-TwoDayDiscount)*'UPS 2Day Base'!J36)*(1+ExpressFuelSurcharge),2))</f>
        <v>184.27</v>
      </c>
      <c r="K39" s="300">
        <f>IF(MinBase2Day&gt;ROUND(((1-TwoDayDiscount)*'UPS 2Day Base'!K36),2),ROUND(MinBase2Day*(1+ExpressFuelSurcharge),2),ROUND(((1-TwoDayDiscount)*'UPS 2Day Base'!K36)*(1+ExpressFuelSurcharge),2))</f>
        <v>207.4</v>
      </c>
    </row>
    <row r="40" ht="12.75" customHeight="1">
      <c r="A40" s="299">
        <v>35.0</v>
      </c>
      <c r="B40" s="300">
        <f>IF(MinBase2Day&gt;ROUND(((1-TwoDayDiscount)*'UPS 2Day Base'!B37),2),ROUND(MinBase2Day*(1+ExpressFuelSurcharge),2),ROUND(((1-TwoDayDiscount)*'UPS 2Day Base'!B37)*(1+ExpressFuelSurcharge),2))</f>
        <v>52.81</v>
      </c>
      <c r="C40" s="300">
        <f>IF(MinBase2Day&gt;ROUND(((1-TwoDayDiscount)*'UPS 2Day Base'!C37),2),ROUND(MinBase2Day*(1+ExpressFuelSurcharge),2),ROUND(((1-TwoDayDiscount)*'UPS 2Day Base'!C37)*(1+ExpressFuelSurcharge),2))</f>
        <v>63.54</v>
      </c>
      <c r="D40" s="300">
        <f>IF(MinBase2Day&gt;ROUND(((1-TwoDayDiscount)*'UPS 2Day Base'!D37),2),ROUND(MinBase2Day*(1+ExpressFuelSurcharge),2),ROUND(((1-TwoDayDiscount)*'UPS 2Day Base'!D37)*(1+ExpressFuelSurcharge),2))</f>
        <v>81</v>
      </c>
      <c r="E40" s="300">
        <f>IF(MinBase2Day&gt;ROUND(((1-TwoDayDiscount)*'UPS 2Day Base'!E37),2),ROUND(MinBase2Day*(1+ExpressFuelSurcharge),2),ROUND(((1-TwoDayDiscount)*'UPS 2Day Base'!E37)*(1+ExpressFuelSurcharge),2))</f>
        <v>119.9</v>
      </c>
      <c r="F40" s="300">
        <f>IF(MinBase2Day&gt;ROUND(((1-TwoDayDiscount)*'UPS 2Day Base'!F37),2),ROUND(MinBase2Day*(1+ExpressFuelSurcharge),2),ROUND(((1-TwoDayDiscount)*'UPS 2Day Base'!F37)*(1+ExpressFuelSurcharge),2))</f>
        <v>180.22</v>
      </c>
      <c r="G40" s="300">
        <f>IF(MinBase2Day&gt;ROUND(((1-TwoDayDiscount)*'UPS 2Day Base'!G37),2),ROUND(MinBase2Day*(1+ExpressFuelSurcharge),2),ROUND(((1-TwoDayDiscount)*'UPS 2Day Base'!G37)*(1+ExpressFuelSurcharge),2))</f>
        <v>194.54</v>
      </c>
      <c r="H40" s="300">
        <f>IF(MinBase2Day&gt;ROUND(((1-TwoDayDiscount)*'UPS 2Day Base'!H37),2),ROUND(MinBase2Day*(1+ExpressFuelSurcharge),2),ROUND(((1-TwoDayDiscount)*'UPS 2Day Base'!H37)*(1+ExpressFuelSurcharge),2))</f>
        <v>199.81</v>
      </c>
      <c r="I40" s="300">
        <f>IF(MinBase2Day&gt;ROUND(((1-TwoDayDiscount)*'UPS 2Day Base'!I37),2),ROUND(MinBase2Day*(1+ExpressFuelSurcharge),2),ROUND(((1-TwoDayDiscount)*'UPS 2Day Base'!I37)*(1+ExpressFuelSurcharge),2))</f>
        <v>202.41</v>
      </c>
      <c r="J40" s="300">
        <f>IF(MinBase2Day&gt;ROUND(((1-TwoDayDiscount)*'UPS 2Day Base'!J37),2),ROUND(MinBase2Day*(1+ExpressFuelSurcharge),2),ROUND(((1-TwoDayDiscount)*'UPS 2Day Base'!J37)*(1+ExpressFuelSurcharge),2))</f>
        <v>189.27</v>
      </c>
      <c r="K40" s="300">
        <f>IF(MinBase2Day&gt;ROUND(((1-TwoDayDiscount)*'UPS 2Day Base'!K37),2),ROUND(MinBase2Day*(1+ExpressFuelSurcharge),2),ROUND(((1-TwoDayDiscount)*'UPS 2Day Base'!K37)*(1+ExpressFuelSurcharge),2))</f>
        <v>207.64</v>
      </c>
    </row>
    <row r="41" ht="12.75" customHeight="1">
      <c r="A41" s="299">
        <v>36.0</v>
      </c>
      <c r="B41" s="300">
        <f>IF(MinBase2Day&gt;ROUND(((1-TwoDayDiscount)*'UPS 2Day Base'!B38),2),ROUND(MinBase2Day*(1+ExpressFuelSurcharge),2),ROUND(((1-TwoDayDiscount)*'UPS 2Day Base'!B38)*(1+ExpressFuelSurcharge),2))</f>
        <v>53.63</v>
      </c>
      <c r="C41" s="300">
        <f>IF(MinBase2Day&gt;ROUND(((1-TwoDayDiscount)*'UPS 2Day Base'!C38),2),ROUND(MinBase2Day*(1+ExpressFuelSurcharge),2),ROUND(((1-TwoDayDiscount)*'UPS 2Day Base'!C38)*(1+ExpressFuelSurcharge),2))</f>
        <v>64.93</v>
      </c>
      <c r="D41" s="300">
        <f>IF(MinBase2Day&gt;ROUND(((1-TwoDayDiscount)*'UPS 2Day Base'!D38),2),ROUND(MinBase2Day*(1+ExpressFuelSurcharge),2),ROUND(((1-TwoDayDiscount)*'UPS 2Day Base'!D38)*(1+ExpressFuelSurcharge),2))</f>
        <v>82.68</v>
      </c>
      <c r="E41" s="300">
        <f>IF(MinBase2Day&gt;ROUND(((1-TwoDayDiscount)*'UPS 2Day Base'!E38),2),ROUND(MinBase2Day*(1+ExpressFuelSurcharge),2),ROUND(((1-TwoDayDiscount)*'UPS 2Day Base'!E38)*(1+ExpressFuelSurcharge),2))</f>
        <v>122.38</v>
      </c>
      <c r="F41" s="300">
        <f>IF(MinBase2Day&gt;ROUND(((1-TwoDayDiscount)*'UPS 2Day Base'!F38),2),ROUND(MinBase2Day*(1+ExpressFuelSurcharge),2),ROUND(((1-TwoDayDiscount)*'UPS 2Day Base'!F38)*(1+ExpressFuelSurcharge),2))</f>
        <v>185.06</v>
      </c>
      <c r="G41" s="300">
        <f>IF(MinBase2Day&gt;ROUND(((1-TwoDayDiscount)*'UPS 2Day Base'!G38),2),ROUND(MinBase2Day*(1+ExpressFuelSurcharge),2),ROUND(((1-TwoDayDiscount)*'UPS 2Day Base'!G38)*(1+ExpressFuelSurcharge),2))</f>
        <v>200.66</v>
      </c>
      <c r="H41" s="300">
        <f>IF(MinBase2Day&gt;ROUND(((1-TwoDayDiscount)*'UPS 2Day Base'!H38),2),ROUND(MinBase2Day*(1+ExpressFuelSurcharge),2),ROUND(((1-TwoDayDiscount)*'UPS 2Day Base'!H38)*(1+ExpressFuelSurcharge),2))</f>
        <v>204.96</v>
      </c>
      <c r="I41" s="300">
        <f>IF(MinBase2Day&gt;ROUND(((1-TwoDayDiscount)*'UPS 2Day Base'!I38),2),ROUND(MinBase2Day*(1+ExpressFuelSurcharge),2),ROUND(((1-TwoDayDiscount)*'UPS 2Day Base'!I38)*(1+ExpressFuelSurcharge),2))</f>
        <v>207.59</v>
      </c>
      <c r="J41" s="300">
        <f>IF(MinBase2Day&gt;ROUND(((1-TwoDayDiscount)*'UPS 2Day Base'!J38),2),ROUND(MinBase2Day*(1+ExpressFuelSurcharge),2),ROUND(((1-TwoDayDiscount)*'UPS 2Day Base'!J38)*(1+ExpressFuelSurcharge),2))</f>
        <v>193.75</v>
      </c>
      <c r="K41" s="300">
        <f>IF(MinBase2Day&gt;ROUND(((1-TwoDayDiscount)*'UPS 2Day Base'!K38),2),ROUND(MinBase2Day*(1+ExpressFuelSurcharge),2),ROUND(((1-TwoDayDiscount)*'UPS 2Day Base'!K38)*(1+ExpressFuelSurcharge),2))</f>
        <v>212.12</v>
      </c>
      <c r="L41" s="4"/>
    </row>
    <row r="42" ht="12.75" customHeight="1">
      <c r="A42" s="299">
        <v>37.0</v>
      </c>
      <c r="B42" s="300">
        <f>IF(MinBase2Day&gt;ROUND(((1-TwoDayDiscount)*'UPS 2Day Base'!B39),2),ROUND(MinBase2Day*(1+ExpressFuelSurcharge),2),ROUND(((1-TwoDayDiscount)*'UPS 2Day Base'!B39)*(1+ExpressFuelSurcharge),2))</f>
        <v>54.62</v>
      </c>
      <c r="C42" s="300">
        <f>IF(MinBase2Day&gt;ROUND(((1-TwoDayDiscount)*'UPS 2Day Base'!C39),2),ROUND(MinBase2Day*(1+ExpressFuelSurcharge),2),ROUND(((1-TwoDayDiscount)*'UPS 2Day Base'!C39)*(1+ExpressFuelSurcharge),2))</f>
        <v>65.87</v>
      </c>
      <c r="D42" s="300">
        <f>IF(MinBase2Day&gt;ROUND(((1-TwoDayDiscount)*'UPS 2Day Base'!D39),2),ROUND(MinBase2Day*(1+ExpressFuelSurcharge),2),ROUND(((1-TwoDayDiscount)*'UPS 2Day Base'!D39)*(1+ExpressFuelSurcharge),2))</f>
        <v>84.68</v>
      </c>
      <c r="E42" s="300">
        <f>IF(MinBase2Day&gt;ROUND(((1-TwoDayDiscount)*'UPS 2Day Base'!E39),2),ROUND(MinBase2Day*(1+ExpressFuelSurcharge),2),ROUND(((1-TwoDayDiscount)*'UPS 2Day Base'!E39)*(1+ExpressFuelSurcharge),2))</f>
        <v>125.54</v>
      </c>
      <c r="F42" s="300">
        <f>IF(MinBase2Day&gt;ROUND(((1-TwoDayDiscount)*'UPS 2Day Base'!F39),2),ROUND(MinBase2Day*(1+ExpressFuelSurcharge),2),ROUND(((1-TwoDayDiscount)*'UPS 2Day Base'!F39)*(1+ExpressFuelSurcharge),2))</f>
        <v>190.09</v>
      </c>
      <c r="G42" s="300">
        <f>IF(MinBase2Day&gt;ROUND(((1-TwoDayDiscount)*'UPS 2Day Base'!G39),2),ROUND(MinBase2Day*(1+ExpressFuelSurcharge),2),ROUND(((1-TwoDayDiscount)*'UPS 2Day Base'!G39)*(1+ExpressFuelSurcharge),2))</f>
        <v>206.01</v>
      </c>
      <c r="H42" s="300">
        <f>IF(MinBase2Day&gt;ROUND(((1-TwoDayDiscount)*'UPS 2Day Base'!H39),2),ROUND(MinBase2Day*(1+ExpressFuelSurcharge),2),ROUND(((1-TwoDayDiscount)*'UPS 2Day Base'!H39)*(1+ExpressFuelSurcharge),2))</f>
        <v>212.43</v>
      </c>
      <c r="I42" s="300">
        <f>IF(MinBase2Day&gt;ROUND(((1-TwoDayDiscount)*'UPS 2Day Base'!I39),2),ROUND(MinBase2Day*(1+ExpressFuelSurcharge),2),ROUND(((1-TwoDayDiscount)*'UPS 2Day Base'!I39)*(1+ExpressFuelSurcharge),2))</f>
        <v>224.51</v>
      </c>
      <c r="J42" s="300">
        <f>IF(MinBase2Day&gt;ROUND(((1-TwoDayDiscount)*'UPS 2Day Base'!J39),2),ROUND(MinBase2Day*(1+ExpressFuelSurcharge),2),ROUND(((1-TwoDayDiscount)*'UPS 2Day Base'!J39)*(1+ExpressFuelSurcharge),2))</f>
        <v>198.66</v>
      </c>
      <c r="K42" s="300">
        <f>IF(MinBase2Day&gt;ROUND(((1-TwoDayDiscount)*'UPS 2Day Base'!K39),2),ROUND(MinBase2Day*(1+ExpressFuelSurcharge),2),ROUND(((1-TwoDayDiscount)*'UPS 2Day Base'!K39)*(1+ExpressFuelSurcharge),2))</f>
        <v>226.01</v>
      </c>
    </row>
    <row r="43" ht="12.75" customHeight="1">
      <c r="A43" s="299">
        <v>38.0</v>
      </c>
      <c r="B43" s="300">
        <f>IF(MinBase2Day&gt;ROUND(((1-TwoDayDiscount)*'UPS 2Day Base'!B40),2),ROUND(MinBase2Day*(1+ExpressFuelSurcharge),2),ROUND(((1-TwoDayDiscount)*'UPS 2Day Base'!B40)*(1+ExpressFuelSurcharge),2))</f>
        <v>55.54</v>
      </c>
      <c r="C43" s="300">
        <f>IF(MinBase2Day&gt;ROUND(((1-TwoDayDiscount)*'UPS 2Day Base'!C40),2),ROUND(MinBase2Day*(1+ExpressFuelSurcharge),2),ROUND(((1-TwoDayDiscount)*'UPS 2Day Base'!C40)*(1+ExpressFuelSurcharge),2))</f>
        <v>66.87</v>
      </c>
      <c r="D43" s="300">
        <f>IF(MinBase2Day&gt;ROUND(((1-TwoDayDiscount)*'UPS 2Day Base'!D40),2),ROUND(MinBase2Day*(1+ExpressFuelSurcharge),2),ROUND(((1-TwoDayDiscount)*'UPS 2Day Base'!D40)*(1+ExpressFuelSurcharge),2))</f>
        <v>86.82</v>
      </c>
      <c r="E43" s="300">
        <f>IF(MinBase2Day&gt;ROUND(((1-TwoDayDiscount)*'UPS 2Day Base'!E40),2),ROUND(MinBase2Day*(1+ExpressFuelSurcharge),2),ROUND(((1-TwoDayDiscount)*'UPS 2Day Base'!E40)*(1+ExpressFuelSurcharge),2))</f>
        <v>128.07</v>
      </c>
      <c r="F43" s="300">
        <f>IF(MinBase2Day&gt;ROUND(((1-TwoDayDiscount)*'UPS 2Day Base'!F40),2),ROUND(MinBase2Day*(1+ExpressFuelSurcharge),2),ROUND(((1-TwoDayDiscount)*'UPS 2Day Base'!F40)*(1+ExpressFuelSurcharge),2))</f>
        <v>194.93</v>
      </c>
      <c r="G43" s="300">
        <f>IF(MinBase2Day&gt;ROUND(((1-TwoDayDiscount)*'UPS 2Day Base'!G40),2),ROUND(MinBase2Day*(1+ExpressFuelSurcharge),2),ROUND(((1-TwoDayDiscount)*'UPS 2Day Base'!G40)*(1+ExpressFuelSurcharge),2))</f>
        <v>211.36</v>
      </c>
      <c r="H43" s="300">
        <f>IF(MinBase2Day&gt;ROUND(((1-TwoDayDiscount)*'UPS 2Day Base'!H40),2),ROUND(MinBase2Day*(1+ExpressFuelSurcharge),2),ROUND(((1-TwoDayDiscount)*'UPS 2Day Base'!H40)*(1+ExpressFuelSurcharge),2))</f>
        <v>218.23</v>
      </c>
      <c r="I43" s="300">
        <f>IF(MinBase2Day&gt;ROUND(((1-TwoDayDiscount)*'UPS 2Day Base'!I40),2),ROUND(MinBase2Day*(1+ExpressFuelSurcharge),2),ROUND(((1-TwoDayDiscount)*'UPS 2Day Base'!I40)*(1+ExpressFuelSurcharge),2))</f>
        <v>227.43</v>
      </c>
      <c r="J43" s="300">
        <f>IF(MinBase2Day&gt;ROUND(((1-TwoDayDiscount)*'UPS 2Day Base'!J40),2),ROUND(MinBase2Day*(1+ExpressFuelSurcharge),2),ROUND(((1-TwoDayDiscount)*'UPS 2Day Base'!J40)*(1+ExpressFuelSurcharge),2))</f>
        <v>203.33</v>
      </c>
      <c r="K43" s="300">
        <f>IF(MinBase2Day&gt;ROUND(((1-TwoDayDiscount)*'UPS 2Day Base'!K40),2),ROUND(MinBase2Day*(1+ExpressFuelSurcharge),2),ROUND(((1-TwoDayDiscount)*'UPS 2Day Base'!K40)*(1+ExpressFuelSurcharge),2))</f>
        <v>227.64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299">
        <v>39.0</v>
      </c>
      <c r="B44" s="300">
        <f>IF(MinBase2Day&gt;ROUND(((1-TwoDayDiscount)*'UPS 2Day Base'!B41),2),ROUND(MinBase2Day*(1+ExpressFuelSurcharge),2),ROUND(((1-TwoDayDiscount)*'UPS 2Day Base'!B41)*(1+ExpressFuelSurcharge),2))</f>
        <v>57.29</v>
      </c>
      <c r="C44" s="300">
        <f>IF(MinBase2Day&gt;ROUND(((1-TwoDayDiscount)*'UPS 2Day Base'!C41),2),ROUND(MinBase2Day*(1+ExpressFuelSurcharge),2),ROUND(((1-TwoDayDiscount)*'UPS 2Day Base'!C41)*(1+ExpressFuelSurcharge),2))</f>
        <v>68.63</v>
      </c>
      <c r="D44" s="300">
        <f>IF(MinBase2Day&gt;ROUND(((1-TwoDayDiscount)*'UPS 2Day Base'!D41),2),ROUND(MinBase2Day*(1+ExpressFuelSurcharge),2),ROUND(((1-TwoDayDiscount)*'UPS 2Day Base'!D41)*(1+ExpressFuelSurcharge),2))</f>
        <v>88.29</v>
      </c>
      <c r="E44" s="300">
        <f>IF(MinBase2Day&gt;ROUND(((1-TwoDayDiscount)*'UPS 2Day Base'!E41),2),ROUND(MinBase2Day*(1+ExpressFuelSurcharge),2),ROUND(((1-TwoDayDiscount)*'UPS 2Day Base'!E41)*(1+ExpressFuelSurcharge),2))</f>
        <v>130.63</v>
      </c>
      <c r="F44" s="300">
        <f>IF(MinBase2Day&gt;ROUND(((1-TwoDayDiscount)*'UPS 2Day Base'!F41),2),ROUND(MinBase2Day*(1+ExpressFuelSurcharge),2),ROUND(((1-TwoDayDiscount)*'UPS 2Day Base'!F41)*(1+ExpressFuelSurcharge),2))</f>
        <v>199.65</v>
      </c>
      <c r="G44" s="300">
        <f>IF(MinBase2Day&gt;ROUND(((1-TwoDayDiscount)*'UPS 2Day Base'!G41),2),ROUND(MinBase2Day*(1+ExpressFuelSurcharge),2),ROUND(((1-TwoDayDiscount)*'UPS 2Day Base'!G41)*(1+ExpressFuelSurcharge),2))</f>
        <v>216.99</v>
      </c>
      <c r="H44" s="300">
        <f>IF(MinBase2Day&gt;ROUND(((1-TwoDayDiscount)*'UPS 2Day Base'!H41),2),ROUND(MinBase2Day*(1+ExpressFuelSurcharge),2),ROUND(((1-TwoDayDiscount)*'UPS 2Day Base'!H41)*(1+ExpressFuelSurcharge),2))</f>
        <v>223.9</v>
      </c>
      <c r="I44" s="300">
        <f>IF(MinBase2Day&gt;ROUND(((1-TwoDayDiscount)*'UPS 2Day Base'!I41),2),ROUND(MinBase2Day*(1+ExpressFuelSurcharge),2),ROUND(((1-TwoDayDiscount)*'UPS 2Day Base'!I41)*(1+ExpressFuelSurcharge),2))</f>
        <v>235.21</v>
      </c>
      <c r="J44" s="300">
        <f>IF(MinBase2Day&gt;ROUND(((1-TwoDayDiscount)*'UPS 2Day Base'!J41),2),ROUND(MinBase2Day*(1+ExpressFuelSurcharge),2),ROUND(((1-TwoDayDiscount)*'UPS 2Day Base'!J41)*(1+ExpressFuelSurcharge),2))</f>
        <v>208.04</v>
      </c>
      <c r="K44" s="300">
        <f>IF(MinBase2Day&gt;ROUND(((1-TwoDayDiscount)*'UPS 2Day Base'!K41),2),ROUND(MinBase2Day*(1+ExpressFuelSurcharge),2),ROUND(((1-TwoDayDiscount)*'UPS 2Day Base'!K41)*(1+ExpressFuelSurcharge),2))</f>
        <v>239.92</v>
      </c>
    </row>
    <row r="45" ht="12.75" customHeight="1">
      <c r="A45" s="299">
        <v>40.0</v>
      </c>
      <c r="B45" s="300">
        <f>IF(MinBase2Day&gt;ROUND(((1-TwoDayDiscount)*'UPS 2Day Base'!B42),2),ROUND(MinBase2Day*(1+ExpressFuelSurcharge),2),ROUND(((1-TwoDayDiscount)*'UPS 2Day Base'!B42)*(1+ExpressFuelSurcharge),2))</f>
        <v>57.48</v>
      </c>
      <c r="C45" s="300">
        <f>IF(MinBase2Day&gt;ROUND(((1-TwoDayDiscount)*'UPS 2Day Base'!C42),2),ROUND(MinBase2Day*(1+ExpressFuelSurcharge),2),ROUND(((1-TwoDayDiscount)*'UPS 2Day Base'!C42)*(1+ExpressFuelSurcharge),2))</f>
        <v>70.45</v>
      </c>
      <c r="D45" s="300">
        <f>IF(MinBase2Day&gt;ROUND(((1-TwoDayDiscount)*'UPS 2Day Base'!D42),2),ROUND(MinBase2Day*(1+ExpressFuelSurcharge),2),ROUND(((1-TwoDayDiscount)*'UPS 2Day Base'!D42)*(1+ExpressFuelSurcharge),2))</f>
        <v>90.4</v>
      </c>
      <c r="E45" s="300">
        <f>IF(MinBase2Day&gt;ROUND(((1-TwoDayDiscount)*'UPS 2Day Base'!E42),2),ROUND(MinBase2Day*(1+ExpressFuelSurcharge),2),ROUND(((1-TwoDayDiscount)*'UPS 2Day Base'!E42)*(1+ExpressFuelSurcharge),2))</f>
        <v>133.56</v>
      </c>
      <c r="F45" s="300">
        <f>IF(MinBase2Day&gt;ROUND(((1-TwoDayDiscount)*'UPS 2Day Base'!F42),2),ROUND(MinBase2Day*(1+ExpressFuelSurcharge),2),ROUND(((1-TwoDayDiscount)*'UPS 2Day Base'!F42)*(1+ExpressFuelSurcharge),2))</f>
        <v>204.18</v>
      </c>
      <c r="G45" s="300">
        <f>IF(MinBase2Day&gt;ROUND(((1-TwoDayDiscount)*'UPS 2Day Base'!G42),2),ROUND(MinBase2Day*(1+ExpressFuelSurcharge),2),ROUND(((1-TwoDayDiscount)*'UPS 2Day Base'!G42)*(1+ExpressFuelSurcharge),2))</f>
        <v>222.3</v>
      </c>
      <c r="H45" s="300">
        <f>IF(MinBase2Day&gt;ROUND(((1-TwoDayDiscount)*'UPS 2Day Base'!H42),2),ROUND(MinBase2Day*(1+ExpressFuelSurcharge),2),ROUND(((1-TwoDayDiscount)*'UPS 2Day Base'!H42)*(1+ExpressFuelSurcharge),2))</f>
        <v>228.85</v>
      </c>
      <c r="I45" s="300">
        <f>IF(MinBase2Day&gt;ROUND(((1-TwoDayDiscount)*'UPS 2Day Base'!I42),2),ROUND(MinBase2Day*(1+ExpressFuelSurcharge),2),ROUND(((1-TwoDayDiscount)*'UPS 2Day Base'!I42)*(1+ExpressFuelSurcharge),2))</f>
        <v>239.91</v>
      </c>
      <c r="J45" s="300">
        <f>IF(MinBase2Day&gt;ROUND(((1-TwoDayDiscount)*'UPS 2Day Base'!J42),2),ROUND(MinBase2Day*(1+ExpressFuelSurcharge),2),ROUND(((1-TwoDayDiscount)*'UPS 2Day Base'!J42)*(1+ExpressFuelSurcharge),2))</f>
        <v>212.26</v>
      </c>
      <c r="K45" s="300">
        <f>IF(MinBase2Day&gt;ROUND(((1-TwoDayDiscount)*'UPS 2Day Base'!K42),2),ROUND(MinBase2Day*(1+ExpressFuelSurcharge),2),ROUND(((1-TwoDayDiscount)*'UPS 2Day Base'!K42)*(1+ExpressFuelSurcharge),2))</f>
        <v>245.81</v>
      </c>
    </row>
    <row r="46" ht="12.75" customHeight="1">
      <c r="A46" s="299">
        <v>41.0</v>
      </c>
      <c r="B46" s="300">
        <f>IF(MinBase2Day&gt;ROUND(((1-TwoDayDiscount)*'UPS 2Day Base'!B43),2),ROUND(MinBase2Day*(1+ExpressFuelSurcharge),2),ROUND(((1-TwoDayDiscount)*'UPS 2Day Base'!B43)*(1+ExpressFuelSurcharge),2))</f>
        <v>60.27</v>
      </c>
      <c r="C46" s="300">
        <f>IF(MinBase2Day&gt;ROUND(((1-TwoDayDiscount)*'UPS 2Day Base'!C43),2),ROUND(MinBase2Day*(1+ExpressFuelSurcharge),2),ROUND(((1-TwoDayDiscount)*'UPS 2Day Base'!C43)*(1+ExpressFuelSurcharge),2))</f>
        <v>72.15</v>
      </c>
      <c r="D46" s="300">
        <f>IF(MinBase2Day&gt;ROUND(((1-TwoDayDiscount)*'UPS 2Day Base'!D43),2),ROUND(MinBase2Day*(1+ExpressFuelSurcharge),2),ROUND(((1-TwoDayDiscount)*'UPS 2Day Base'!D43)*(1+ExpressFuelSurcharge),2))</f>
        <v>91.45</v>
      </c>
      <c r="E46" s="300">
        <f>IF(MinBase2Day&gt;ROUND(((1-TwoDayDiscount)*'UPS 2Day Base'!E43),2),ROUND(MinBase2Day*(1+ExpressFuelSurcharge),2),ROUND(((1-TwoDayDiscount)*'UPS 2Day Base'!E43)*(1+ExpressFuelSurcharge),2))</f>
        <v>136.02</v>
      </c>
      <c r="F46" s="300">
        <f>IF(MinBase2Day&gt;ROUND(((1-TwoDayDiscount)*'UPS 2Day Base'!F43),2),ROUND(MinBase2Day*(1+ExpressFuelSurcharge),2),ROUND(((1-TwoDayDiscount)*'UPS 2Day Base'!F43)*(1+ExpressFuelSurcharge),2))</f>
        <v>208.79</v>
      </c>
      <c r="G46" s="300">
        <f>IF(MinBase2Day&gt;ROUND(((1-TwoDayDiscount)*'UPS 2Day Base'!G43),2),ROUND(MinBase2Day*(1+ExpressFuelSurcharge),2),ROUND(((1-TwoDayDiscount)*'UPS 2Day Base'!G43)*(1+ExpressFuelSurcharge),2))</f>
        <v>228.11</v>
      </c>
      <c r="H46" s="300">
        <f>IF(MinBase2Day&gt;ROUND(((1-TwoDayDiscount)*'UPS 2Day Base'!H43),2),ROUND(MinBase2Day*(1+ExpressFuelSurcharge),2),ROUND(((1-TwoDayDiscount)*'UPS 2Day Base'!H43)*(1+ExpressFuelSurcharge),2))</f>
        <v>235.03</v>
      </c>
      <c r="I46" s="300">
        <f>IF(MinBase2Day&gt;ROUND(((1-TwoDayDiscount)*'UPS 2Day Base'!I43),2),ROUND(MinBase2Day*(1+ExpressFuelSurcharge),2),ROUND(((1-TwoDayDiscount)*'UPS 2Day Base'!I43)*(1+ExpressFuelSurcharge),2))</f>
        <v>245.15</v>
      </c>
      <c r="J46" s="300">
        <f>IF(MinBase2Day&gt;ROUND(((1-TwoDayDiscount)*'UPS 2Day Base'!J43),2),ROUND(MinBase2Day*(1+ExpressFuelSurcharge),2),ROUND(((1-TwoDayDiscount)*'UPS 2Day Base'!J43)*(1+ExpressFuelSurcharge),2))</f>
        <v>216.81</v>
      </c>
      <c r="K46" s="300">
        <f>IF(MinBase2Day&gt;ROUND(((1-TwoDayDiscount)*'UPS 2Day Base'!K43),2),ROUND(MinBase2Day*(1+ExpressFuelSurcharge),2),ROUND(((1-TwoDayDiscount)*'UPS 2Day Base'!K43)*(1+ExpressFuelSurcharge),2))</f>
        <v>248.07</v>
      </c>
    </row>
    <row r="47" ht="12.75" customHeight="1">
      <c r="A47" s="299">
        <v>42.0</v>
      </c>
      <c r="B47" s="300">
        <f>IF(MinBase2Day&gt;ROUND(((1-TwoDayDiscount)*'UPS 2Day Base'!B44),2),ROUND(MinBase2Day*(1+ExpressFuelSurcharge),2),ROUND(((1-TwoDayDiscount)*'UPS 2Day Base'!B44)*(1+ExpressFuelSurcharge),2))</f>
        <v>61.25</v>
      </c>
      <c r="C47" s="300">
        <f>IF(MinBase2Day&gt;ROUND(((1-TwoDayDiscount)*'UPS 2Day Base'!C44),2),ROUND(MinBase2Day*(1+ExpressFuelSurcharge),2),ROUND(((1-TwoDayDiscount)*'UPS 2Day Base'!C44)*(1+ExpressFuelSurcharge),2))</f>
        <v>73.91</v>
      </c>
      <c r="D47" s="300">
        <f>IF(MinBase2Day&gt;ROUND(((1-TwoDayDiscount)*'UPS 2Day Base'!D44),2),ROUND(MinBase2Day*(1+ExpressFuelSurcharge),2),ROUND(((1-TwoDayDiscount)*'UPS 2Day Base'!D44)*(1+ExpressFuelSurcharge),2))</f>
        <v>93.31</v>
      </c>
      <c r="E47" s="300">
        <f>IF(MinBase2Day&gt;ROUND(((1-TwoDayDiscount)*'UPS 2Day Base'!E44),2),ROUND(MinBase2Day*(1+ExpressFuelSurcharge),2),ROUND(((1-TwoDayDiscount)*'UPS 2Day Base'!E44)*(1+ExpressFuelSurcharge),2))</f>
        <v>138.89</v>
      </c>
      <c r="F47" s="300">
        <f>IF(MinBase2Day&gt;ROUND(((1-TwoDayDiscount)*'UPS 2Day Base'!F44),2),ROUND(MinBase2Day*(1+ExpressFuelSurcharge),2),ROUND(((1-TwoDayDiscount)*'UPS 2Day Base'!F44)*(1+ExpressFuelSurcharge),2))</f>
        <v>213.27</v>
      </c>
      <c r="G47" s="300">
        <f>IF(MinBase2Day&gt;ROUND(((1-TwoDayDiscount)*'UPS 2Day Base'!G44),2),ROUND(MinBase2Day*(1+ExpressFuelSurcharge),2),ROUND(((1-TwoDayDiscount)*'UPS 2Day Base'!G44)*(1+ExpressFuelSurcharge),2))</f>
        <v>233.73</v>
      </c>
      <c r="H47" s="300">
        <f>IF(MinBase2Day&gt;ROUND(((1-TwoDayDiscount)*'UPS 2Day Base'!H44),2),ROUND(MinBase2Day*(1+ExpressFuelSurcharge),2),ROUND(((1-TwoDayDiscount)*'UPS 2Day Base'!H44)*(1+ExpressFuelSurcharge),2))</f>
        <v>240.94</v>
      </c>
      <c r="I47" s="300">
        <f>IF(MinBase2Day&gt;ROUND(((1-TwoDayDiscount)*'UPS 2Day Base'!I44),2),ROUND(MinBase2Day*(1+ExpressFuelSurcharge),2),ROUND(((1-TwoDayDiscount)*'UPS 2Day Base'!I44)*(1+ExpressFuelSurcharge),2))</f>
        <v>250.78</v>
      </c>
      <c r="J47" s="300">
        <f>IF(MinBase2Day&gt;ROUND(((1-TwoDayDiscount)*'UPS 2Day Base'!J44),2),ROUND(MinBase2Day*(1+ExpressFuelSurcharge),2),ROUND(((1-TwoDayDiscount)*'UPS 2Day Base'!J44)*(1+ExpressFuelSurcharge),2))</f>
        <v>221.8</v>
      </c>
      <c r="K47" s="300">
        <f>IF(MinBase2Day&gt;ROUND(((1-TwoDayDiscount)*'UPS 2Day Base'!K44),2),ROUND(MinBase2Day*(1+ExpressFuelSurcharge),2),ROUND(((1-TwoDayDiscount)*'UPS 2Day Base'!K44)*(1+ExpressFuelSurcharge),2))</f>
        <v>253.62</v>
      </c>
    </row>
    <row r="48" ht="12.75" customHeight="1">
      <c r="A48" s="299">
        <v>43.0</v>
      </c>
      <c r="B48" s="300">
        <f>IF(MinBase2Day&gt;ROUND(((1-TwoDayDiscount)*'UPS 2Day Base'!B45),2),ROUND(MinBase2Day*(1+ExpressFuelSurcharge),2),ROUND(((1-TwoDayDiscount)*'UPS 2Day Base'!B45)*(1+ExpressFuelSurcharge),2))</f>
        <v>62.53</v>
      </c>
      <c r="C48" s="300">
        <f>IF(MinBase2Day&gt;ROUND(((1-TwoDayDiscount)*'UPS 2Day Base'!C45),2),ROUND(MinBase2Day*(1+ExpressFuelSurcharge),2),ROUND(((1-TwoDayDiscount)*'UPS 2Day Base'!C45)*(1+ExpressFuelSurcharge),2))</f>
        <v>75.44</v>
      </c>
      <c r="D48" s="300">
        <f>IF(MinBase2Day&gt;ROUND(((1-TwoDayDiscount)*'UPS 2Day Base'!D45),2),ROUND(MinBase2Day*(1+ExpressFuelSurcharge),2),ROUND(((1-TwoDayDiscount)*'UPS 2Day Base'!D45)*(1+ExpressFuelSurcharge),2))</f>
        <v>94.74</v>
      </c>
      <c r="E48" s="300">
        <f>IF(MinBase2Day&gt;ROUND(((1-TwoDayDiscount)*'UPS 2Day Base'!E45),2),ROUND(MinBase2Day*(1+ExpressFuelSurcharge),2),ROUND(((1-TwoDayDiscount)*'UPS 2Day Base'!E45)*(1+ExpressFuelSurcharge),2))</f>
        <v>141.2</v>
      </c>
      <c r="F48" s="300">
        <f>IF(MinBase2Day&gt;ROUND(((1-TwoDayDiscount)*'UPS 2Day Base'!F45),2),ROUND(MinBase2Day*(1+ExpressFuelSurcharge),2),ROUND(((1-TwoDayDiscount)*'UPS 2Day Base'!F45)*(1+ExpressFuelSurcharge),2))</f>
        <v>218.28</v>
      </c>
      <c r="G48" s="300">
        <f>IF(MinBase2Day&gt;ROUND(((1-TwoDayDiscount)*'UPS 2Day Base'!G45),2),ROUND(MinBase2Day*(1+ExpressFuelSurcharge),2),ROUND(((1-TwoDayDiscount)*'UPS 2Day Base'!G45)*(1+ExpressFuelSurcharge),2))</f>
        <v>238.07</v>
      </c>
      <c r="H48" s="300">
        <f>IF(MinBase2Day&gt;ROUND(((1-TwoDayDiscount)*'UPS 2Day Base'!H45),2),ROUND(MinBase2Day*(1+ExpressFuelSurcharge),2),ROUND(((1-TwoDayDiscount)*'UPS 2Day Base'!H45)*(1+ExpressFuelSurcharge),2))</f>
        <v>245.97</v>
      </c>
      <c r="I48" s="300">
        <f>IF(MinBase2Day&gt;ROUND(((1-TwoDayDiscount)*'UPS 2Day Base'!I45),2),ROUND(MinBase2Day*(1+ExpressFuelSurcharge),2),ROUND(((1-TwoDayDiscount)*'UPS 2Day Base'!I45)*(1+ExpressFuelSurcharge),2))</f>
        <v>255.42</v>
      </c>
      <c r="J48" s="300">
        <f>IF(MinBase2Day&gt;ROUND(((1-TwoDayDiscount)*'UPS 2Day Base'!J45),2),ROUND(MinBase2Day*(1+ExpressFuelSurcharge),2),ROUND(((1-TwoDayDiscount)*'UPS 2Day Base'!J45)*(1+ExpressFuelSurcharge),2))</f>
        <v>226.14</v>
      </c>
      <c r="K48" s="300">
        <f>IF(MinBase2Day&gt;ROUND(((1-TwoDayDiscount)*'UPS 2Day Base'!K45),2),ROUND(MinBase2Day*(1+ExpressFuelSurcharge),2),ROUND(((1-TwoDayDiscount)*'UPS 2Day Base'!K45)*(1+ExpressFuelSurcharge),2))</f>
        <v>260.01</v>
      </c>
    </row>
    <row r="49" ht="12.75" customHeight="1">
      <c r="A49" s="299">
        <v>44.0</v>
      </c>
      <c r="B49" s="300">
        <f>IF(MinBase2Day&gt;ROUND(((1-TwoDayDiscount)*'UPS 2Day Base'!B46),2),ROUND(MinBase2Day*(1+ExpressFuelSurcharge),2),ROUND(((1-TwoDayDiscount)*'UPS 2Day Base'!B46)*(1+ExpressFuelSurcharge),2))</f>
        <v>63.59</v>
      </c>
      <c r="C49" s="300">
        <f>IF(MinBase2Day&gt;ROUND(((1-TwoDayDiscount)*'UPS 2Day Base'!C46),2),ROUND(MinBase2Day*(1+ExpressFuelSurcharge),2),ROUND(((1-TwoDayDiscount)*'UPS 2Day Base'!C46)*(1+ExpressFuelSurcharge),2))</f>
        <v>76.37</v>
      </c>
      <c r="D49" s="300">
        <f>IF(MinBase2Day&gt;ROUND(((1-TwoDayDiscount)*'UPS 2Day Base'!D46),2),ROUND(MinBase2Day*(1+ExpressFuelSurcharge),2),ROUND(((1-TwoDayDiscount)*'UPS 2Day Base'!D46)*(1+ExpressFuelSurcharge),2))</f>
        <v>96.88</v>
      </c>
      <c r="E49" s="300">
        <f>IF(MinBase2Day&gt;ROUND(((1-TwoDayDiscount)*'UPS 2Day Base'!E46),2),ROUND(MinBase2Day*(1+ExpressFuelSurcharge),2),ROUND(((1-TwoDayDiscount)*'UPS 2Day Base'!E46)*(1+ExpressFuelSurcharge),2))</f>
        <v>143.71</v>
      </c>
      <c r="F49" s="300">
        <f>IF(MinBase2Day&gt;ROUND(((1-TwoDayDiscount)*'UPS 2Day Base'!F46),2),ROUND(MinBase2Day*(1+ExpressFuelSurcharge),2),ROUND(((1-TwoDayDiscount)*'UPS 2Day Base'!F46)*(1+ExpressFuelSurcharge),2))</f>
        <v>222.54</v>
      </c>
      <c r="G49" s="300">
        <f>IF(MinBase2Day&gt;ROUND(((1-TwoDayDiscount)*'UPS 2Day Base'!G46),2),ROUND(MinBase2Day*(1+ExpressFuelSurcharge),2),ROUND(((1-TwoDayDiscount)*'UPS 2Day Base'!G46)*(1+ExpressFuelSurcharge),2))</f>
        <v>242.12</v>
      </c>
      <c r="H49" s="300">
        <f>IF(MinBase2Day&gt;ROUND(((1-TwoDayDiscount)*'UPS 2Day Base'!H46),2),ROUND(MinBase2Day*(1+ExpressFuelSurcharge),2),ROUND(((1-TwoDayDiscount)*'UPS 2Day Base'!H46)*(1+ExpressFuelSurcharge),2))</f>
        <v>250.81</v>
      </c>
      <c r="I49" s="300">
        <f>IF(MinBase2Day&gt;ROUND(((1-TwoDayDiscount)*'UPS 2Day Base'!I46),2),ROUND(MinBase2Day*(1+ExpressFuelSurcharge),2),ROUND(((1-TwoDayDiscount)*'UPS 2Day Base'!I46)*(1+ExpressFuelSurcharge),2))</f>
        <v>260.49</v>
      </c>
      <c r="J49" s="300">
        <f>IF(MinBase2Day&gt;ROUND(((1-TwoDayDiscount)*'UPS 2Day Base'!J46),2),ROUND(MinBase2Day*(1+ExpressFuelSurcharge),2),ROUND(((1-TwoDayDiscount)*'UPS 2Day Base'!J46)*(1+ExpressFuelSurcharge),2))</f>
        <v>230.37</v>
      </c>
      <c r="K49" s="300">
        <f>IF(MinBase2Day&gt;ROUND(((1-TwoDayDiscount)*'UPS 2Day Base'!K46),2),ROUND(MinBase2Day*(1+ExpressFuelSurcharge),2),ROUND(((1-TwoDayDiscount)*'UPS 2Day Base'!K46)*(1+ExpressFuelSurcharge),2))</f>
        <v>264.51</v>
      </c>
    </row>
    <row r="50" ht="12.75" customHeight="1">
      <c r="A50" s="299">
        <v>45.0</v>
      </c>
      <c r="B50" s="300">
        <f>IF(MinBase2Day&gt;ROUND(((1-TwoDayDiscount)*'UPS 2Day Base'!B47),2),ROUND(MinBase2Day*(1+ExpressFuelSurcharge),2),ROUND(((1-TwoDayDiscount)*'UPS 2Day Base'!B47)*(1+ExpressFuelSurcharge),2))</f>
        <v>63.87</v>
      </c>
      <c r="C50" s="300">
        <f>IF(MinBase2Day&gt;ROUND(((1-TwoDayDiscount)*'UPS 2Day Base'!C47),2),ROUND(MinBase2Day*(1+ExpressFuelSurcharge),2),ROUND(((1-TwoDayDiscount)*'UPS 2Day Base'!C47)*(1+ExpressFuelSurcharge),2))</f>
        <v>78.24</v>
      </c>
      <c r="D50" s="300">
        <f>IF(MinBase2Day&gt;ROUND(((1-TwoDayDiscount)*'UPS 2Day Base'!D47),2),ROUND(MinBase2Day*(1+ExpressFuelSurcharge),2),ROUND(((1-TwoDayDiscount)*'UPS 2Day Base'!D47)*(1+ExpressFuelSurcharge),2))</f>
        <v>98.29</v>
      </c>
      <c r="E50" s="300">
        <f>IF(MinBase2Day&gt;ROUND(((1-TwoDayDiscount)*'UPS 2Day Base'!E47),2),ROUND(MinBase2Day*(1+ExpressFuelSurcharge),2),ROUND(((1-TwoDayDiscount)*'UPS 2Day Base'!E47)*(1+ExpressFuelSurcharge),2))</f>
        <v>145.72</v>
      </c>
      <c r="F50" s="300">
        <f>IF(MinBase2Day&gt;ROUND(((1-TwoDayDiscount)*'UPS 2Day Base'!F47),2),ROUND(MinBase2Day*(1+ExpressFuelSurcharge),2),ROUND(((1-TwoDayDiscount)*'UPS 2Day Base'!F47)*(1+ExpressFuelSurcharge),2))</f>
        <v>226.59</v>
      </c>
      <c r="G50" s="300">
        <f>IF(MinBase2Day&gt;ROUND(((1-TwoDayDiscount)*'UPS 2Day Base'!G47),2),ROUND(MinBase2Day*(1+ExpressFuelSurcharge),2),ROUND(((1-TwoDayDiscount)*'UPS 2Day Base'!G47)*(1+ExpressFuelSurcharge),2))</f>
        <v>246.65</v>
      </c>
      <c r="H50" s="300">
        <f>IF(MinBase2Day&gt;ROUND(((1-TwoDayDiscount)*'UPS 2Day Base'!H47),2),ROUND(MinBase2Day*(1+ExpressFuelSurcharge),2),ROUND(((1-TwoDayDiscount)*'UPS 2Day Base'!H47)*(1+ExpressFuelSurcharge),2))</f>
        <v>254.54</v>
      </c>
      <c r="I50" s="300">
        <f>IF(MinBase2Day&gt;ROUND(((1-TwoDayDiscount)*'UPS 2Day Base'!I47),2),ROUND(MinBase2Day*(1+ExpressFuelSurcharge),2),ROUND(((1-TwoDayDiscount)*'UPS 2Day Base'!I47)*(1+ExpressFuelSurcharge),2))</f>
        <v>264.28</v>
      </c>
      <c r="J50" s="300">
        <f>IF(MinBase2Day&gt;ROUND(((1-TwoDayDiscount)*'UPS 2Day Base'!J47),2),ROUND(MinBase2Day*(1+ExpressFuelSurcharge),2),ROUND(((1-TwoDayDiscount)*'UPS 2Day Base'!J47)*(1+ExpressFuelSurcharge),2))</f>
        <v>233.9</v>
      </c>
      <c r="K50" s="300">
        <f>IF(MinBase2Day&gt;ROUND(((1-TwoDayDiscount)*'UPS 2Day Base'!K47),2),ROUND(MinBase2Day*(1+ExpressFuelSurcharge),2),ROUND(((1-TwoDayDiscount)*'UPS 2Day Base'!K47)*(1+ExpressFuelSurcharge),2))</f>
        <v>269.65</v>
      </c>
    </row>
    <row r="51" ht="12.75" customHeight="1">
      <c r="A51" s="299">
        <v>46.0</v>
      </c>
      <c r="B51" s="300">
        <f>IF(MinBase2Day&gt;ROUND(((1-TwoDayDiscount)*'UPS 2Day Base'!B48),2),ROUND(MinBase2Day*(1+ExpressFuelSurcharge),2),ROUND(((1-TwoDayDiscount)*'UPS 2Day Base'!B48)*(1+ExpressFuelSurcharge),2))</f>
        <v>65.84</v>
      </c>
      <c r="C51" s="300">
        <f>IF(MinBase2Day&gt;ROUND(((1-TwoDayDiscount)*'UPS 2Day Base'!C48),2),ROUND(MinBase2Day*(1+ExpressFuelSurcharge),2),ROUND(((1-TwoDayDiscount)*'UPS 2Day Base'!C48)*(1+ExpressFuelSurcharge),2))</f>
        <v>79.12</v>
      </c>
      <c r="D51" s="300">
        <f>IF(MinBase2Day&gt;ROUND(((1-TwoDayDiscount)*'UPS 2Day Base'!D48),2),ROUND(MinBase2Day*(1+ExpressFuelSurcharge),2),ROUND(((1-TwoDayDiscount)*'UPS 2Day Base'!D48)*(1+ExpressFuelSurcharge),2))</f>
        <v>100.26</v>
      </c>
      <c r="E51" s="300">
        <f>IF(MinBase2Day&gt;ROUND(((1-TwoDayDiscount)*'UPS 2Day Base'!E48),2),ROUND(MinBase2Day*(1+ExpressFuelSurcharge),2),ROUND(((1-TwoDayDiscount)*'UPS 2Day Base'!E48)*(1+ExpressFuelSurcharge),2))</f>
        <v>147.2</v>
      </c>
      <c r="F51" s="300">
        <f>IF(MinBase2Day&gt;ROUND(((1-TwoDayDiscount)*'UPS 2Day Base'!F48),2),ROUND(MinBase2Day*(1+ExpressFuelSurcharge),2),ROUND(((1-TwoDayDiscount)*'UPS 2Day Base'!F48)*(1+ExpressFuelSurcharge),2))</f>
        <v>230.42</v>
      </c>
      <c r="G51" s="300">
        <f>IF(MinBase2Day&gt;ROUND(((1-TwoDayDiscount)*'UPS 2Day Base'!G48),2),ROUND(MinBase2Day*(1+ExpressFuelSurcharge),2),ROUND(((1-TwoDayDiscount)*'UPS 2Day Base'!G48)*(1+ExpressFuelSurcharge),2))</f>
        <v>250.62</v>
      </c>
      <c r="H51" s="300">
        <f>IF(MinBase2Day&gt;ROUND(((1-TwoDayDiscount)*'UPS 2Day Base'!H48),2),ROUND(MinBase2Day*(1+ExpressFuelSurcharge),2),ROUND(((1-TwoDayDiscount)*'UPS 2Day Base'!H48)*(1+ExpressFuelSurcharge),2))</f>
        <v>260.71</v>
      </c>
      <c r="I51" s="300">
        <f>IF(MinBase2Day&gt;ROUND(((1-TwoDayDiscount)*'UPS 2Day Base'!I48),2),ROUND(MinBase2Day*(1+ExpressFuelSurcharge),2),ROUND(((1-TwoDayDiscount)*'UPS 2Day Base'!I48)*(1+ExpressFuelSurcharge),2))</f>
        <v>266.27</v>
      </c>
      <c r="J51" s="300">
        <f>IF(MinBase2Day&gt;ROUND(((1-TwoDayDiscount)*'UPS 2Day Base'!J48),2),ROUND(MinBase2Day*(1+ExpressFuelSurcharge),2),ROUND(((1-TwoDayDiscount)*'UPS 2Day Base'!J48)*(1+ExpressFuelSurcharge),2))</f>
        <v>239.53</v>
      </c>
      <c r="K51" s="300">
        <f>IF(MinBase2Day&gt;ROUND(((1-TwoDayDiscount)*'UPS 2Day Base'!K48),2),ROUND(MinBase2Day*(1+ExpressFuelSurcharge),2),ROUND(((1-TwoDayDiscount)*'UPS 2Day Base'!K48)*(1+ExpressFuelSurcharge),2))</f>
        <v>270.27</v>
      </c>
    </row>
    <row r="52" ht="12.75" customHeight="1">
      <c r="A52" s="299">
        <v>47.0</v>
      </c>
      <c r="B52" s="300">
        <f>IF(MinBase2Day&gt;ROUND(((1-TwoDayDiscount)*'UPS 2Day Base'!B49),2),ROUND(MinBase2Day*(1+ExpressFuelSurcharge),2),ROUND(((1-TwoDayDiscount)*'UPS 2Day Base'!B49)*(1+ExpressFuelSurcharge),2))</f>
        <v>66.05</v>
      </c>
      <c r="C52" s="300">
        <f>IF(MinBase2Day&gt;ROUND(((1-TwoDayDiscount)*'UPS 2Day Base'!C49),2),ROUND(MinBase2Day*(1+ExpressFuelSurcharge),2),ROUND(((1-TwoDayDiscount)*'UPS 2Day Base'!C49)*(1+ExpressFuelSurcharge),2))</f>
        <v>79.3</v>
      </c>
      <c r="D52" s="300">
        <f>IF(MinBase2Day&gt;ROUND(((1-TwoDayDiscount)*'UPS 2Day Base'!D49),2),ROUND(MinBase2Day*(1+ExpressFuelSurcharge),2),ROUND(((1-TwoDayDiscount)*'UPS 2Day Base'!D49)*(1+ExpressFuelSurcharge),2))</f>
        <v>101.93</v>
      </c>
      <c r="E52" s="300">
        <f>IF(MinBase2Day&gt;ROUND(((1-TwoDayDiscount)*'UPS 2Day Base'!E49),2),ROUND(MinBase2Day*(1+ExpressFuelSurcharge),2),ROUND(((1-TwoDayDiscount)*'UPS 2Day Base'!E49)*(1+ExpressFuelSurcharge),2))</f>
        <v>147.64</v>
      </c>
      <c r="F52" s="300">
        <f>IF(MinBase2Day&gt;ROUND(((1-TwoDayDiscount)*'UPS 2Day Base'!F49),2),ROUND(MinBase2Day*(1+ExpressFuelSurcharge),2),ROUND(((1-TwoDayDiscount)*'UPS 2Day Base'!F49)*(1+ExpressFuelSurcharge),2))</f>
        <v>230.84</v>
      </c>
      <c r="G52" s="300">
        <f>IF(MinBase2Day&gt;ROUND(((1-TwoDayDiscount)*'UPS 2Day Base'!G49),2),ROUND(MinBase2Day*(1+ExpressFuelSurcharge),2),ROUND(((1-TwoDayDiscount)*'UPS 2Day Base'!G49)*(1+ExpressFuelSurcharge),2))</f>
        <v>251.02</v>
      </c>
      <c r="H52" s="300">
        <f>IF(MinBase2Day&gt;ROUND(((1-TwoDayDiscount)*'UPS 2Day Base'!H49),2),ROUND(MinBase2Day*(1+ExpressFuelSurcharge),2),ROUND(((1-TwoDayDiscount)*'UPS 2Day Base'!H49)*(1+ExpressFuelSurcharge),2))</f>
        <v>263.19</v>
      </c>
      <c r="I52" s="300">
        <f>IF(MinBase2Day&gt;ROUND(((1-TwoDayDiscount)*'UPS 2Day Base'!I49),2),ROUND(MinBase2Day*(1+ExpressFuelSurcharge),2),ROUND(((1-TwoDayDiscount)*'UPS 2Day Base'!I49)*(1+ExpressFuelSurcharge),2))</f>
        <v>266.52</v>
      </c>
      <c r="J52" s="300">
        <f>IF(MinBase2Day&gt;ROUND(((1-TwoDayDiscount)*'UPS 2Day Base'!J49),2),ROUND(MinBase2Day*(1+ExpressFuelSurcharge),2),ROUND(((1-TwoDayDiscount)*'UPS 2Day Base'!J49)*(1+ExpressFuelSurcharge),2))</f>
        <v>244.06</v>
      </c>
      <c r="K52" s="300">
        <f>IF(MinBase2Day&gt;ROUND(((1-TwoDayDiscount)*'UPS 2Day Base'!K49),2),ROUND(MinBase2Day*(1+ExpressFuelSurcharge),2),ROUND(((1-TwoDayDiscount)*'UPS 2Day Base'!K49)*(1+ExpressFuelSurcharge),2))</f>
        <v>270.46</v>
      </c>
    </row>
    <row r="53" ht="12.75" customHeight="1">
      <c r="A53" s="299">
        <v>48.0</v>
      </c>
      <c r="B53" s="300">
        <f>IF(MinBase2Day&gt;ROUND(((1-TwoDayDiscount)*'UPS 2Day Base'!B50),2),ROUND(MinBase2Day*(1+ExpressFuelSurcharge),2),ROUND(((1-TwoDayDiscount)*'UPS 2Day Base'!B50)*(1+ExpressFuelSurcharge),2))</f>
        <v>67.43</v>
      </c>
      <c r="C53" s="300">
        <f>IF(MinBase2Day&gt;ROUND(((1-TwoDayDiscount)*'UPS 2Day Base'!C50),2),ROUND(MinBase2Day*(1+ExpressFuelSurcharge),2),ROUND(((1-TwoDayDiscount)*'UPS 2Day Base'!C50)*(1+ExpressFuelSurcharge),2))</f>
        <v>82.49</v>
      </c>
      <c r="D53" s="300">
        <f>IF(MinBase2Day&gt;ROUND(((1-TwoDayDiscount)*'UPS 2Day Base'!D50),2),ROUND(MinBase2Day*(1+ExpressFuelSurcharge),2),ROUND(((1-TwoDayDiscount)*'UPS 2Day Base'!D50)*(1+ExpressFuelSurcharge),2))</f>
        <v>103.75</v>
      </c>
      <c r="E53" s="300">
        <f>IF(MinBase2Day&gt;ROUND(((1-TwoDayDiscount)*'UPS 2Day Base'!E50),2),ROUND(MinBase2Day*(1+ExpressFuelSurcharge),2),ROUND(((1-TwoDayDiscount)*'UPS 2Day Base'!E50)*(1+ExpressFuelSurcharge),2))</f>
        <v>148.07</v>
      </c>
      <c r="F53" s="300">
        <f>IF(MinBase2Day&gt;ROUND(((1-TwoDayDiscount)*'UPS 2Day Base'!F50),2),ROUND(MinBase2Day*(1+ExpressFuelSurcharge),2),ROUND(((1-TwoDayDiscount)*'UPS 2Day Base'!F50)*(1+ExpressFuelSurcharge),2))</f>
        <v>239.09</v>
      </c>
      <c r="G53" s="300">
        <f>IF(MinBase2Day&gt;ROUND(((1-TwoDayDiscount)*'UPS 2Day Base'!G50),2),ROUND(MinBase2Day*(1+ExpressFuelSurcharge),2),ROUND(((1-TwoDayDiscount)*'UPS 2Day Base'!G50)*(1+ExpressFuelSurcharge),2))</f>
        <v>258.83</v>
      </c>
      <c r="H53" s="300">
        <f>IF(MinBase2Day&gt;ROUND(((1-TwoDayDiscount)*'UPS 2Day Base'!H50),2),ROUND(MinBase2Day*(1+ExpressFuelSurcharge),2),ROUND(((1-TwoDayDiscount)*'UPS 2Day Base'!H50)*(1+ExpressFuelSurcharge),2))</f>
        <v>265.33</v>
      </c>
      <c r="I53" s="300">
        <f>IF(MinBase2Day&gt;ROUND(((1-TwoDayDiscount)*'UPS 2Day Base'!I50),2),ROUND(MinBase2Day*(1+ExpressFuelSurcharge),2),ROUND(((1-TwoDayDiscount)*'UPS 2Day Base'!I50)*(1+ExpressFuelSurcharge),2))</f>
        <v>270.53</v>
      </c>
      <c r="J53" s="300">
        <f>IF(MinBase2Day&gt;ROUND(((1-TwoDayDiscount)*'UPS 2Day Base'!J50),2),ROUND(MinBase2Day*(1+ExpressFuelSurcharge),2),ROUND(((1-TwoDayDiscount)*'UPS 2Day Base'!J50)*(1+ExpressFuelSurcharge),2))</f>
        <v>248.27</v>
      </c>
      <c r="K53" s="300">
        <f>IF(MinBase2Day&gt;ROUND(((1-TwoDayDiscount)*'UPS 2Day Base'!K50),2),ROUND(MinBase2Day*(1+ExpressFuelSurcharge),2),ROUND(((1-TwoDayDiscount)*'UPS 2Day Base'!K50)*(1+ExpressFuelSurcharge),2))</f>
        <v>270.64</v>
      </c>
    </row>
    <row r="54" ht="12.75" customHeight="1">
      <c r="A54" s="299">
        <v>49.0</v>
      </c>
      <c r="B54" s="300">
        <f>IF(MinBase2Day&gt;ROUND(((1-TwoDayDiscount)*'UPS 2Day Base'!B51),2),ROUND(MinBase2Day*(1+ExpressFuelSurcharge),2),ROUND(((1-TwoDayDiscount)*'UPS 2Day Base'!B51)*(1+ExpressFuelSurcharge),2))</f>
        <v>67.61</v>
      </c>
      <c r="C54" s="300">
        <f>IF(MinBase2Day&gt;ROUND(((1-TwoDayDiscount)*'UPS 2Day Base'!C51),2),ROUND(MinBase2Day*(1+ExpressFuelSurcharge),2),ROUND(((1-TwoDayDiscount)*'UPS 2Day Base'!C51)*(1+ExpressFuelSurcharge),2))</f>
        <v>82.82</v>
      </c>
      <c r="D54" s="300">
        <f>IF(MinBase2Day&gt;ROUND(((1-TwoDayDiscount)*'UPS 2Day Base'!D51),2),ROUND(MinBase2Day*(1+ExpressFuelSurcharge),2),ROUND(((1-TwoDayDiscount)*'UPS 2Day Base'!D51)*(1+ExpressFuelSurcharge),2))</f>
        <v>103.95</v>
      </c>
      <c r="E54" s="300">
        <f>IF(MinBase2Day&gt;ROUND(((1-TwoDayDiscount)*'UPS 2Day Base'!E51),2),ROUND(MinBase2Day*(1+ExpressFuelSurcharge),2),ROUND(((1-TwoDayDiscount)*'UPS 2Day Base'!E51)*(1+ExpressFuelSurcharge),2))</f>
        <v>148.15</v>
      </c>
      <c r="F54" s="300">
        <f>IF(MinBase2Day&gt;ROUND(((1-TwoDayDiscount)*'UPS 2Day Base'!F51),2),ROUND(MinBase2Day*(1+ExpressFuelSurcharge),2),ROUND(((1-TwoDayDiscount)*'UPS 2Day Base'!F51)*(1+ExpressFuelSurcharge),2))</f>
        <v>243.16</v>
      </c>
      <c r="G54" s="300">
        <f>IF(MinBase2Day&gt;ROUND(((1-TwoDayDiscount)*'UPS 2Day Base'!G51),2),ROUND(MinBase2Day*(1+ExpressFuelSurcharge),2),ROUND(((1-TwoDayDiscount)*'UPS 2Day Base'!G51)*(1+ExpressFuelSurcharge),2))</f>
        <v>259.64</v>
      </c>
      <c r="H54" s="300">
        <f>IF(MinBase2Day&gt;ROUND(((1-TwoDayDiscount)*'UPS 2Day Base'!H51),2),ROUND(MinBase2Day*(1+ExpressFuelSurcharge),2),ROUND(((1-TwoDayDiscount)*'UPS 2Day Base'!H51)*(1+ExpressFuelSurcharge),2))</f>
        <v>265.55</v>
      </c>
      <c r="I54" s="300">
        <f>IF(MinBase2Day&gt;ROUND(((1-TwoDayDiscount)*'UPS 2Day Base'!I51),2),ROUND(MinBase2Day*(1+ExpressFuelSurcharge),2),ROUND(((1-TwoDayDiscount)*'UPS 2Day Base'!I51)*(1+ExpressFuelSurcharge),2))</f>
        <v>270.87</v>
      </c>
      <c r="J54" s="300">
        <f>IF(MinBase2Day&gt;ROUND(((1-TwoDayDiscount)*'UPS 2Day Base'!J51),2),ROUND(MinBase2Day*(1+ExpressFuelSurcharge),2),ROUND(((1-TwoDayDiscount)*'UPS 2Day Base'!J51)*(1+ExpressFuelSurcharge),2))</f>
        <v>252.96</v>
      </c>
      <c r="K54" s="300">
        <f>IF(MinBase2Day&gt;ROUND(((1-TwoDayDiscount)*'UPS 2Day Base'!K51),2),ROUND(MinBase2Day*(1+ExpressFuelSurcharge),2),ROUND(((1-TwoDayDiscount)*'UPS 2Day Base'!K51)*(1+ExpressFuelSurcharge),2))</f>
        <v>271.1</v>
      </c>
    </row>
    <row r="55" ht="12.75" customHeight="1">
      <c r="A55" s="299">
        <v>50.0</v>
      </c>
      <c r="B55" s="300">
        <f>IF(MinBase2Day&gt;ROUND(((1-TwoDayDiscount)*'UPS 2Day Base'!B52),2),ROUND(MinBase2Day*(1+ExpressFuelSurcharge),2),ROUND(((1-TwoDayDiscount)*'UPS 2Day Base'!B52)*(1+ExpressFuelSurcharge),2))</f>
        <v>67.8</v>
      </c>
      <c r="C55" s="300">
        <f>IF(MinBase2Day&gt;ROUND(((1-TwoDayDiscount)*'UPS 2Day Base'!C52),2),ROUND(MinBase2Day*(1+ExpressFuelSurcharge),2),ROUND(((1-TwoDayDiscount)*'UPS 2Day Base'!C52)*(1+ExpressFuelSurcharge),2))</f>
        <v>83</v>
      </c>
      <c r="D55" s="300">
        <f>IF(MinBase2Day&gt;ROUND(((1-TwoDayDiscount)*'UPS 2Day Base'!D52),2),ROUND(MinBase2Day*(1+ExpressFuelSurcharge),2),ROUND(((1-TwoDayDiscount)*'UPS 2Day Base'!D52)*(1+ExpressFuelSurcharge),2))</f>
        <v>107.2</v>
      </c>
      <c r="E55" s="300">
        <f>IF(MinBase2Day&gt;ROUND(((1-TwoDayDiscount)*'UPS 2Day Base'!E52),2),ROUND(MinBase2Day*(1+ExpressFuelSurcharge),2),ROUND(((1-TwoDayDiscount)*'UPS 2Day Base'!E52)*(1+ExpressFuelSurcharge),2))</f>
        <v>148.26</v>
      </c>
      <c r="F55" s="300">
        <f>IF(MinBase2Day&gt;ROUND(((1-TwoDayDiscount)*'UPS 2Day Base'!F52),2),ROUND(MinBase2Day*(1+ExpressFuelSurcharge),2),ROUND(((1-TwoDayDiscount)*'UPS 2Day Base'!F52)*(1+ExpressFuelSurcharge),2))</f>
        <v>247.32</v>
      </c>
      <c r="G55" s="300">
        <f>IF(MinBase2Day&gt;ROUND(((1-TwoDayDiscount)*'UPS 2Day Base'!G52),2),ROUND(MinBase2Day*(1+ExpressFuelSurcharge),2),ROUND(((1-TwoDayDiscount)*'UPS 2Day Base'!G52)*(1+ExpressFuelSurcharge),2))</f>
        <v>260.71</v>
      </c>
      <c r="H55" s="300">
        <f>IF(MinBase2Day&gt;ROUND(((1-TwoDayDiscount)*'UPS 2Day Base'!H52),2),ROUND(MinBase2Day*(1+ExpressFuelSurcharge),2),ROUND(((1-TwoDayDiscount)*'UPS 2Day Base'!H52)*(1+ExpressFuelSurcharge),2))</f>
        <v>265.94</v>
      </c>
      <c r="I55" s="300">
        <f>IF(MinBase2Day&gt;ROUND(((1-TwoDayDiscount)*'UPS 2Day Base'!I52),2),ROUND(MinBase2Day*(1+ExpressFuelSurcharge),2),ROUND(((1-TwoDayDiscount)*'UPS 2Day Base'!I52)*(1+ExpressFuelSurcharge),2))</f>
        <v>271.25</v>
      </c>
      <c r="J55" s="300">
        <f>IF(MinBase2Day&gt;ROUND(((1-TwoDayDiscount)*'UPS 2Day Base'!J52),2),ROUND(MinBase2Day*(1+ExpressFuelSurcharge),2),ROUND(((1-TwoDayDiscount)*'UPS 2Day Base'!J52)*(1+ExpressFuelSurcharge),2))</f>
        <v>253.04</v>
      </c>
      <c r="K55" s="300">
        <f>IF(MinBase2Day&gt;ROUND(((1-TwoDayDiscount)*'UPS 2Day Base'!K52),2),ROUND(MinBase2Day*(1+ExpressFuelSurcharge),2),ROUND(((1-TwoDayDiscount)*'UPS 2Day Base'!K52)*(1+ExpressFuelSurcharge),2))</f>
        <v>271.48</v>
      </c>
    </row>
    <row r="56" ht="12.75" customHeight="1">
      <c r="A56" s="299">
        <v>51.0</v>
      </c>
      <c r="B56" s="300">
        <f>IF(MinBase2Day&gt;ROUND(((1-TwoDayDiscount)*'UPS 2Day Base'!B53),2),ROUND(MinBase2Day*(1+ExpressFuelSurcharge),2),ROUND(((1-TwoDayDiscount)*'UPS 2Day Base'!B53)*(1+ExpressFuelSurcharge),2))</f>
        <v>68.42</v>
      </c>
      <c r="C56" s="300">
        <f>IF(MinBase2Day&gt;ROUND(((1-TwoDayDiscount)*'UPS 2Day Base'!C53),2),ROUND(MinBase2Day*(1+ExpressFuelSurcharge),2),ROUND(((1-TwoDayDiscount)*'UPS 2Day Base'!C53)*(1+ExpressFuelSurcharge),2))</f>
        <v>83.36</v>
      </c>
      <c r="D56" s="300">
        <f>IF(MinBase2Day&gt;ROUND(((1-TwoDayDiscount)*'UPS 2Day Base'!D53),2),ROUND(MinBase2Day*(1+ExpressFuelSurcharge),2),ROUND(((1-TwoDayDiscount)*'UPS 2Day Base'!D53)*(1+ExpressFuelSurcharge),2))</f>
        <v>109.57</v>
      </c>
      <c r="E56" s="300">
        <f>IF(MinBase2Day&gt;ROUND(((1-TwoDayDiscount)*'UPS 2Day Base'!E53),2),ROUND(MinBase2Day*(1+ExpressFuelSurcharge),2),ROUND(((1-TwoDayDiscount)*'UPS 2Day Base'!E53)*(1+ExpressFuelSurcharge),2))</f>
        <v>153.04</v>
      </c>
      <c r="F56" s="300">
        <f>IF(MinBase2Day&gt;ROUND(((1-TwoDayDiscount)*'UPS 2Day Base'!F53),2),ROUND(MinBase2Day*(1+ExpressFuelSurcharge),2),ROUND(((1-TwoDayDiscount)*'UPS 2Day Base'!F53)*(1+ExpressFuelSurcharge),2))</f>
        <v>259.23</v>
      </c>
      <c r="G56" s="300">
        <f>IF(MinBase2Day&gt;ROUND(((1-TwoDayDiscount)*'UPS 2Day Base'!G53),2),ROUND(MinBase2Day*(1+ExpressFuelSurcharge),2),ROUND(((1-TwoDayDiscount)*'UPS 2Day Base'!G53)*(1+ExpressFuelSurcharge),2))</f>
        <v>268.03</v>
      </c>
      <c r="H56" s="300">
        <f>IF(MinBase2Day&gt;ROUND(((1-TwoDayDiscount)*'UPS 2Day Base'!H53),2),ROUND(MinBase2Day*(1+ExpressFuelSurcharge),2),ROUND(((1-TwoDayDiscount)*'UPS 2Day Base'!H53)*(1+ExpressFuelSurcharge),2))</f>
        <v>273.4</v>
      </c>
      <c r="I56" s="300">
        <f>IF(MinBase2Day&gt;ROUND(((1-TwoDayDiscount)*'UPS 2Day Base'!I53),2),ROUND(MinBase2Day*(1+ExpressFuelSurcharge),2),ROUND(((1-TwoDayDiscount)*'UPS 2Day Base'!I53)*(1+ExpressFuelSurcharge),2))</f>
        <v>278.85</v>
      </c>
      <c r="J56" s="300">
        <f>IF(MinBase2Day&gt;ROUND(((1-TwoDayDiscount)*'UPS 2Day Base'!J53),2),ROUND(MinBase2Day*(1+ExpressFuelSurcharge),2),ROUND(((1-TwoDayDiscount)*'UPS 2Day Base'!J53)*(1+ExpressFuelSurcharge),2))</f>
        <v>261.53</v>
      </c>
      <c r="K56" s="300">
        <f>IF(MinBase2Day&gt;ROUND(((1-TwoDayDiscount)*'UPS 2Day Base'!K53),2),ROUND(MinBase2Day*(1+ExpressFuelSurcharge),2),ROUND(((1-TwoDayDiscount)*'UPS 2Day Base'!K53)*(1+ExpressFuelSurcharge),2))</f>
        <v>280.71</v>
      </c>
    </row>
    <row r="57" ht="12.75" customHeight="1">
      <c r="A57" s="299">
        <v>52.0</v>
      </c>
      <c r="B57" s="300">
        <f>IF(MinBase2Day&gt;ROUND(((1-TwoDayDiscount)*'UPS 2Day Base'!B54),2),ROUND(MinBase2Day*(1+ExpressFuelSurcharge),2),ROUND(((1-TwoDayDiscount)*'UPS 2Day Base'!B54)*(1+ExpressFuelSurcharge),2))</f>
        <v>73.25</v>
      </c>
      <c r="C57" s="300">
        <f>IF(MinBase2Day&gt;ROUND(((1-TwoDayDiscount)*'UPS 2Day Base'!C54),2),ROUND(MinBase2Day*(1+ExpressFuelSurcharge),2),ROUND(((1-TwoDayDiscount)*'UPS 2Day Base'!C54)*(1+ExpressFuelSurcharge),2))</f>
        <v>87.84</v>
      </c>
      <c r="D57" s="300">
        <f>IF(MinBase2Day&gt;ROUND(((1-TwoDayDiscount)*'UPS 2Day Base'!D54),2),ROUND(MinBase2Day*(1+ExpressFuelSurcharge),2),ROUND(((1-TwoDayDiscount)*'UPS 2Day Base'!D54)*(1+ExpressFuelSurcharge),2))</f>
        <v>113.09</v>
      </c>
      <c r="E57" s="300">
        <f>IF(MinBase2Day&gt;ROUND(((1-TwoDayDiscount)*'UPS 2Day Base'!E54),2),ROUND(MinBase2Day*(1+ExpressFuelSurcharge),2),ROUND(((1-TwoDayDiscount)*'UPS 2Day Base'!E54)*(1+ExpressFuelSurcharge),2))</f>
        <v>161.46</v>
      </c>
      <c r="F57" s="300">
        <f>IF(MinBase2Day&gt;ROUND(((1-TwoDayDiscount)*'UPS 2Day Base'!F54),2),ROUND(MinBase2Day*(1+ExpressFuelSurcharge),2),ROUND(((1-TwoDayDiscount)*'UPS 2Day Base'!F54)*(1+ExpressFuelSurcharge),2))</f>
        <v>263.17</v>
      </c>
      <c r="G57" s="300">
        <f>IF(MinBase2Day&gt;ROUND(((1-TwoDayDiscount)*'UPS 2Day Base'!G54),2),ROUND(MinBase2Day*(1+ExpressFuelSurcharge),2),ROUND(((1-TwoDayDiscount)*'UPS 2Day Base'!G54)*(1+ExpressFuelSurcharge),2))</f>
        <v>284.3</v>
      </c>
      <c r="H57" s="300">
        <f>IF(MinBase2Day&gt;ROUND(((1-TwoDayDiscount)*'UPS 2Day Base'!H54),2),ROUND(MinBase2Day*(1+ExpressFuelSurcharge),2),ROUND(((1-TwoDayDiscount)*'UPS 2Day Base'!H54)*(1+ExpressFuelSurcharge),2))</f>
        <v>293.83</v>
      </c>
      <c r="I57" s="300">
        <f>IF(MinBase2Day&gt;ROUND(((1-TwoDayDiscount)*'UPS 2Day Base'!I54),2),ROUND(MinBase2Day*(1+ExpressFuelSurcharge),2),ROUND(((1-TwoDayDiscount)*'UPS 2Day Base'!I54)*(1+ExpressFuelSurcharge),2))</f>
        <v>297</v>
      </c>
      <c r="J57" s="300">
        <f>IF(MinBase2Day&gt;ROUND(((1-TwoDayDiscount)*'UPS 2Day Base'!J54),2),ROUND(MinBase2Day*(1+ExpressFuelSurcharge),2),ROUND(((1-TwoDayDiscount)*'UPS 2Day Base'!J54)*(1+ExpressFuelSurcharge),2))</f>
        <v>262.11</v>
      </c>
      <c r="K57" s="300">
        <f>IF(MinBase2Day&gt;ROUND(((1-TwoDayDiscount)*'UPS 2Day Base'!K54),2),ROUND(MinBase2Day*(1+ExpressFuelSurcharge),2),ROUND(((1-TwoDayDiscount)*'UPS 2Day Base'!K54)*(1+ExpressFuelSurcharge),2))</f>
        <v>298.88</v>
      </c>
    </row>
    <row r="58" ht="12.75" customHeight="1">
      <c r="A58" s="299">
        <v>53.0</v>
      </c>
      <c r="B58" s="300">
        <f>IF(MinBase2Day&gt;ROUND(((1-TwoDayDiscount)*'UPS 2Day Base'!B55),2),ROUND(MinBase2Day*(1+ExpressFuelSurcharge),2),ROUND(((1-TwoDayDiscount)*'UPS 2Day Base'!B55)*(1+ExpressFuelSurcharge),2))</f>
        <v>74.72</v>
      </c>
      <c r="C58" s="300">
        <f>IF(MinBase2Day&gt;ROUND(((1-TwoDayDiscount)*'UPS 2Day Base'!C55),2),ROUND(MinBase2Day*(1+ExpressFuelSurcharge),2),ROUND(((1-TwoDayDiscount)*'UPS 2Day Base'!C55)*(1+ExpressFuelSurcharge),2))</f>
        <v>89.61</v>
      </c>
      <c r="D58" s="300">
        <f>IF(MinBase2Day&gt;ROUND(((1-TwoDayDiscount)*'UPS 2Day Base'!D55),2),ROUND(MinBase2Day*(1+ExpressFuelSurcharge),2),ROUND(((1-TwoDayDiscount)*'UPS 2Day Base'!D55)*(1+ExpressFuelSurcharge),2))</f>
        <v>114.69</v>
      </c>
      <c r="E58" s="300">
        <f>IF(MinBase2Day&gt;ROUND(((1-TwoDayDiscount)*'UPS 2Day Base'!E55),2),ROUND(MinBase2Day*(1+ExpressFuelSurcharge),2),ROUND(((1-TwoDayDiscount)*'UPS 2Day Base'!E55)*(1+ExpressFuelSurcharge),2))</f>
        <v>162.64</v>
      </c>
      <c r="F58" s="300">
        <f>IF(MinBase2Day&gt;ROUND(((1-TwoDayDiscount)*'UPS 2Day Base'!F55),2),ROUND(MinBase2Day*(1+ExpressFuelSurcharge),2),ROUND(((1-TwoDayDiscount)*'UPS 2Day Base'!F55)*(1+ExpressFuelSurcharge),2))</f>
        <v>263.56</v>
      </c>
      <c r="G58" s="300">
        <f>IF(MinBase2Day&gt;ROUND(((1-TwoDayDiscount)*'UPS 2Day Base'!G55),2),ROUND(MinBase2Day*(1+ExpressFuelSurcharge),2),ROUND(((1-TwoDayDiscount)*'UPS 2Day Base'!G55)*(1+ExpressFuelSurcharge),2))</f>
        <v>289.26</v>
      </c>
      <c r="H58" s="300">
        <f>IF(MinBase2Day&gt;ROUND(((1-TwoDayDiscount)*'UPS 2Day Base'!H55),2),ROUND(MinBase2Day*(1+ExpressFuelSurcharge),2),ROUND(((1-TwoDayDiscount)*'UPS 2Day Base'!H55)*(1+ExpressFuelSurcharge),2))</f>
        <v>295.85</v>
      </c>
      <c r="I58" s="300">
        <f>IF(MinBase2Day&gt;ROUND(((1-TwoDayDiscount)*'UPS 2Day Base'!I55),2),ROUND(MinBase2Day*(1+ExpressFuelSurcharge),2),ROUND(((1-TwoDayDiscount)*'UPS 2Day Base'!I55)*(1+ExpressFuelSurcharge),2))</f>
        <v>298.82</v>
      </c>
      <c r="J58" s="300">
        <f>IF(MinBase2Day&gt;ROUND(((1-TwoDayDiscount)*'UPS 2Day Base'!J55),2),ROUND(MinBase2Day*(1+ExpressFuelSurcharge),2),ROUND(((1-TwoDayDiscount)*'UPS 2Day Base'!J55)*(1+ExpressFuelSurcharge),2))</f>
        <v>266.02</v>
      </c>
      <c r="K58" s="300">
        <f>IF(MinBase2Day&gt;ROUND(((1-TwoDayDiscount)*'UPS 2Day Base'!K55),2),ROUND(MinBase2Day*(1+ExpressFuelSurcharge),2),ROUND(((1-TwoDayDiscount)*'UPS 2Day Base'!K55)*(1+ExpressFuelSurcharge),2))</f>
        <v>300.69</v>
      </c>
    </row>
    <row r="59" ht="12.75" customHeight="1">
      <c r="A59" s="299">
        <v>54.0</v>
      </c>
      <c r="B59" s="300">
        <f>IF(MinBase2Day&gt;ROUND(((1-TwoDayDiscount)*'UPS 2Day Base'!B56),2),ROUND(MinBase2Day*(1+ExpressFuelSurcharge),2),ROUND(((1-TwoDayDiscount)*'UPS 2Day Base'!B56)*(1+ExpressFuelSurcharge),2))</f>
        <v>75.78</v>
      </c>
      <c r="C59" s="300">
        <f>IF(MinBase2Day&gt;ROUND(((1-TwoDayDiscount)*'UPS 2Day Base'!C56),2),ROUND(MinBase2Day*(1+ExpressFuelSurcharge),2),ROUND(((1-TwoDayDiscount)*'UPS 2Day Base'!C56)*(1+ExpressFuelSurcharge),2))</f>
        <v>90.69</v>
      </c>
      <c r="D59" s="300">
        <f>IF(MinBase2Day&gt;ROUND(((1-TwoDayDiscount)*'UPS 2Day Base'!D56),2),ROUND(MinBase2Day*(1+ExpressFuelSurcharge),2),ROUND(((1-TwoDayDiscount)*'UPS 2Day Base'!D56)*(1+ExpressFuelSurcharge),2))</f>
        <v>116.48</v>
      </c>
      <c r="E59" s="300">
        <f>IF(MinBase2Day&gt;ROUND(((1-TwoDayDiscount)*'UPS 2Day Base'!E56),2),ROUND(MinBase2Day*(1+ExpressFuelSurcharge),2),ROUND(((1-TwoDayDiscount)*'UPS 2Day Base'!E56)*(1+ExpressFuelSurcharge),2))</f>
        <v>163.03</v>
      </c>
      <c r="F59" s="300">
        <f>IF(MinBase2Day&gt;ROUND(((1-TwoDayDiscount)*'UPS 2Day Base'!F56),2),ROUND(MinBase2Day*(1+ExpressFuelSurcharge),2),ROUND(((1-TwoDayDiscount)*'UPS 2Day Base'!F56)*(1+ExpressFuelSurcharge),2))</f>
        <v>264.14</v>
      </c>
      <c r="G59" s="300">
        <f>IF(MinBase2Day&gt;ROUND(((1-TwoDayDiscount)*'UPS 2Day Base'!G56),2),ROUND(MinBase2Day*(1+ExpressFuelSurcharge),2),ROUND(((1-TwoDayDiscount)*'UPS 2Day Base'!G56)*(1+ExpressFuelSurcharge),2))</f>
        <v>290.44</v>
      </c>
      <c r="H59" s="300">
        <f>IF(MinBase2Day&gt;ROUND(((1-TwoDayDiscount)*'UPS 2Day Base'!H56),2),ROUND(MinBase2Day*(1+ExpressFuelSurcharge),2),ROUND(((1-TwoDayDiscount)*'UPS 2Day Base'!H56)*(1+ExpressFuelSurcharge),2))</f>
        <v>296.22</v>
      </c>
      <c r="I59" s="300">
        <f>IF(MinBase2Day&gt;ROUND(((1-TwoDayDiscount)*'UPS 2Day Base'!I56),2),ROUND(MinBase2Day*(1+ExpressFuelSurcharge),2),ROUND(((1-TwoDayDiscount)*'UPS 2Day Base'!I56)*(1+ExpressFuelSurcharge),2))</f>
        <v>299.2</v>
      </c>
      <c r="J59" s="300">
        <f>IF(MinBase2Day&gt;ROUND(((1-TwoDayDiscount)*'UPS 2Day Base'!J56),2),ROUND(MinBase2Day*(1+ExpressFuelSurcharge),2),ROUND(((1-TwoDayDiscount)*'UPS 2Day Base'!J56)*(1+ExpressFuelSurcharge),2))</f>
        <v>269.32</v>
      </c>
      <c r="K59" s="300">
        <f>IF(MinBase2Day&gt;ROUND(((1-TwoDayDiscount)*'UPS 2Day Base'!K56),2),ROUND(MinBase2Day*(1+ExpressFuelSurcharge),2),ROUND(((1-TwoDayDiscount)*'UPS 2Day Base'!K56)*(1+ExpressFuelSurcharge),2))</f>
        <v>303.67</v>
      </c>
    </row>
    <row r="60" ht="12.75" customHeight="1">
      <c r="A60" s="299">
        <v>55.0</v>
      </c>
      <c r="B60" s="300">
        <f>IF(MinBase2Day&gt;ROUND(((1-TwoDayDiscount)*'UPS 2Day Base'!B57),2),ROUND(MinBase2Day*(1+ExpressFuelSurcharge),2),ROUND(((1-TwoDayDiscount)*'UPS 2Day Base'!B57)*(1+ExpressFuelSurcharge),2))</f>
        <v>77.17</v>
      </c>
      <c r="C60" s="300">
        <f>IF(MinBase2Day&gt;ROUND(((1-TwoDayDiscount)*'UPS 2Day Base'!C57),2),ROUND(MinBase2Day*(1+ExpressFuelSurcharge),2),ROUND(((1-TwoDayDiscount)*'UPS 2Day Base'!C57)*(1+ExpressFuelSurcharge),2))</f>
        <v>91.05</v>
      </c>
      <c r="D60" s="300">
        <f>IF(MinBase2Day&gt;ROUND(((1-TwoDayDiscount)*'UPS 2Day Base'!D57),2),ROUND(MinBase2Day*(1+ExpressFuelSurcharge),2),ROUND(((1-TwoDayDiscount)*'UPS 2Day Base'!D57)*(1+ExpressFuelSurcharge),2))</f>
        <v>117.5</v>
      </c>
      <c r="E60" s="300">
        <f>IF(MinBase2Day&gt;ROUND(((1-TwoDayDiscount)*'UPS 2Day Base'!E57),2),ROUND(MinBase2Day*(1+ExpressFuelSurcharge),2),ROUND(((1-TwoDayDiscount)*'UPS 2Day Base'!E57)*(1+ExpressFuelSurcharge),2))</f>
        <v>163.4</v>
      </c>
      <c r="F60" s="300">
        <f>IF(MinBase2Day&gt;ROUND(((1-TwoDayDiscount)*'UPS 2Day Base'!F57),2),ROUND(MinBase2Day*(1+ExpressFuelSurcharge),2),ROUND(((1-TwoDayDiscount)*'UPS 2Day Base'!F57)*(1+ExpressFuelSurcharge),2))</f>
        <v>275.44</v>
      </c>
      <c r="G60" s="300">
        <f>IF(MinBase2Day&gt;ROUND(((1-TwoDayDiscount)*'UPS 2Day Base'!G57),2),ROUND(MinBase2Day*(1+ExpressFuelSurcharge),2),ROUND(((1-TwoDayDiscount)*'UPS 2Day Base'!G57)*(1+ExpressFuelSurcharge),2))</f>
        <v>290.81</v>
      </c>
      <c r="H60" s="300">
        <f>IF(MinBase2Day&gt;ROUND(((1-TwoDayDiscount)*'UPS 2Day Base'!H57),2),ROUND(MinBase2Day*(1+ExpressFuelSurcharge),2),ROUND(((1-TwoDayDiscount)*'UPS 2Day Base'!H57)*(1+ExpressFuelSurcharge),2))</f>
        <v>296.58</v>
      </c>
      <c r="I60" s="300">
        <f>IF(MinBase2Day&gt;ROUND(((1-TwoDayDiscount)*'UPS 2Day Base'!I57),2),ROUND(MinBase2Day*(1+ExpressFuelSurcharge),2),ROUND(((1-TwoDayDiscount)*'UPS 2Day Base'!I57)*(1+ExpressFuelSurcharge),2))</f>
        <v>299.56</v>
      </c>
      <c r="J60" s="300">
        <f>IF(MinBase2Day&gt;ROUND(((1-TwoDayDiscount)*'UPS 2Day Base'!J57),2),ROUND(MinBase2Day*(1+ExpressFuelSurcharge),2),ROUND(((1-TwoDayDiscount)*'UPS 2Day Base'!J57)*(1+ExpressFuelSurcharge),2))</f>
        <v>277.47</v>
      </c>
      <c r="K60" s="300">
        <f>IF(MinBase2Day&gt;ROUND(((1-TwoDayDiscount)*'UPS 2Day Base'!K57),2),ROUND(MinBase2Day*(1+ExpressFuelSurcharge),2),ROUND(((1-TwoDayDiscount)*'UPS 2Day Base'!K57)*(1+ExpressFuelSurcharge),2))</f>
        <v>306.26</v>
      </c>
    </row>
    <row r="61" ht="12.75" customHeight="1">
      <c r="A61" s="299">
        <v>56.0</v>
      </c>
      <c r="B61" s="300">
        <f>IF(MinBase2Day&gt;ROUND(((1-TwoDayDiscount)*'UPS 2Day Base'!B58),2),ROUND(MinBase2Day*(1+ExpressFuelSurcharge),2),ROUND(((1-TwoDayDiscount)*'UPS 2Day Base'!B58)*(1+ExpressFuelSurcharge),2))</f>
        <v>77.79</v>
      </c>
      <c r="C61" s="300">
        <f>IF(MinBase2Day&gt;ROUND(((1-TwoDayDiscount)*'UPS 2Day Base'!C58),2),ROUND(MinBase2Day*(1+ExpressFuelSurcharge),2),ROUND(((1-TwoDayDiscount)*'UPS 2Day Base'!C58)*(1+ExpressFuelSurcharge),2))</f>
        <v>91.42</v>
      </c>
      <c r="D61" s="300">
        <f>IF(MinBase2Day&gt;ROUND(((1-TwoDayDiscount)*'UPS 2Day Base'!D58),2),ROUND(MinBase2Day*(1+ExpressFuelSurcharge),2),ROUND(((1-TwoDayDiscount)*'UPS 2Day Base'!D58)*(1+ExpressFuelSurcharge),2))</f>
        <v>117.87</v>
      </c>
      <c r="E61" s="300">
        <f>IF(MinBase2Day&gt;ROUND(((1-TwoDayDiscount)*'UPS 2Day Base'!E58),2),ROUND(MinBase2Day*(1+ExpressFuelSurcharge),2),ROUND(((1-TwoDayDiscount)*'UPS 2Day Base'!E58)*(1+ExpressFuelSurcharge),2))</f>
        <v>163.87</v>
      </c>
      <c r="F61" s="300">
        <f>IF(MinBase2Day&gt;ROUND(((1-TwoDayDiscount)*'UPS 2Day Base'!F58),2),ROUND(MinBase2Day*(1+ExpressFuelSurcharge),2),ROUND(((1-TwoDayDiscount)*'UPS 2Day Base'!F58)*(1+ExpressFuelSurcharge),2))</f>
        <v>276.59</v>
      </c>
      <c r="G61" s="300">
        <f>IF(MinBase2Day&gt;ROUND(((1-TwoDayDiscount)*'UPS 2Day Base'!G58),2),ROUND(MinBase2Day*(1+ExpressFuelSurcharge),2),ROUND(((1-TwoDayDiscount)*'UPS 2Day Base'!G58)*(1+ExpressFuelSurcharge),2))</f>
        <v>291.16</v>
      </c>
      <c r="H61" s="300">
        <f>IF(MinBase2Day&gt;ROUND(((1-TwoDayDiscount)*'UPS 2Day Base'!H58),2),ROUND(MinBase2Day*(1+ExpressFuelSurcharge),2),ROUND(((1-TwoDayDiscount)*'UPS 2Day Base'!H58)*(1+ExpressFuelSurcharge),2))</f>
        <v>296.97</v>
      </c>
      <c r="I61" s="300">
        <f>IF(MinBase2Day&gt;ROUND(((1-TwoDayDiscount)*'UPS 2Day Base'!I58),2),ROUND(MinBase2Day*(1+ExpressFuelSurcharge),2),ROUND(((1-TwoDayDiscount)*'UPS 2Day Base'!I58)*(1+ExpressFuelSurcharge),2))</f>
        <v>299.95</v>
      </c>
      <c r="J61" s="300">
        <f>IF(MinBase2Day&gt;ROUND(((1-TwoDayDiscount)*'UPS 2Day Base'!J58),2),ROUND(MinBase2Day*(1+ExpressFuelSurcharge),2),ROUND(((1-TwoDayDiscount)*'UPS 2Day Base'!J58)*(1+ExpressFuelSurcharge),2))</f>
        <v>278.25</v>
      </c>
      <c r="K61" s="300">
        <f>IF(MinBase2Day&gt;ROUND(((1-TwoDayDiscount)*'UPS 2Day Base'!K58),2),ROUND(MinBase2Day*(1+ExpressFuelSurcharge),2),ROUND(((1-TwoDayDiscount)*'UPS 2Day Base'!K58)*(1+ExpressFuelSurcharge),2))</f>
        <v>306.31</v>
      </c>
    </row>
    <row r="62" ht="12.75" customHeight="1">
      <c r="A62" s="299">
        <v>57.0</v>
      </c>
      <c r="B62" s="300">
        <f>IF(MinBase2Day&gt;ROUND(((1-TwoDayDiscount)*'UPS 2Day Base'!B59),2),ROUND(MinBase2Day*(1+ExpressFuelSurcharge),2),ROUND(((1-TwoDayDiscount)*'UPS 2Day Base'!B59)*(1+ExpressFuelSurcharge),2))</f>
        <v>78.15</v>
      </c>
      <c r="C62" s="300">
        <f>IF(MinBase2Day&gt;ROUND(((1-TwoDayDiscount)*'UPS 2Day Base'!C59),2),ROUND(MinBase2Day*(1+ExpressFuelSurcharge),2),ROUND(((1-TwoDayDiscount)*'UPS 2Day Base'!C59)*(1+ExpressFuelSurcharge),2))</f>
        <v>95.36</v>
      </c>
      <c r="D62" s="300">
        <f>IF(MinBase2Day&gt;ROUND(((1-TwoDayDiscount)*'UPS 2Day Base'!D59),2),ROUND(MinBase2Day*(1+ExpressFuelSurcharge),2),ROUND(((1-TwoDayDiscount)*'UPS 2Day Base'!D59)*(1+ExpressFuelSurcharge),2))</f>
        <v>121.48</v>
      </c>
      <c r="E62" s="300">
        <f>IF(MinBase2Day&gt;ROUND(((1-TwoDayDiscount)*'UPS 2Day Base'!E59),2),ROUND(MinBase2Day*(1+ExpressFuelSurcharge),2),ROUND(((1-TwoDayDiscount)*'UPS 2Day Base'!E59)*(1+ExpressFuelSurcharge),2))</f>
        <v>173.12</v>
      </c>
      <c r="F62" s="300">
        <f>IF(MinBase2Day&gt;ROUND(((1-TwoDayDiscount)*'UPS 2Day Base'!F59),2),ROUND(MinBase2Day*(1+ExpressFuelSurcharge),2),ROUND(((1-TwoDayDiscount)*'UPS 2Day Base'!F59)*(1+ExpressFuelSurcharge),2))</f>
        <v>285.6</v>
      </c>
      <c r="G62" s="300">
        <f>IF(MinBase2Day&gt;ROUND(((1-TwoDayDiscount)*'UPS 2Day Base'!G59),2),ROUND(MinBase2Day*(1+ExpressFuelSurcharge),2),ROUND(((1-TwoDayDiscount)*'UPS 2Day Base'!G59)*(1+ExpressFuelSurcharge),2))</f>
        <v>297.05</v>
      </c>
      <c r="H62" s="300">
        <f>IF(MinBase2Day&gt;ROUND(((1-TwoDayDiscount)*'UPS 2Day Base'!H59),2),ROUND(MinBase2Day*(1+ExpressFuelSurcharge),2),ROUND(((1-TwoDayDiscount)*'UPS 2Day Base'!H59)*(1+ExpressFuelSurcharge),2))</f>
        <v>302.96</v>
      </c>
      <c r="I62" s="300">
        <f>IF(MinBase2Day&gt;ROUND(((1-TwoDayDiscount)*'UPS 2Day Base'!I59),2),ROUND(MinBase2Day*(1+ExpressFuelSurcharge),2),ROUND(((1-TwoDayDiscount)*'UPS 2Day Base'!I59)*(1+ExpressFuelSurcharge),2))</f>
        <v>306.01</v>
      </c>
      <c r="J62" s="300">
        <f>IF(MinBase2Day&gt;ROUND(((1-TwoDayDiscount)*'UPS 2Day Base'!J59),2),ROUND(MinBase2Day*(1+ExpressFuelSurcharge),2),ROUND(((1-TwoDayDiscount)*'UPS 2Day Base'!J59)*(1+ExpressFuelSurcharge),2))</f>
        <v>283.26</v>
      </c>
      <c r="K62" s="300">
        <f>IF(MinBase2Day&gt;ROUND(((1-TwoDayDiscount)*'UPS 2Day Base'!K59),2),ROUND(MinBase2Day*(1+ExpressFuelSurcharge),2),ROUND(((1-TwoDayDiscount)*'UPS 2Day Base'!K59)*(1+ExpressFuelSurcharge),2))</f>
        <v>311.98</v>
      </c>
    </row>
    <row r="63" ht="12.75" customHeight="1">
      <c r="A63" s="299">
        <v>58.0</v>
      </c>
      <c r="B63" s="300">
        <f>IF(MinBase2Day&gt;ROUND(((1-TwoDayDiscount)*'UPS 2Day Base'!B60),2),ROUND(MinBase2Day*(1+ExpressFuelSurcharge),2),ROUND(((1-TwoDayDiscount)*'UPS 2Day Base'!B60)*(1+ExpressFuelSurcharge),2))</f>
        <v>78.52</v>
      </c>
      <c r="C63" s="300">
        <f>IF(MinBase2Day&gt;ROUND(((1-TwoDayDiscount)*'UPS 2Day Base'!C60),2),ROUND(MinBase2Day*(1+ExpressFuelSurcharge),2),ROUND(((1-TwoDayDiscount)*'UPS 2Day Base'!C60)*(1+ExpressFuelSurcharge),2))</f>
        <v>95.76</v>
      </c>
      <c r="D63" s="300">
        <f>IF(MinBase2Day&gt;ROUND(((1-TwoDayDiscount)*'UPS 2Day Base'!D60),2),ROUND(MinBase2Day*(1+ExpressFuelSurcharge),2),ROUND(((1-TwoDayDiscount)*'UPS 2Day Base'!D60)*(1+ExpressFuelSurcharge),2))</f>
        <v>121.85</v>
      </c>
      <c r="E63" s="300">
        <f>IF(MinBase2Day&gt;ROUND(((1-TwoDayDiscount)*'UPS 2Day Base'!E60),2),ROUND(MinBase2Day*(1+ExpressFuelSurcharge),2),ROUND(((1-TwoDayDiscount)*'UPS 2Day Base'!E60)*(1+ExpressFuelSurcharge),2))</f>
        <v>174.05</v>
      </c>
      <c r="F63" s="300">
        <f>IF(MinBase2Day&gt;ROUND(((1-TwoDayDiscount)*'UPS 2Day Base'!F60),2),ROUND(MinBase2Day*(1+ExpressFuelSurcharge),2),ROUND(((1-TwoDayDiscount)*'UPS 2Day Base'!F60)*(1+ExpressFuelSurcharge),2))</f>
        <v>291.01</v>
      </c>
      <c r="G63" s="300">
        <f>IF(MinBase2Day&gt;ROUND(((1-TwoDayDiscount)*'UPS 2Day Base'!G60),2),ROUND(MinBase2Day*(1+ExpressFuelSurcharge),2),ROUND(((1-TwoDayDiscount)*'UPS 2Day Base'!G60)*(1+ExpressFuelSurcharge),2))</f>
        <v>297.65</v>
      </c>
      <c r="H63" s="300">
        <f>IF(MinBase2Day&gt;ROUND(((1-TwoDayDiscount)*'UPS 2Day Base'!H60),2),ROUND(MinBase2Day*(1+ExpressFuelSurcharge),2),ROUND(((1-TwoDayDiscount)*'UPS 2Day Base'!H60)*(1+ExpressFuelSurcharge),2))</f>
        <v>303.57</v>
      </c>
      <c r="I63" s="300">
        <f>IF(MinBase2Day&gt;ROUND(((1-TwoDayDiscount)*'UPS 2Day Base'!I60),2),ROUND(MinBase2Day*(1+ExpressFuelSurcharge),2),ROUND(((1-TwoDayDiscount)*'UPS 2Day Base'!I60)*(1+ExpressFuelSurcharge),2))</f>
        <v>306.61</v>
      </c>
      <c r="J63" s="300">
        <f>IF(MinBase2Day&gt;ROUND(((1-TwoDayDiscount)*'UPS 2Day Base'!J60),2),ROUND(MinBase2Day*(1+ExpressFuelSurcharge),2),ROUND(((1-TwoDayDiscount)*'UPS 2Day Base'!J60)*(1+ExpressFuelSurcharge),2))</f>
        <v>288.03</v>
      </c>
      <c r="K63" s="300">
        <f>IF(MinBase2Day&gt;ROUND(((1-TwoDayDiscount)*'UPS 2Day Base'!K60),2),ROUND(MinBase2Day*(1+ExpressFuelSurcharge),2),ROUND(((1-TwoDayDiscount)*'UPS 2Day Base'!K60)*(1+ExpressFuelSurcharge),2))</f>
        <v>312.08</v>
      </c>
    </row>
    <row r="64" ht="12.75" customHeight="1">
      <c r="A64" s="299">
        <v>59.0</v>
      </c>
      <c r="B64" s="300">
        <f>IF(MinBase2Day&gt;ROUND(((1-TwoDayDiscount)*'UPS 2Day Base'!B61),2),ROUND(MinBase2Day*(1+ExpressFuelSurcharge),2),ROUND(((1-TwoDayDiscount)*'UPS 2Day Base'!B61)*(1+ExpressFuelSurcharge),2))</f>
        <v>78.88</v>
      </c>
      <c r="C64" s="300">
        <f>IF(MinBase2Day&gt;ROUND(((1-TwoDayDiscount)*'UPS 2Day Base'!C61),2),ROUND(MinBase2Day*(1+ExpressFuelSurcharge),2),ROUND(((1-TwoDayDiscount)*'UPS 2Day Base'!C61)*(1+ExpressFuelSurcharge),2))</f>
        <v>96.33</v>
      </c>
      <c r="D64" s="300">
        <f>IF(MinBase2Day&gt;ROUND(((1-TwoDayDiscount)*'UPS 2Day Base'!D61),2),ROUND(MinBase2Day*(1+ExpressFuelSurcharge),2),ROUND(((1-TwoDayDiscount)*'UPS 2Day Base'!D61)*(1+ExpressFuelSurcharge),2))</f>
        <v>126.07</v>
      </c>
      <c r="E64" s="300">
        <f>IF(MinBase2Day&gt;ROUND(((1-TwoDayDiscount)*'UPS 2Day Base'!E61),2),ROUND(MinBase2Day*(1+ExpressFuelSurcharge),2),ROUND(((1-TwoDayDiscount)*'UPS 2Day Base'!E61)*(1+ExpressFuelSurcharge),2))</f>
        <v>174.44</v>
      </c>
      <c r="F64" s="300">
        <f>IF(MinBase2Day&gt;ROUND(((1-TwoDayDiscount)*'UPS 2Day Base'!F61),2),ROUND(MinBase2Day*(1+ExpressFuelSurcharge),2),ROUND(((1-TwoDayDiscount)*'UPS 2Day Base'!F61)*(1+ExpressFuelSurcharge),2))</f>
        <v>295.43</v>
      </c>
      <c r="G64" s="300">
        <f>IF(MinBase2Day&gt;ROUND(((1-TwoDayDiscount)*'UPS 2Day Base'!G61),2),ROUND(MinBase2Day*(1+ExpressFuelSurcharge),2),ROUND(((1-TwoDayDiscount)*'UPS 2Day Base'!G61)*(1+ExpressFuelSurcharge),2))</f>
        <v>301.34</v>
      </c>
      <c r="H64" s="300">
        <f>IF(MinBase2Day&gt;ROUND(((1-TwoDayDiscount)*'UPS 2Day Base'!H61),2),ROUND(MinBase2Day*(1+ExpressFuelSurcharge),2),ROUND(((1-TwoDayDiscount)*'UPS 2Day Base'!H61)*(1+ExpressFuelSurcharge),2))</f>
        <v>307.38</v>
      </c>
      <c r="I64" s="300">
        <f>IF(MinBase2Day&gt;ROUND(((1-TwoDayDiscount)*'UPS 2Day Base'!I61),2),ROUND(MinBase2Day*(1+ExpressFuelSurcharge),2),ROUND(((1-TwoDayDiscount)*'UPS 2Day Base'!I61)*(1+ExpressFuelSurcharge),2))</f>
        <v>313.49</v>
      </c>
      <c r="J64" s="300">
        <f>IF(MinBase2Day&gt;ROUND(((1-TwoDayDiscount)*'UPS 2Day Base'!J61),2),ROUND(MinBase2Day*(1+ExpressFuelSurcharge),2),ROUND(((1-TwoDayDiscount)*'UPS 2Day Base'!J61)*(1+ExpressFuelSurcharge),2))</f>
        <v>291.92</v>
      </c>
      <c r="K64" s="300">
        <f>IF(MinBase2Day&gt;ROUND(((1-TwoDayDiscount)*'UPS 2Day Base'!K61),2),ROUND(MinBase2Day*(1+ExpressFuelSurcharge),2),ROUND(((1-TwoDayDiscount)*'UPS 2Day Base'!K61)*(1+ExpressFuelSurcharge),2))</f>
        <v>315.36</v>
      </c>
    </row>
    <row r="65" ht="12.75" customHeight="1">
      <c r="A65" s="299">
        <v>60.0</v>
      </c>
      <c r="B65" s="300">
        <f>IF(MinBase2Day&gt;ROUND(((1-TwoDayDiscount)*'UPS 2Day Base'!B62),2),ROUND(MinBase2Day*(1+ExpressFuelSurcharge),2),ROUND(((1-TwoDayDiscount)*'UPS 2Day Base'!B62)*(1+ExpressFuelSurcharge),2))</f>
        <v>79.25</v>
      </c>
      <c r="C65" s="300">
        <f>IF(MinBase2Day&gt;ROUND(((1-TwoDayDiscount)*'UPS 2Day Base'!C62),2),ROUND(MinBase2Day*(1+ExpressFuelSurcharge),2),ROUND(((1-TwoDayDiscount)*'UPS 2Day Base'!C62)*(1+ExpressFuelSurcharge),2))</f>
        <v>96.69</v>
      </c>
      <c r="D65" s="300">
        <f>IF(MinBase2Day&gt;ROUND(((1-TwoDayDiscount)*'UPS 2Day Base'!D62),2),ROUND(MinBase2Day*(1+ExpressFuelSurcharge),2),ROUND(((1-TwoDayDiscount)*'UPS 2Day Base'!D62)*(1+ExpressFuelSurcharge),2))</f>
        <v>126.78</v>
      </c>
      <c r="E65" s="300">
        <f>IF(MinBase2Day&gt;ROUND(((1-TwoDayDiscount)*'UPS 2Day Base'!E62),2),ROUND(MinBase2Day*(1+ExpressFuelSurcharge),2),ROUND(((1-TwoDayDiscount)*'UPS 2Day Base'!E62)*(1+ExpressFuelSurcharge),2))</f>
        <v>179.3</v>
      </c>
      <c r="F65" s="300">
        <f>IF(MinBase2Day&gt;ROUND(((1-TwoDayDiscount)*'UPS 2Day Base'!F62),2),ROUND(MinBase2Day*(1+ExpressFuelSurcharge),2),ROUND(((1-TwoDayDiscount)*'UPS 2Day Base'!F62)*(1+ExpressFuelSurcharge),2))</f>
        <v>297</v>
      </c>
      <c r="G65" s="300">
        <f>IF(MinBase2Day&gt;ROUND(((1-TwoDayDiscount)*'UPS 2Day Base'!G62),2),ROUND(MinBase2Day*(1+ExpressFuelSurcharge),2),ROUND(((1-TwoDayDiscount)*'UPS 2Day Base'!G62)*(1+ExpressFuelSurcharge),2))</f>
        <v>308.03</v>
      </c>
      <c r="H65" s="300">
        <f>IF(MinBase2Day&gt;ROUND(((1-TwoDayDiscount)*'UPS 2Day Base'!H62),2),ROUND(MinBase2Day*(1+ExpressFuelSurcharge),2),ROUND(((1-TwoDayDiscount)*'UPS 2Day Base'!H62)*(1+ExpressFuelSurcharge),2))</f>
        <v>314.2</v>
      </c>
      <c r="I65" s="300">
        <f>IF(MinBase2Day&gt;ROUND(((1-TwoDayDiscount)*'UPS 2Day Base'!I62),2),ROUND(MinBase2Day*(1+ExpressFuelSurcharge),2),ROUND(((1-TwoDayDiscount)*'UPS 2Day Base'!I62)*(1+ExpressFuelSurcharge),2))</f>
        <v>320.45</v>
      </c>
      <c r="J65" s="300">
        <f>IF(MinBase2Day&gt;ROUND(((1-TwoDayDiscount)*'UPS 2Day Base'!J62),2),ROUND(MinBase2Day*(1+ExpressFuelSurcharge),2),ROUND(((1-TwoDayDiscount)*'UPS 2Day Base'!J62)*(1+ExpressFuelSurcharge),2))</f>
        <v>295.47</v>
      </c>
      <c r="K65" s="300">
        <f>IF(MinBase2Day&gt;ROUND(((1-TwoDayDiscount)*'UPS 2Day Base'!K62),2),ROUND(MinBase2Day*(1+ExpressFuelSurcharge),2),ROUND(((1-TwoDayDiscount)*'UPS 2Day Base'!K62)*(1+ExpressFuelSurcharge),2))</f>
        <v>322.31</v>
      </c>
    </row>
    <row r="66" ht="12.75" customHeight="1">
      <c r="A66" s="299">
        <v>61.0</v>
      </c>
      <c r="B66" s="300">
        <f>IF(MinBase2Day&gt;ROUND(((1-TwoDayDiscount)*'UPS 2Day Base'!B63),2),ROUND(MinBase2Day*(1+ExpressFuelSurcharge),2),ROUND(((1-TwoDayDiscount)*'UPS 2Day Base'!B63)*(1+ExpressFuelSurcharge),2))</f>
        <v>79.6</v>
      </c>
      <c r="C66" s="300">
        <f>IF(MinBase2Day&gt;ROUND(((1-TwoDayDiscount)*'UPS 2Day Base'!C63),2),ROUND(MinBase2Day*(1+ExpressFuelSurcharge),2),ROUND(((1-TwoDayDiscount)*'UPS 2Day Base'!C63)*(1+ExpressFuelSurcharge),2))</f>
        <v>97.06</v>
      </c>
      <c r="D66" s="300">
        <f>IF(MinBase2Day&gt;ROUND(((1-TwoDayDiscount)*'UPS 2Day Base'!D63),2),ROUND(MinBase2Day*(1+ExpressFuelSurcharge),2),ROUND(((1-TwoDayDiscount)*'UPS 2Day Base'!D63)*(1+ExpressFuelSurcharge),2))</f>
        <v>127.14</v>
      </c>
      <c r="E66" s="300">
        <f>IF(MinBase2Day&gt;ROUND(((1-TwoDayDiscount)*'UPS 2Day Base'!E63),2),ROUND(MinBase2Day*(1+ExpressFuelSurcharge),2),ROUND(((1-TwoDayDiscount)*'UPS 2Day Base'!E63)*(1+ExpressFuelSurcharge),2))</f>
        <v>179.79</v>
      </c>
      <c r="F66" s="300">
        <f>IF(MinBase2Day&gt;ROUND(((1-TwoDayDiscount)*'UPS 2Day Base'!F63),2),ROUND(MinBase2Day*(1+ExpressFuelSurcharge),2),ROUND(((1-TwoDayDiscount)*'UPS 2Day Base'!F63)*(1+ExpressFuelSurcharge),2))</f>
        <v>301.22</v>
      </c>
      <c r="G66" s="300">
        <f>IF(MinBase2Day&gt;ROUND(((1-TwoDayDiscount)*'UPS 2Day Base'!G63),2),ROUND(MinBase2Day*(1+ExpressFuelSurcharge),2),ROUND(((1-TwoDayDiscount)*'UPS 2Day Base'!G63)*(1+ExpressFuelSurcharge),2))</f>
        <v>310.55</v>
      </c>
      <c r="H66" s="300">
        <f>IF(MinBase2Day&gt;ROUND(((1-TwoDayDiscount)*'UPS 2Day Base'!H63),2),ROUND(MinBase2Day*(1+ExpressFuelSurcharge),2),ROUND(((1-TwoDayDiscount)*'UPS 2Day Base'!H63)*(1+ExpressFuelSurcharge),2))</f>
        <v>316.78</v>
      </c>
      <c r="I66" s="300">
        <f>IF(MinBase2Day&gt;ROUND(((1-TwoDayDiscount)*'UPS 2Day Base'!I63),2),ROUND(MinBase2Day*(1+ExpressFuelSurcharge),2),ROUND(((1-TwoDayDiscount)*'UPS 2Day Base'!I63)*(1+ExpressFuelSurcharge),2))</f>
        <v>322.59</v>
      </c>
      <c r="J66" s="300">
        <f>IF(MinBase2Day&gt;ROUND(((1-TwoDayDiscount)*'UPS 2Day Base'!J63),2),ROUND(MinBase2Day*(1+ExpressFuelSurcharge),2),ROUND(((1-TwoDayDiscount)*'UPS 2Day Base'!J63)*(1+ExpressFuelSurcharge),2))</f>
        <v>300.74</v>
      </c>
      <c r="K66" s="300">
        <f>IF(MinBase2Day&gt;ROUND(((1-TwoDayDiscount)*'UPS 2Day Base'!K63),2),ROUND(MinBase2Day*(1+ExpressFuelSurcharge),2),ROUND(((1-TwoDayDiscount)*'UPS 2Day Base'!K63)*(1+ExpressFuelSurcharge),2))</f>
        <v>324.47</v>
      </c>
    </row>
    <row r="67" ht="12.75" customHeight="1">
      <c r="A67" s="299">
        <v>62.0</v>
      </c>
      <c r="B67" s="300">
        <f>IF(MinBase2Day&gt;ROUND(((1-TwoDayDiscount)*'UPS 2Day Base'!B64),2),ROUND(MinBase2Day*(1+ExpressFuelSurcharge),2),ROUND(((1-TwoDayDiscount)*'UPS 2Day Base'!B64)*(1+ExpressFuelSurcharge),2))</f>
        <v>79.96</v>
      </c>
      <c r="C67" s="300">
        <f>IF(MinBase2Day&gt;ROUND(((1-TwoDayDiscount)*'UPS 2Day Base'!C64),2),ROUND(MinBase2Day*(1+ExpressFuelSurcharge),2),ROUND(((1-TwoDayDiscount)*'UPS 2Day Base'!C64)*(1+ExpressFuelSurcharge),2))</f>
        <v>97.42</v>
      </c>
      <c r="D67" s="300">
        <f>IF(MinBase2Day&gt;ROUND(((1-TwoDayDiscount)*'UPS 2Day Base'!D64),2),ROUND(MinBase2Day*(1+ExpressFuelSurcharge),2),ROUND(((1-TwoDayDiscount)*'UPS 2Day Base'!D64)*(1+ExpressFuelSurcharge),2))</f>
        <v>127.51</v>
      </c>
      <c r="E67" s="300">
        <f>IF(MinBase2Day&gt;ROUND(((1-TwoDayDiscount)*'UPS 2Day Base'!E64),2),ROUND(MinBase2Day*(1+ExpressFuelSurcharge),2),ROUND(((1-TwoDayDiscount)*'UPS 2Day Base'!E64)*(1+ExpressFuelSurcharge),2))</f>
        <v>180.17</v>
      </c>
      <c r="F67" s="300">
        <f>IF(MinBase2Day&gt;ROUND(((1-TwoDayDiscount)*'UPS 2Day Base'!F64),2),ROUND(MinBase2Day*(1+ExpressFuelSurcharge),2),ROUND(((1-TwoDayDiscount)*'UPS 2Day Base'!F64)*(1+ExpressFuelSurcharge),2))</f>
        <v>301.88</v>
      </c>
      <c r="G67" s="300">
        <f>IF(MinBase2Day&gt;ROUND(((1-TwoDayDiscount)*'UPS 2Day Base'!G64),2),ROUND(MinBase2Day*(1+ExpressFuelSurcharge),2),ROUND(((1-TwoDayDiscount)*'UPS 2Day Base'!G64)*(1+ExpressFuelSurcharge),2))</f>
        <v>311.13</v>
      </c>
      <c r="H67" s="300">
        <f>IF(MinBase2Day&gt;ROUND(((1-TwoDayDiscount)*'UPS 2Day Base'!H64),2),ROUND(MinBase2Day*(1+ExpressFuelSurcharge),2),ROUND(((1-TwoDayDiscount)*'UPS 2Day Base'!H64)*(1+ExpressFuelSurcharge),2))</f>
        <v>317.37</v>
      </c>
      <c r="I67" s="300">
        <f>IF(MinBase2Day&gt;ROUND(((1-TwoDayDiscount)*'UPS 2Day Base'!I64),2),ROUND(MinBase2Day*(1+ExpressFuelSurcharge),2),ROUND(((1-TwoDayDiscount)*'UPS 2Day Base'!I64)*(1+ExpressFuelSurcharge),2))</f>
        <v>323.35</v>
      </c>
      <c r="J67" s="300">
        <f>IF(MinBase2Day&gt;ROUND(((1-TwoDayDiscount)*'UPS 2Day Base'!J64),2),ROUND(MinBase2Day*(1+ExpressFuelSurcharge),2),ROUND(((1-TwoDayDiscount)*'UPS 2Day Base'!J64)*(1+ExpressFuelSurcharge),2))</f>
        <v>310.57</v>
      </c>
      <c r="K67" s="300">
        <f>IF(MinBase2Day&gt;ROUND(((1-TwoDayDiscount)*'UPS 2Day Base'!K64),2),ROUND(MinBase2Day*(1+ExpressFuelSurcharge),2),ROUND(((1-TwoDayDiscount)*'UPS 2Day Base'!K64)*(1+ExpressFuelSurcharge),2))</f>
        <v>325.21</v>
      </c>
    </row>
    <row r="68" ht="12.75" customHeight="1">
      <c r="A68" s="299">
        <v>63.0</v>
      </c>
      <c r="B68" s="300">
        <f>IF(MinBase2Day&gt;ROUND(((1-TwoDayDiscount)*'UPS 2Day Base'!B65),2),ROUND(MinBase2Day*(1+ExpressFuelSurcharge),2),ROUND(((1-TwoDayDiscount)*'UPS 2Day Base'!B65)*(1+ExpressFuelSurcharge),2))</f>
        <v>80.32</v>
      </c>
      <c r="C68" s="300">
        <f>IF(MinBase2Day&gt;ROUND(((1-TwoDayDiscount)*'UPS 2Day Base'!C65),2),ROUND(MinBase2Day*(1+ExpressFuelSurcharge),2),ROUND(((1-TwoDayDiscount)*'UPS 2Day Base'!C65)*(1+ExpressFuelSurcharge),2))</f>
        <v>97.78</v>
      </c>
      <c r="D68" s="300">
        <f>IF(MinBase2Day&gt;ROUND(((1-TwoDayDiscount)*'UPS 2Day Base'!D65),2),ROUND(MinBase2Day*(1+ExpressFuelSurcharge),2),ROUND(((1-TwoDayDiscount)*'UPS 2Day Base'!D65)*(1+ExpressFuelSurcharge),2))</f>
        <v>127.88</v>
      </c>
      <c r="E68" s="300">
        <f>IF(MinBase2Day&gt;ROUND(((1-TwoDayDiscount)*'UPS 2Day Base'!E65),2),ROUND(MinBase2Day*(1+ExpressFuelSurcharge),2),ROUND(((1-TwoDayDiscount)*'UPS 2Day Base'!E65)*(1+ExpressFuelSurcharge),2))</f>
        <v>183.9</v>
      </c>
      <c r="F68" s="300">
        <f>IF(MinBase2Day&gt;ROUND(((1-TwoDayDiscount)*'UPS 2Day Base'!F65),2),ROUND(MinBase2Day*(1+ExpressFuelSurcharge),2),ROUND(((1-TwoDayDiscount)*'UPS 2Day Base'!F65)*(1+ExpressFuelSurcharge),2))</f>
        <v>314.93</v>
      </c>
      <c r="G68" s="300">
        <f>IF(MinBase2Day&gt;ROUND(((1-TwoDayDiscount)*'UPS 2Day Base'!G65),2),ROUND(MinBase2Day*(1+ExpressFuelSurcharge),2),ROUND(((1-TwoDayDiscount)*'UPS 2Day Base'!G65)*(1+ExpressFuelSurcharge),2))</f>
        <v>322.22</v>
      </c>
      <c r="H68" s="300">
        <f>IF(MinBase2Day&gt;ROUND(((1-TwoDayDiscount)*'UPS 2Day Base'!H65),2),ROUND(MinBase2Day*(1+ExpressFuelSurcharge),2),ROUND(((1-TwoDayDiscount)*'UPS 2Day Base'!H65)*(1+ExpressFuelSurcharge),2))</f>
        <v>328.67</v>
      </c>
      <c r="I68" s="300">
        <f>IF(MinBase2Day&gt;ROUND(((1-TwoDayDiscount)*'UPS 2Day Base'!I65),2),ROUND(MinBase2Day*(1+ExpressFuelSurcharge),2),ROUND(((1-TwoDayDiscount)*'UPS 2Day Base'!I65)*(1+ExpressFuelSurcharge),2))</f>
        <v>335.18</v>
      </c>
      <c r="J68" s="300">
        <f>IF(MinBase2Day&gt;ROUND(((1-TwoDayDiscount)*'UPS 2Day Base'!J65),2),ROUND(MinBase2Day*(1+ExpressFuelSurcharge),2),ROUND(((1-TwoDayDiscount)*'UPS 2Day Base'!J65)*(1+ExpressFuelSurcharge),2))</f>
        <v>315.81</v>
      </c>
      <c r="K68" s="300">
        <f>IF(MinBase2Day&gt;ROUND(((1-TwoDayDiscount)*'UPS 2Day Base'!K65),2),ROUND(MinBase2Day*(1+ExpressFuelSurcharge),2),ROUND(((1-TwoDayDiscount)*'UPS 2Day Base'!K65)*(1+ExpressFuelSurcharge),2))</f>
        <v>337.06</v>
      </c>
    </row>
    <row r="69" ht="12.75" customHeight="1">
      <c r="A69" s="299">
        <v>64.0</v>
      </c>
      <c r="B69" s="300">
        <f>IF(MinBase2Day&gt;ROUND(((1-TwoDayDiscount)*'UPS 2Day Base'!B66),2),ROUND(MinBase2Day*(1+ExpressFuelSurcharge),2),ROUND(((1-TwoDayDiscount)*'UPS 2Day Base'!B66)*(1+ExpressFuelSurcharge),2))</f>
        <v>85.37</v>
      </c>
      <c r="C69" s="300">
        <f>IF(MinBase2Day&gt;ROUND(((1-TwoDayDiscount)*'UPS 2Day Base'!C66),2),ROUND(MinBase2Day*(1+ExpressFuelSurcharge),2),ROUND(((1-TwoDayDiscount)*'UPS 2Day Base'!C66)*(1+ExpressFuelSurcharge),2))</f>
        <v>99.7</v>
      </c>
      <c r="D69" s="300">
        <f>IF(MinBase2Day&gt;ROUND(((1-TwoDayDiscount)*'UPS 2Day Base'!D66),2),ROUND(MinBase2Day*(1+ExpressFuelSurcharge),2),ROUND(((1-TwoDayDiscount)*'UPS 2Day Base'!D66)*(1+ExpressFuelSurcharge),2))</f>
        <v>128.25</v>
      </c>
      <c r="E69" s="300">
        <f>IF(MinBase2Day&gt;ROUND(((1-TwoDayDiscount)*'UPS 2Day Base'!E66),2),ROUND(MinBase2Day*(1+ExpressFuelSurcharge),2),ROUND(((1-TwoDayDiscount)*'UPS 2Day Base'!E66)*(1+ExpressFuelSurcharge),2))</f>
        <v>184.27</v>
      </c>
      <c r="F69" s="300">
        <f>IF(MinBase2Day&gt;ROUND(((1-TwoDayDiscount)*'UPS 2Day Base'!F66),2),ROUND(MinBase2Day*(1+ExpressFuelSurcharge),2),ROUND(((1-TwoDayDiscount)*'UPS 2Day Base'!F66)*(1+ExpressFuelSurcharge),2))</f>
        <v>317</v>
      </c>
      <c r="G69" s="300">
        <f>IF(MinBase2Day&gt;ROUND(((1-TwoDayDiscount)*'UPS 2Day Base'!G66),2),ROUND(MinBase2Day*(1+ExpressFuelSurcharge),2),ROUND(((1-TwoDayDiscount)*'UPS 2Day Base'!G66)*(1+ExpressFuelSurcharge),2))</f>
        <v>323.34</v>
      </c>
      <c r="H69" s="300">
        <f>IF(MinBase2Day&gt;ROUND(((1-TwoDayDiscount)*'UPS 2Day Base'!H66),2),ROUND(MinBase2Day*(1+ExpressFuelSurcharge),2),ROUND(((1-TwoDayDiscount)*'UPS 2Day Base'!H66)*(1+ExpressFuelSurcharge),2))</f>
        <v>329.8</v>
      </c>
      <c r="I69" s="300">
        <f>IF(MinBase2Day&gt;ROUND(((1-TwoDayDiscount)*'UPS 2Day Base'!I66),2),ROUND(MinBase2Day*(1+ExpressFuelSurcharge),2),ROUND(((1-TwoDayDiscount)*'UPS 2Day Base'!I66)*(1+ExpressFuelSurcharge),2))</f>
        <v>336.37</v>
      </c>
      <c r="J69" s="300">
        <f>IF(MinBase2Day&gt;ROUND(((1-TwoDayDiscount)*'UPS 2Day Base'!J66),2),ROUND(MinBase2Day*(1+ExpressFuelSurcharge),2),ROUND(((1-TwoDayDiscount)*'UPS 2Day Base'!J66)*(1+ExpressFuelSurcharge),2))</f>
        <v>316.03</v>
      </c>
      <c r="K69" s="300">
        <f>IF(MinBase2Day&gt;ROUND(((1-TwoDayDiscount)*'UPS 2Day Base'!K66),2),ROUND(MinBase2Day*(1+ExpressFuelSurcharge),2),ROUND(((1-TwoDayDiscount)*'UPS 2Day Base'!K66)*(1+ExpressFuelSurcharge),2))</f>
        <v>338.24</v>
      </c>
    </row>
    <row r="70" ht="12.75" customHeight="1">
      <c r="A70" s="299">
        <v>65.0</v>
      </c>
      <c r="B70" s="300">
        <f>IF(MinBase2Day&gt;ROUND(((1-TwoDayDiscount)*'UPS 2Day Base'!B67),2),ROUND(MinBase2Day*(1+ExpressFuelSurcharge),2),ROUND(((1-TwoDayDiscount)*'UPS 2Day Base'!B67)*(1+ExpressFuelSurcharge),2))</f>
        <v>88.57</v>
      </c>
      <c r="C70" s="300">
        <f>IF(MinBase2Day&gt;ROUND(((1-TwoDayDiscount)*'UPS 2Day Base'!C67),2),ROUND(MinBase2Day*(1+ExpressFuelSurcharge),2),ROUND(((1-TwoDayDiscount)*'UPS 2Day Base'!C67)*(1+ExpressFuelSurcharge),2))</f>
        <v>102.33</v>
      </c>
      <c r="D70" s="300">
        <f>IF(MinBase2Day&gt;ROUND(((1-TwoDayDiscount)*'UPS 2Day Base'!D67),2),ROUND(MinBase2Day*(1+ExpressFuelSurcharge),2),ROUND(((1-TwoDayDiscount)*'UPS 2Day Base'!D67)*(1+ExpressFuelSurcharge),2))</f>
        <v>128.61</v>
      </c>
      <c r="E70" s="300">
        <f>IF(MinBase2Day&gt;ROUND(((1-TwoDayDiscount)*'UPS 2Day Base'!E67),2),ROUND(MinBase2Day*(1+ExpressFuelSurcharge),2),ROUND(((1-TwoDayDiscount)*'UPS 2Day Base'!E67)*(1+ExpressFuelSurcharge),2))</f>
        <v>189.17</v>
      </c>
      <c r="F70" s="300">
        <f>IF(MinBase2Day&gt;ROUND(((1-TwoDayDiscount)*'UPS 2Day Base'!F67),2),ROUND(MinBase2Day*(1+ExpressFuelSurcharge),2),ROUND(((1-TwoDayDiscount)*'UPS 2Day Base'!F67)*(1+ExpressFuelSurcharge),2))</f>
        <v>317.34</v>
      </c>
      <c r="G70" s="300">
        <f>IF(MinBase2Day&gt;ROUND(((1-TwoDayDiscount)*'UPS 2Day Base'!G67),2),ROUND(MinBase2Day*(1+ExpressFuelSurcharge),2),ROUND(((1-TwoDayDiscount)*'UPS 2Day Base'!G67)*(1+ExpressFuelSurcharge),2))</f>
        <v>323.68</v>
      </c>
      <c r="H70" s="300">
        <f>IF(MinBase2Day&gt;ROUND(((1-TwoDayDiscount)*'UPS 2Day Base'!H67),2),ROUND(MinBase2Day*(1+ExpressFuelSurcharge),2),ROUND(((1-TwoDayDiscount)*'UPS 2Day Base'!H67)*(1+ExpressFuelSurcharge),2))</f>
        <v>330.16</v>
      </c>
      <c r="I70" s="300">
        <f>IF(MinBase2Day&gt;ROUND(((1-TwoDayDiscount)*'UPS 2Day Base'!I67),2),ROUND(MinBase2Day*(1+ExpressFuelSurcharge),2),ROUND(((1-TwoDayDiscount)*'UPS 2Day Base'!I67)*(1+ExpressFuelSurcharge),2))</f>
        <v>336.74</v>
      </c>
      <c r="J70" s="300">
        <f>IF(MinBase2Day&gt;ROUND(((1-TwoDayDiscount)*'UPS 2Day Base'!J67),2),ROUND(MinBase2Day*(1+ExpressFuelSurcharge),2),ROUND(((1-TwoDayDiscount)*'UPS 2Day Base'!J67)*(1+ExpressFuelSurcharge),2))</f>
        <v>321.55</v>
      </c>
      <c r="K70" s="300">
        <f>IF(MinBase2Day&gt;ROUND(((1-TwoDayDiscount)*'UPS 2Day Base'!K67),2),ROUND(MinBase2Day*(1+ExpressFuelSurcharge),2),ROUND(((1-TwoDayDiscount)*'UPS 2Day Base'!K67)*(1+ExpressFuelSurcharge),2))</f>
        <v>338.61</v>
      </c>
    </row>
    <row r="71" ht="12.75" customHeight="1">
      <c r="A71" s="299">
        <v>66.0</v>
      </c>
      <c r="B71" s="300">
        <f>IF(MinBase2Day&gt;ROUND(((1-TwoDayDiscount)*'UPS 2Day Base'!B68),2),ROUND(MinBase2Day*(1+ExpressFuelSurcharge),2),ROUND(((1-TwoDayDiscount)*'UPS 2Day Base'!B68)*(1+ExpressFuelSurcharge),2))</f>
        <v>88.93</v>
      </c>
      <c r="C71" s="300">
        <f>IF(MinBase2Day&gt;ROUND(((1-TwoDayDiscount)*'UPS 2Day Base'!C68),2),ROUND(MinBase2Day*(1+ExpressFuelSurcharge),2),ROUND(((1-TwoDayDiscount)*'UPS 2Day Base'!C68)*(1+ExpressFuelSurcharge),2))</f>
        <v>102.69</v>
      </c>
      <c r="D71" s="300">
        <f>IF(MinBase2Day&gt;ROUND(((1-TwoDayDiscount)*'UPS 2Day Base'!D68),2),ROUND(MinBase2Day*(1+ExpressFuelSurcharge),2),ROUND(((1-TwoDayDiscount)*'UPS 2Day Base'!D68)*(1+ExpressFuelSurcharge),2))</f>
        <v>130.05</v>
      </c>
      <c r="E71" s="300">
        <f>IF(MinBase2Day&gt;ROUND(((1-TwoDayDiscount)*'UPS 2Day Base'!E68),2),ROUND(MinBase2Day*(1+ExpressFuelSurcharge),2),ROUND(((1-TwoDayDiscount)*'UPS 2Day Base'!E68)*(1+ExpressFuelSurcharge),2))</f>
        <v>189.66</v>
      </c>
      <c r="F71" s="300">
        <f>IF(MinBase2Day&gt;ROUND(((1-TwoDayDiscount)*'UPS 2Day Base'!F68),2),ROUND(MinBase2Day*(1+ExpressFuelSurcharge),2),ROUND(((1-TwoDayDiscount)*'UPS 2Day Base'!F68)*(1+ExpressFuelSurcharge),2))</f>
        <v>317.89</v>
      </c>
      <c r="G71" s="300">
        <f>IF(MinBase2Day&gt;ROUND(((1-TwoDayDiscount)*'UPS 2Day Base'!G68),2),ROUND(MinBase2Day*(1+ExpressFuelSurcharge),2),ROUND(((1-TwoDayDiscount)*'UPS 2Day Base'!G68)*(1+ExpressFuelSurcharge),2))</f>
        <v>324.25</v>
      </c>
      <c r="H71" s="300">
        <f>IF(MinBase2Day&gt;ROUND(((1-TwoDayDiscount)*'UPS 2Day Base'!H68),2),ROUND(MinBase2Day*(1+ExpressFuelSurcharge),2),ROUND(((1-TwoDayDiscount)*'UPS 2Day Base'!H68)*(1+ExpressFuelSurcharge),2))</f>
        <v>330.74</v>
      </c>
      <c r="I71" s="300">
        <f>IF(MinBase2Day&gt;ROUND(((1-TwoDayDiscount)*'UPS 2Day Base'!I68),2),ROUND(MinBase2Day*(1+ExpressFuelSurcharge),2),ROUND(((1-TwoDayDiscount)*'UPS 2Day Base'!I68)*(1+ExpressFuelSurcharge),2))</f>
        <v>337.31</v>
      </c>
      <c r="J71" s="300">
        <f>IF(MinBase2Day&gt;ROUND(((1-TwoDayDiscount)*'UPS 2Day Base'!J68),2),ROUND(MinBase2Day*(1+ExpressFuelSurcharge),2),ROUND(((1-TwoDayDiscount)*'UPS 2Day Base'!J68)*(1+ExpressFuelSurcharge),2))</f>
        <v>326.96</v>
      </c>
      <c r="K71" s="300">
        <f>IF(MinBase2Day&gt;ROUND(((1-TwoDayDiscount)*'UPS 2Day Base'!K68),2),ROUND(MinBase2Day*(1+ExpressFuelSurcharge),2),ROUND(((1-TwoDayDiscount)*'UPS 2Day Base'!K68)*(1+ExpressFuelSurcharge),2))</f>
        <v>339.19</v>
      </c>
    </row>
    <row r="72" ht="12.75" customHeight="1">
      <c r="A72" s="299">
        <v>67.0</v>
      </c>
      <c r="B72" s="300">
        <f>IF(MinBase2Day&gt;ROUND(((1-TwoDayDiscount)*'UPS 2Day Base'!B69),2),ROUND(MinBase2Day*(1+ExpressFuelSurcharge),2),ROUND(((1-TwoDayDiscount)*'UPS 2Day Base'!B69)*(1+ExpressFuelSurcharge),2))</f>
        <v>89.3</v>
      </c>
      <c r="C72" s="300">
        <f>IF(MinBase2Day&gt;ROUND(((1-TwoDayDiscount)*'UPS 2Day Base'!C69),2),ROUND(MinBase2Day*(1+ExpressFuelSurcharge),2),ROUND(((1-TwoDayDiscount)*'UPS 2Day Base'!C69)*(1+ExpressFuelSurcharge),2))</f>
        <v>104.75</v>
      </c>
      <c r="D72" s="300">
        <f>IF(MinBase2Day&gt;ROUND(((1-TwoDayDiscount)*'UPS 2Day Base'!D69),2),ROUND(MinBase2Day*(1+ExpressFuelSurcharge),2),ROUND(((1-TwoDayDiscount)*'UPS 2Day Base'!D69)*(1+ExpressFuelSurcharge),2))</f>
        <v>130.37</v>
      </c>
      <c r="E72" s="300">
        <f>IF(MinBase2Day&gt;ROUND(((1-TwoDayDiscount)*'UPS 2Day Base'!E69),2),ROUND(MinBase2Day*(1+ExpressFuelSurcharge),2),ROUND(((1-TwoDayDiscount)*'UPS 2Day Base'!E69)*(1+ExpressFuelSurcharge),2))</f>
        <v>190.04</v>
      </c>
      <c r="F72" s="300">
        <f>IF(MinBase2Day&gt;ROUND(((1-TwoDayDiscount)*'UPS 2Day Base'!F69),2),ROUND(MinBase2Day*(1+ExpressFuelSurcharge),2),ROUND(((1-TwoDayDiscount)*'UPS 2Day Base'!F69)*(1+ExpressFuelSurcharge),2))</f>
        <v>318.24</v>
      </c>
      <c r="G72" s="300">
        <f>IF(MinBase2Day&gt;ROUND(((1-TwoDayDiscount)*'UPS 2Day Base'!G69),2),ROUND(MinBase2Day*(1+ExpressFuelSurcharge),2),ROUND(((1-TwoDayDiscount)*'UPS 2Day Base'!G69)*(1+ExpressFuelSurcharge),2))</f>
        <v>324.6</v>
      </c>
      <c r="H72" s="300">
        <f>IF(MinBase2Day&gt;ROUND(((1-TwoDayDiscount)*'UPS 2Day Base'!H69),2),ROUND(MinBase2Day*(1+ExpressFuelSurcharge),2),ROUND(((1-TwoDayDiscount)*'UPS 2Day Base'!H69)*(1+ExpressFuelSurcharge),2))</f>
        <v>331.1</v>
      </c>
      <c r="I72" s="300">
        <f>IF(MinBase2Day&gt;ROUND(((1-TwoDayDiscount)*'UPS 2Day Base'!I69),2),ROUND(MinBase2Day*(1+ExpressFuelSurcharge),2),ROUND(((1-TwoDayDiscount)*'UPS 2Day Base'!I69)*(1+ExpressFuelSurcharge),2))</f>
        <v>337.69</v>
      </c>
      <c r="J72" s="300">
        <f>IF(MinBase2Day&gt;ROUND(((1-TwoDayDiscount)*'UPS 2Day Base'!J69),2),ROUND(MinBase2Day*(1+ExpressFuelSurcharge),2),ROUND(((1-TwoDayDiscount)*'UPS 2Day Base'!J69)*(1+ExpressFuelSurcharge),2))</f>
        <v>328.17</v>
      </c>
      <c r="K72" s="300">
        <f>IF(MinBase2Day&gt;ROUND(((1-TwoDayDiscount)*'UPS 2Day Base'!K69),2),ROUND(MinBase2Day*(1+ExpressFuelSurcharge),2),ROUND(((1-TwoDayDiscount)*'UPS 2Day Base'!K69)*(1+ExpressFuelSurcharge),2))</f>
        <v>340.35</v>
      </c>
    </row>
    <row r="73" ht="12.75" customHeight="1">
      <c r="A73" s="299">
        <v>68.0</v>
      </c>
      <c r="B73" s="300">
        <f>IF(MinBase2Day&gt;ROUND(((1-TwoDayDiscount)*'UPS 2Day Base'!B70),2),ROUND(MinBase2Day*(1+ExpressFuelSurcharge),2),ROUND(((1-TwoDayDiscount)*'UPS 2Day Base'!B70)*(1+ExpressFuelSurcharge),2))</f>
        <v>89.66</v>
      </c>
      <c r="C73" s="300">
        <f>IF(MinBase2Day&gt;ROUND(((1-TwoDayDiscount)*'UPS 2Day Base'!C70),2),ROUND(MinBase2Day*(1+ExpressFuelSurcharge),2),ROUND(((1-TwoDayDiscount)*'UPS 2Day Base'!C70)*(1+ExpressFuelSurcharge),2))</f>
        <v>105.6</v>
      </c>
      <c r="D73" s="300">
        <f>IF(MinBase2Day&gt;ROUND(((1-TwoDayDiscount)*'UPS 2Day Base'!D70),2),ROUND(MinBase2Day*(1+ExpressFuelSurcharge),2),ROUND(((1-TwoDayDiscount)*'UPS 2Day Base'!D70)*(1+ExpressFuelSurcharge),2))</f>
        <v>134</v>
      </c>
      <c r="E73" s="300">
        <f>IF(MinBase2Day&gt;ROUND(((1-TwoDayDiscount)*'UPS 2Day Base'!E70),2),ROUND(MinBase2Day*(1+ExpressFuelSurcharge),2),ROUND(((1-TwoDayDiscount)*'UPS 2Day Base'!E70)*(1+ExpressFuelSurcharge),2))</f>
        <v>190.41</v>
      </c>
      <c r="F73" s="300">
        <f>IF(MinBase2Day&gt;ROUND(((1-TwoDayDiscount)*'UPS 2Day Base'!F70),2),ROUND(MinBase2Day*(1+ExpressFuelSurcharge),2),ROUND(((1-TwoDayDiscount)*'UPS 2Day Base'!F70)*(1+ExpressFuelSurcharge),2))</f>
        <v>318.59</v>
      </c>
      <c r="G73" s="300">
        <f>IF(MinBase2Day&gt;ROUND(((1-TwoDayDiscount)*'UPS 2Day Base'!G70),2),ROUND(MinBase2Day*(1+ExpressFuelSurcharge),2),ROUND(((1-TwoDayDiscount)*'UPS 2Day Base'!G70)*(1+ExpressFuelSurcharge),2))</f>
        <v>324.96</v>
      </c>
      <c r="H73" s="300">
        <f>IF(MinBase2Day&gt;ROUND(((1-TwoDayDiscount)*'UPS 2Day Base'!H70),2),ROUND(MinBase2Day*(1+ExpressFuelSurcharge),2),ROUND(((1-TwoDayDiscount)*'UPS 2Day Base'!H70)*(1+ExpressFuelSurcharge),2))</f>
        <v>331.46</v>
      </c>
      <c r="I73" s="300">
        <f>IF(MinBase2Day&gt;ROUND(((1-TwoDayDiscount)*'UPS 2Day Base'!I70),2),ROUND(MinBase2Day*(1+ExpressFuelSurcharge),2),ROUND(((1-TwoDayDiscount)*'UPS 2Day Base'!I70)*(1+ExpressFuelSurcharge),2))</f>
        <v>338.1</v>
      </c>
      <c r="J73" s="300">
        <f>IF(MinBase2Day&gt;ROUND(((1-TwoDayDiscount)*'UPS 2Day Base'!J70),2),ROUND(MinBase2Day*(1+ExpressFuelSurcharge),2),ROUND(((1-TwoDayDiscount)*'UPS 2Day Base'!J70)*(1+ExpressFuelSurcharge),2))</f>
        <v>336.73</v>
      </c>
      <c r="K73" s="300">
        <f>IF(MinBase2Day&gt;ROUND(((1-TwoDayDiscount)*'UPS 2Day Base'!K70),2),ROUND(MinBase2Day*(1+ExpressFuelSurcharge),2),ROUND(((1-TwoDayDiscount)*'UPS 2Day Base'!K70)*(1+ExpressFuelSurcharge),2))</f>
        <v>340.39</v>
      </c>
    </row>
    <row r="74" ht="12.75" customHeight="1">
      <c r="A74" s="299">
        <v>69.0</v>
      </c>
      <c r="B74" s="300">
        <f>IF(MinBase2Day&gt;ROUND(((1-TwoDayDiscount)*'UPS 2Day Base'!B71),2),ROUND(MinBase2Day*(1+ExpressFuelSurcharge),2),ROUND(((1-TwoDayDiscount)*'UPS 2Day Base'!B71)*(1+ExpressFuelSurcharge),2))</f>
        <v>90.03</v>
      </c>
      <c r="C74" s="300">
        <f>IF(MinBase2Day&gt;ROUND(((1-TwoDayDiscount)*'UPS 2Day Base'!C71),2),ROUND(MinBase2Day*(1+ExpressFuelSurcharge),2),ROUND(((1-TwoDayDiscount)*'UPS 2Day Base'!C71)*(1+ExpressFuelSurcharge),2))</f>
        <v>107.93</v>
      </c>
      <c r="D74" s="300">
        <f>IF(MinBase2Day&gt;ROUND(((1-TwoDayDiscount)*'UPS 2Day Base'!D71),2),ROUND(MinBase2Day*(1+ExpressFuelSurcharge),2),ROUND(((1-TwoDayDiscount)*'UPS 2Day Base'!D71)*(1+ExpressFuelSurcharge),2))</f>
        <v>134.37</v>
      </c>
      <c r="E74" s="300">
        <f>IF(MinBase2Day&gt;ROUND(((1-TwoDayDiscount)*'UPS 2Day Base'!E71),2),ROUND(MinBase2Day*(1+ExpressFuelSurcharge),2),ROUND(((1-TwoDayDiscount)*'UPS 2Day Base'!E71)*(1+ExpressFuelSurcharge),2))</f>
        <v>191.24</v>
      </c>
      <c r="F74" s="300">
        <f>IF(MinBase2Day&gt;ROUND(((1-TwoDayDiscount)*'UPS 2Day Base'!F71),2),ROUND(MinBase2Day*(1+ExpressFuelSurcharge),2),ROUND(((1-TwoDayDiscount)*'UPS 2Day Base'!F71)*(1+ExpressFuelSurcharge),2))</f>
        <v>319.67</v>
      </c>
      <c r="G74" s="300">
        <f>IF(MinBase2Day&gt;ROUND(((1-TwoDayDiscount)*'UPS 2Day Base'!G71),2),ROUND(MinBase2Day*(1+ExpressFuelSurcharge),2),ROUND(((1-TwoDayDiscount)*'UPS 2Day Base'!G71)*(1+ExpressFuelSurcharge),2))</f>
        <v>326.06</v>
      </c>
      <c r="H74" s="300">
        <f>IF(MinBase2Day&gt;ROUND(((1-TwoDayDiscount)*'UPS 2Day Base'!H71),2),ROUND(MinBase2Day*(1+ExpressFuelSurcharge),2),ROUND(((1-TwoDayDiscount)*'UPS 2Day Base'!H71)*(1+ExpressFuelSurcharge),2))</f>
        <v>332.6</v>
      </c>
      <c r="I74" s="300">
        <f>IF(MinBase2Day&gt;ROUND(((1-TwoDayDiscount)*'UPS 2Day Base'!I71),2),ROUND(MinBase2Day*(1+ExpressFuelSurcharge),2),ROUND(((1-TwoDayDiscount)*'UPS 2Day Base'!I71)*(1+ExpressFuelSurcharge),2))</f>
        <v>339.26</v>
      </c>
      <c r="J74" s="300">
        <f>IF(MinBase2Day&gt;ROUND(((1-TwoDayDiscount)*'UPS 2Day Base'!J71),2),ROUND(MinBase2Day*(1+ExpressFuelSurcharge),2),ROUND(((1-TwoDayDiscount)*'UPS 2Day Base'!J71)*(1+ExpressFuelSurcharge),2))</f>
        <v>341.66</v>
      </c>
      <c r="K74" s="300">
        <f>IF(MinBase2Day&gt;ROUND(((1-TwoDayDiscount)*'UPS 2Day Base'!K71),2),ROUND(MinBase2Day*(1+ExpressFuelSurcharge),2),ROUND(((1-TwoDayDiscount)*'UPS 2Day Base'!K71)*(1+ExpressFuelSurcharge),2))</f>
        <v>340.42</v>
      </c>
    </row>
    <row r="75" ht="12.75" customHeight="1">
      <c r="A75" s="299">
        <v>70.0</v>
      </c>
      <c r="B75" s="300">
        <f>IF(MinBase2Day&gt;ROUND(((1-TwoDayDiscount)*'UPS 2Day Base'!B72),2),ROUND(MinBase2Day*(1+ExpressFuelSurcharge),2),ROUND(((1-TwoDayDiscount)*'UPS 2Day Base'!B72)*(1+ExpressFuelSurcharge),2))</f>
        <v>90.39</v>
      </c>
      <c r="C75" s="300">
        <f>IF(MinBase2Day&gt;ROUND(((1-TwoDayDiscount)*'UPS 2Day Base'!C72),2),ROUND(MinBase2Day*(1+ExpressFuelSurcharge),2),ROUND(((1-TwoDayDiscount)*'UPS 2Day Base'!C72)*(1+ExpressFuelSurcharge),2))</f>
        <v>117.65</v>
      </c>
      <c r="D75" s="300">
        <f>IF(MinBase2Day&gt;ROUND(((1-TwoDayDiscount)*'UPS 2Day Base'!D72),2),ROUND(MinBase2Day*(1+ExpressFuelSurcharge),2),ROUND(((1-TwoDayDiscount)*'UPS 2Day Base'!D72)*(1+ExpressFuelSurcharge),2))</f>
        <v>139.07</v>
      </c>
      <c r="E75" s="300">
        <f>IF(MinBase2Day&gt;ROUND(((1-TwoDayDiscount)*'UPS 2Day Base'!E72),2),ROUND(MinBase2Day*(1+ExpressFuelSurcharge),2),ROUND(((1-TwoDayDiscount)*'UPS 2Day Base'!E72)*(1+ExpressFuelSurcharge),2))</f>
        <v>207.46</v>
      </c>
      <c r="F75" s="300">
        <f>IF(MinBase2Day&gt;ROUND(((1-TwoDayDiscount)*'UPS 2Day Base'!F72),2),ROUND(MinBase2Day*(1+ExpressFuelSurcharge),2),ROUND(((1-TwoDayDiscount)*'UPS 2Day Base'!F72)*(1+ExpressFuelSurcharge),2))</f>
        <v>333.72</v>
      </c>
      <c r="G75" s="300">
        <f>IF(MinBase2Day&gt;ROUND(((1-TwoDayDiscount)*'UPS 2Day Base'!G72),2),ROUND(MinBase2Day*(1+ExpressFuelSurcharge),2),ROUND(((1-TwoDayDiscount)*'UPS 2Day Base'!G72)*(1+ExpressFuelSurcharge),2))</f>
        <v>347.18</v>
      </c>
      <c r="H75" s="300">
        <f>IF(MinBase2Day&gt;ROUND(((1-TwoDayDiscount)*'UPS 2Day Base'!H72),2),ROUND(MinBase2Day*(1+ExpressFuelSurcharge),2),ROUND(((1-TwoDayDiscount)*'UPS 2Day Base'!H72)*(1+ExpressFuelSurcharge),2))</f>
        <v>354.14</v>
      </c>
      <c r="I75" s="300">
        <f>IF(MinBase2Day&gt;ROUND(((1-TwoDayDiscount)*'UPS 2Day Base'!I72),2),ROUND(MinBase2Day*(1+ExpressFuelSurcharge),2),ROUND(((1-TwoDayDiscount)*'UPS 2Day Base'!I72)*(1+ExpressFuelSurcharge),2))</f>
        <v>361.19</v>
      </c>
      <c r="J75" s="300">
        <f>IF(MinBase2Day&gt;ROUND(((1-TwoDayDiscount)*'UPS 2Day Base'!J72),2),ROUND(MinBase2Day*(1+ExpressFuelSurcharge),2),ROUND(((1-TwoDayDiscount)*'UPS 2Day Base'!J72)*(1+ExpressFuelSurcharge),2))</f>
        <v>345.83</v>
      </c>
      <c r="K75" s="300">
        <f>IF(MinBase2Day&gt;ROUND(((1-TwoDayDiscount)*'UPS 2Day Base'!K72),2),ROUND(MinBase2Day*(1+ExpressFuelSurcharge),2),ROUND(((1-TwoDayDiscount)*'UPS 2Day Base'!K72)*(1+ExpressFuelSurcharge),2))</f>
        <v>363.06</v>
      </c>
    </row>
    <row r="76" ht="12.75" customHeight="1">
      <c r="A76" s="299">
        <v>71.0</v>
      </c>
      <c r="B76" s="300">
        <f>IF(MinBase2Day&gt;ROUND(((1-TwoDayDiscount)*'UPS 2Day Base'!B73),2),ROUND(MinBase2Day*(1+ExpressFuelSurcharge),2),ROUND(((1-TwoDayDiscount)*'UPS 2Day Base'!B73)*(1+ExpressFuelSurcharge),2))</f>
        <v>95.87</v>
      </c>
      <c r="C76" s="300">
        <f>IF(MinBase2Day&gt;ROUND(((1-TwoDayDiscount)*'UPS 2Day Base'!C73),2),ROUND(MinBase2Day*(1+ExpressFuelSurcharge),2),ROUND(((1-TwoDayDiscount)*'UPS 2Day Base'!C73)*(1+ExpressFuelSurcharge),2))</f>
        <v>119.23</v>
      </c>
      <c r="D76" s="300">
        <f>IF(MinBase2Day&gt;ROUND(((1-TwoDayDiscount)*'UPS 2Day Base'!D73),2),ROUND(MinBase2Day*(1+ExpressFuelSurcharge),2),ROUND(((1-TwoDayDiscount)*'UPS 2Day Base'!D73)*(1+ExpressFuelSurcharge),2))</f>
        <v>139.17</v>
      </c>
      <c r="E76" s="300">
        <f>IF(MinBase2Day&gt;ROUND(((1-TwoDayDiscount)*'UPS 2Day Base'!E73),2),ROUND(MinBase2Day*(1+ExpressFuelSurcharge),2),ROUND(((1-TwoDayDiscount)*'UPS 2Day Base'!E73)*(1+ExpressFuelSurcharge),2))</f>
        <v>209.1</v>
      </c>
      <c r="F76" s="300">
        <f>IF(MinBase2Day&gt;ROUND(((1-TwoDayDiscount)*'UPS 2Day Base'!F73),2),ROUND(MinBase2Day*(1+ExpressFuelSurcharge),2),ROUND(((1-TwoDayDiscount)*'UPS 2Day Base'!F73)*(1+ExpressFuelSurcharge),2))</f>
        <v>334.79</v>
      </c>
      <c r="G76" s="300">
        <f>IF(MinBase2Day&gt;ROUND(((1-TwoDayDiscount)*'UPS 2Day Base'!G73),2),ROUND(MinBase2Day*(1+ExpressFuelSurcharge),2),ROUND(((1-TwoDayDiscount)*'UPS 2Day Base'!G73)*(1+ExpressFuelSurcharge),2))</f>
        <v>350.65</v>
      </c>
      <c r="H76" s="300">
        <f>IF(MinBase2Day&gt;ROUND(((1-TwoDayDiscount)*'UPS 2Day Base'!H73),2),ROUND(MinBase2Day*(1+ExpressFuelSurcharge),2),ROUND(((1-TwoDayDiscount)*'UPS 2Day Base'!H73)*(1+ExpressFuelSurcharge),2))</f>
        <v>357.68</v>
      </c>
      <c r="I76" s="300">
        <f>IF(MinBase2Day&gt;ROUND(((1-TwoDayDiscount)*'UPS 2Day Base'!I73),2),ROUND(MinBase2Day*(1+ExpressFuelSurcharge),2),ROUND(((1-TwoDayDiscount)*'UPS 2Day Base'!I73)*(1+ExpressFuelSurcharge),2))</f>
        <v>364.78</v>
      </c>
      <c r="J76" s="300">
        <f>IF(MinBase2Day&gt;ROUND(((1-TwoDayDiscount)*'UPS 2Day Base'!J73),2),ROUND(MinBase2Day*(1+ExpressFuelSurcharge),2),ROUND(((1-TwoDayDiscount)*'UPS 2Day Base'!J73)*(1+ExpressFuelSurcharge),2))</f>
        <v>346.77</v>
      </c>
      <c r="K76" s="300">
        <f>IF(MinBase2Day&gt;ROUND(((1-TwoDayDiscount)*'UPS 2Day Base'!K73),2),ROUND(MinBase2Day*(1+ExpressFuelSurcharge),2),ROUND(((1-TwoDayDiscount)*'UPS 2Day Base'!K73)*(1+ExpressFuelSurcharge),2))</f>
        <v>366.65</v>
      </c>
    </row>
    <row r="77" ht="12.75" customHeight="1">
      <c r="A77" s="299">
        <v>72.0</v>
      </c>
      <c r="B77" s="300">
        <f>IF(MinBase2Day&gt;ROUND(((1-TwoDayDiscount)*'UPS 2Day Base'!B74),2),ROUND(MinBase2Day*(1+ExpressFuelSurcharge),2),ROUND(((1-TwoDayDiscount)*'UPS 2Day Base'!B74)*(1+ExpressFuelSurcharge),2))</f>
        <v>96.43</v>
      </c>
      <c r="C77" s="300">
        <f>IF(MinBase2Day&gt;ROUND(((1-TwoDayDiscount)*'UPS 2Day Base'!C74),2),ROUND(MinBase2Day*(1+ExpressFuelSurcharge),2),ROUND(((1-TwoDayDiscount)*'UPS 2Day Base'!C74)*(1+ExpressFuelSurcharge),2))</f>
        <v>119.59</v>
      </c>
      <c r="D77" s="300">
        <f>IF(MinBase2Day&gt;ROUND(((1-TwoDayDiscount)*'UPS 2Day Base'!D74),2),ROUND(MinBase2Day*(1+ExpressFuelSurcharge),2),ROUND(((1-TwoDayDiscount)*'UPS 2Day Base'!D74)*(1+ExpressFuelSurcharge),2))</f>
        <v>139.24</v>
      </c>
      <c r="E77" s="300">
        <f>IF(MinBase2Day&gt;ROUND(((1-TwoDayDiscount)*'UPS 2Day Base'!E74),2),ROUND(MinBase2Day*(1+ExpressFuelSurcharge),2),ROUND(((1-TwoDayDiscount)*'UPS 2Day Base'!E74)*(1+ExpressFuelSurcharge),2))</f>
        <v>209.46</v>
      </c>
      <c r="F77" s="300">
        <f>IF(MinBase2Day&gt;ROUND(((1-TwoDayDiscount)*'UPS 2Day Base'!F74),2),ROUND(MinBase2Day*(1+ExpressFuelSurcharge),2),ROUND(((1-TwoDayDiscount)*'UPS 2Day Base'!F74)*(1+ExpressFuelSurcharge),2))</f>
        <v>343.89</v>
      </c>
      <c r="G77" s="300">
        <f>IF(MinBase2Day&gt;ROUND(((1-TwoDayDiscount)*'UPS 2Day Base'!G74),2),ROUND(MinBase2Day*(1+ExpressFuelSurcharge),2),ROUND(((1-TwoDayDiscount)*'UPS 2Day Base'!G74)*(1+ExpressFuelSurcharge),2))</f>
        <v>351.02</v>
      </c>
      <c r="H77" s="300">
        <f>IF(MinBase2Day&gt;ROUND(((1-TwoDayDiscount)*'UPS 2Day Base'!H74),2),ROUND(MinBase2Day*(1+ExpressFuelSurcharge),2),ROUND(((1-TwoDayDiscount)*'UPS 2Day Base'!H74)*(1+ExpressFuelSurcharge),2))</f>
        <v>358.03</v>
      </c>
      <c r="I77" s="300">
        <f>IF(MinBase2Day&gt;ROUND(((1-TwoDayDiscount)*'UPS 2Day Base'!I74),2),ROUND(MinBase2Day*(1+ExpressFuelSurcharge),2),ROUND(((1-TwoDayDiscount)*'UPS 2Day Base'!I74)*(1+ExpressFuelSurcharge),2))</f>
        <v>365.16</v>
      </c>
      <c r="J77" s="300">
        <f>IF(MinBase2Day&gt;ROUND(((1-TwoDayDiscount)*'UPS 2Day Base'!J74),2),ROUND(MinBase2Day*(1+ExpressFuelSurcharge),2),ROUND(((1-TwoDayDiscount)*'UPS 2Day Base'!J74)*(1+ExpressFuelSurcharge),2))</f>
        <v>347.54</v>
      </c>
      <c r="K77" s="300">
        <f>IF(MinBase2Day&gt;ROUND(((1-TwoDayDiscount)*'UPS 2Day Base'!K74),2),ROUND(MinBase2Day*(1+ExpressFuelSurcharge),2),ROUND(((1-TwoDayDiscount)*'UPS 2Day Base'!K74)*(1+ExpressFuelSurcharge),2))</f>
        <v>367.02</v>
      </c>
    </row>
    <row r="78" ht="12.75" customHeight="1">
      <c r="A78" s="299">
        <v>73.0</v>
      </c>
      <c r="B78" s="300">
        <f>IF(MinBase2Day&gt;ROUND(((1-TwoDayDiscount)*'UPS 2Day Base'!B75),2),ROUND(MinBase2Day*(1+ExpressFuelSurcharge),2),ROUND(((1-TwoDayDiscount)*'UPS 2Day Base'!B75)*(1+ExpressFuelSurcharge),2))</f>
        <v>96.76</v>
      </c>
      <c r="C78" s="300">
        <f>IF(MinBase2Day&gt;ROUND(((1-TwoDayDiscount)*'UPS 2Day Base'!C75),2),ROUND(MinBase2Day*(1+ExpressFuelSurcharge),2),ROUND(((1-TwoDayDiscount)*'UPS 2Day Base'!C75)*(1+ExpressFuelSurcharge),2))</f>
        <v>119.96</v>
      </c>
      <c r="D78" s="300">
        <f>IF(MinBase2Day&gt;ROUND(((1-TwoDayDiscount)*'UPS 2Day Base'!D75),2),ROUND(MinBase2Day*(1+ExpressFuelSurcharge),2),ROUND(((1-TwoDayDiscount)*'UPS 2Day Base'!D75)*(1+ExpressFuelSurcharge),2))</f>
        <v>139.89</v>
      </c>
      <c r="E78" s="300">
        <f>IF(MinBase2Day&gt;ROUND(((1-TwoDayDiscount)*'UPS 2Day Base'!E75),2),ROUND(MinBase2Day*(1+ExpressFuelSurcharge),2),ROUND(((1-TwoDayDiscount)*'UPS 2Day Base'!E75)*(1+ExpressFuelSurcharge),2))</f>
        <v>212.91</v>
      </c>
      <c r="F78" s="300">
        <f>IF(MinBase2Day&gt;ROUND(((1-TwoDayDiscount)*'UPS 2Day Base'!F75),2),ROUND(MinBase2Day*(1+ExpressFuelSurcharge),2),ROUND(((1-TwoDayDiscount)*'UPS 2Day Base'!F75)*(1+ExpressFuelSurcharge),2))</f>
        <v>344.47</v>
      </c>
      <c r="G78" s="300">
        <f>IF(MinBase2Day&gt;ROUND(((1-TwoDayDiscount)*'UPS 2Day Base'!G75),2),ROUND(MinBase2Day*(1+ExpressFuelSurcharge),2),ROUND(((1-TwoDayDiscount)*'UPS 2Day Base'!G75)*(1+ExpressFuelSurcharge),2))</f>
        <v>351.37</v>
      </c>
      <c r="H78" s="300">
        <f>IF(MinBase2Day&gt;ROUND(((1-TwoDayDiscount)*'UPS 2Day Base'!H75),2),ROUND(MinBase2Day*(1+ExpressFuelSurcharge),2),ROUND(((1-TwoDayDiscount)*'UPS 2Day Base'!H75)*(1+ExpressFuelSurcharge),2))</f>
        <v>358.39</v>
      </c>
      <c r="I78" s="300">
        <f>IF(MinBase2Day&gt;ROUND(((1-TwoDayDiscount)*'UPS 2Day Base'!I75),2),ROUND(MinBase2Day*(1+ExpressFuelSurcharge),2),ROUND(((1-TwoDayDiscount)*'UPS 2Day Base'!I75)*(1+ExpressFuelSurcharge),2))</f>
        <v>365.53</v>
      </c>
      <c r="J78" s="300">
        <f>IF(MinBase2Day&gt;ROUND(((1-TwoDayDiscount)*'UPS 2Day Base'!J75),2),ROUND(MinBase2Day*(1+ExpressFuelSurcharge),2),ROUND(((1-TwoDayDiscount)*'UPS 2Day Base'!J75)*(1+ExpressFuelSurcharge),2))</f>
        <v>351.21</v>
      </c>
      <c r="K78" s="300">
        <f>IF(MinBase2Day&gt;ROUND(((1-TwoDayDiscount)*'UPS 2Day Base'!K75),2),ROUND(MinBase2Day*(1+ExpressFuelSurcharge),2),ROUND(((1-TwoDayDiscount)*'UPS 2Day Base'!K75)*(1+ExpressFuelSurcharge),2))</f>
        <v>367.39</v>
      </c>
    </row>
    <row r="79" ht="12.75" customHeight="1">
      <c r="A79" s="299">
        <v>74.0</v>
      </c>
      <c r="B79" s="300">
        <f>IF(MinBase2Day&gt;ROUND(((1-TwoDayDiscount)*'UPS 2Day Base'!B76),2),ROUND(MinBase2Day*(1+ExpressFuelSurcharge),2),ROUND(((1-TwoDayDiscount)*'UPS 2Day Base'!B76)*(1+ExpressFuelSurcharge),2))</f>
        <v>97.09</v>
      </c>
      <c r="C79" s="300">
        <f>IF(MinBase2Day&gt;ROUND(((1-TwoDayDiscount)*'UPS 2Day Base'!C76),2),ROUND(MinBase2Day*(1+ExpressFuelSurcharge),2),ROUND(((1-TwoDayDiscount)*'UPS 2Day Base'!C76)*(1+ExpressFuelSurcharge),2))</f>
        <v>120.32</v>
      </c>
      <c r="D79" s="300">
        <f>IF(MinBase2Day&gt;ROUND(((1-TwoDayDiscount)*'UPS 2Day Base'!D76),2),ROUND(MinBase2Day*(1+ExpressFuelSurcharge),2),ROUND(((1-TwoDayDiscount)*'UPS 2Day Base'!D76)*(1+ExpressFuelSurcharge),2))</f>
        <v>140.25</v>
      </c>
      <c r="E79" s="300">
        <f>IF(MinBase2Day&gt;ROUND(((1-TwoDayDiscount)*'UPS 2Day Base'!E76),2),ROUND(MinBase2Day*(1+ExpressFuelSurcharge),2),ROUND(((1-TwoDayDiscount)*'UPS 2Day Base'!E76)*(1+ExpressFuelSurcharge),2))</f>
        <v>213.28</v>
      </c>
      <c r="F79" s="300">
        <f>IF(MinBase2Day&gt;ROUND(((1-TwoDayDiscount)*'UPS 2Day Base'!F76),2),ROUND(MinBase2Day*(1+ExpressFuelSurcharge),2),ROUND(((1-TwoDayDiscount)*'UPS 2Day Base'!F76)*(1+ExpressFuelSurcharge),2))</f>
        <v>344.96</v>
      </c>
      <c r="G79" s="300">
        <f>IF(MinBase2Day&gt;ROUND(((1-TwoDayDiscount)*'UPS 2Day Base'!G76),2),ROUND(MinBase2Day*(1+ExpressFuelSurcharge),2),ROUND(((1-TwoDayDiscount)*'UPS 2Day Base'!G76)*(1+ExpressFuelSurcharge),2))</f>
        <v>351.87</v>
      </c>
      <c r="H79" s="300">
        <f>IF(MinBase2Day&gt;ROUND(((1-TwoDayDiscount)*'UPS 2Day Base'!H76),2),ROUND(MinBase2Day*(1+ExpressFuelSurcharge),2),ROUND(((1-TwoDayDiscount)*'UPS 2Day Base'!H76)*(1+ExpressFuelSurcharge),2))</f>
        <v>358.89</v>
      </c>
      <c r="I79" s="300">
        <f>IF(MinBase2Day&gt;ROUND(((1-TwoDayDiscount)*'UPS 2Day Base'!I76),2),ROUND(MinBase2Day*(1+ExpressFuelSurcharge),2),ROUND(((1-TwoDayDiscount)*'UPS 2Day Base'!I76)*(1+ExpressFuelSurcharge),2))</f>
        <v>366.08</v>
      </c>
      <c r="J79" s="300">
        <f>IF(MinBase2Day&gt;ROUND(((1-TwoDayDiscount)*'UPS 2Day Base'!J76),2),ROUND(MinBase2Day*(1+ExpressFuelSurcharge),2),ROUND(((1-TwoDayDiscount)*'UPS 2Day Base'!J76)*(1+ExpressFuelSurcharge),2))</f>
        <v>376.79</v>
      </c>
      <c r="K79" s="300">
        <f>IF(MinBase2Day&gt;ROUND(((1-TwoDayDiscount)*'UPS 2Day Base'!K76),2),ROUND(MinBase2Day*(1+ExpressFuelSurcharge),2),ROUND(((1-TwoDayDiscount)*'UPS 2Day Base'!K76)*(1+ExpressFuelSurcharge),2))</f>
        <v>367.43</v>
      </c>
    </row>
    <row r="80" ht="12.75" customHeight="1">
      <c r="A80" s="299">
        <v>75.0</v>
      </c>
      <c r="B80" s="300">
        <f>IF(MinBase2Day&gt;ROUND(((1-TwoDayDiscount)*'UPS 2Day Base'!B77),2),ROUND(MinBase2Day*(1+ExpressFuelSurcharge),2),ROUND(((1-TwoDayDiscount)*'UPS 2Day Base'!B77)*(1+ExpressFuelSurcharge),2))</f>
        <v>97.75</v>
      </c>
      <c r="C80" s="300">
        <f>IF(MinBase2Day&gt;ROUND(((1-TwoDayDiscount)*'UPS 2Day Base'!C77),2),ROUND(MinBase2Day*(1+ExpressFuelSurcharge),2),ROUND(((1-TwoDayDiscount)*'UPS 2Day Base'!C77)*(1+ExpressFuelSurcharge),2))</f>
        <v>121.05</v>
      </c>
      <c r="D80" s="300">
        <f>IF(MinBase2Day&gt;ROUND(((1-TwoDayDiscount)*'UPS 2Day Base'!D77),2),ROUND(MinBase2Day*(1+ExpressFuelSurcharge),2),ROUND(((1-TwoDayDiscount)*'UPS 2Day Base'!D77)*(1+ExpressFuelSurcharge),2))</f>
        <v>140.98</v>
      </c>
      <c r="E80" s="300">
        <f>IF(MinBase2Day&gt;ROUND(((1-TwoDayDiscount)*'UPS 2Day Base'!E77),2),ROUND(MinBase2Day*(1+ExpressFuelSurcharge),2),ROUND(((1-TwoDayDiscount)*'UPS 2Day Base'!E77)*(1+ExpressFuelSurcharge),2))</f>
        <v>217.58</v>
      </c>
      <c r="F80" s="300">
        <f>IF(MinBase2Day&gt;ROUND(((1-TwoDayDiscount)*'UPS 2Day Base'!F77),2),ROUND(MinBase2Day*(1+ExpressFuelSurcharge),2),ROUND(((1-TwoDayDiscount)*'UPS 2Day Base'!F77)*(1+ExpressFuelSurcharge),2))</f>
        <v>354.5</v>
      </c>
      <c r="G80" s="300">
        <f>IF(MinBase2Day&gt;ROUND(((1-TwoDayDiscount)*'UPS 2Day Base'!G77),2),ROUND(MinBase2Day*(1+ExpressFuelSurcharge),2),ROUND(((1-TwoDayDiscount)*'UPS 2Day Base'!G77)*(1+ExpressFuelSurcharge),2))</f>
        <v>361.6</v>
      </c>
      <c r="H80" s="300">
        <f>IF(MinBase2Day&gt;ROUND(((1-TwoDayDiscount)*'UPS 2Day Base'!H77),2),ROUND(MinBase2Day*(1+ExpressFuelSurcharge),2),ROUND(((1-TwoDayDiscount)*'UPS 2Day Base'!H77)*(1+ExpressFuelSurcharge),2))</f>
        <v>368.83</v>
      </c>
      <c r="I80" s="300">
        <f>IF(MinBase2Day&gt;ROUND(((1-TwoDayDiscount)*'UPS 2Day Base'!I77),2),ROUND(MinBase2Day*(1+ExpressFuelSurcharge),2),ROUND(((1-TwoDayDiscount)*'UPS 2Day Base'!I77)*(1+ExpressFuelSurcharge),2))</f>
        <v>376.19</v>
      </c>
      <c r="J80" s="300">
        <f>IF(MinBase2Day&gt;ROUND(((1-TwoDayDiscount)*'UPS 2Day Base'!J77),2),ROUND(MinBase2Day*(1+ExpressFuelSurcharge),2),ROUND(((1-TwoDayDiscount)*'UPS 2Day Base'!J77)*(1+ExpressFuelSurcharge),2))</f>
        <v>376.83</v>
      </c>
      <c r="K80" s="300">
        <f>IF(MinBase2Day&gt;ROUND(((1-TwoDayDiscount)*'UPS 2Day Base'!K77),2),ROUND(MinBase2Day*(1+ExpressFuelSurcharge),2),ROUND(((1-TwoDayDiscount)*'UPS 2Day Base'!K77)*(1+ExpressFuelSurcharge),2))</f>
        <v>378.05</v>
      </c>
    </row>
    <row r="81" ht="12.75" customHeight="1">
      <c r="A81" s="299">
        <v>76.0</v>
      </c>
      <c r="B81" s="300">
        <f>IF(MinBase2Day&gt;ROUND(((1-TwoDayDiscount)*'UPS 2Day Base'!B78),2),ROUND(MinBase2Day*(1+ExpressFuelSurcharge),2),ROUND(((1-TwoDayDiscount)*'UPS 2Day Base'!B78)*(1+ExpressFuelSurcharge),2))</f>
        <v>99.61</v>
      </c>
      <c r="C81" s="300">
        <f>IF(MinBase2Day&gt;ROUND(((1-TwoDayDiscount)*'UPS 2Day Base'!C78),2),ROUND(MinBase2Day*(1+ExpressFuelSurcharge),2),ROUND(((1-TwoDayDiscount)*'UPS 2Day Base'!C78)*(1+ExpressFuelSurcharge),2))</f>
        <v>121.78</v>
      </c>
      <c r="D81" s="300">
        <f>IF(MinBase2Day&gt;ROUND(((1-TwoDayDiscount)*'UPS 2Day Base'!D78),2),ROUND(MinBase2Day*(1+ExpressFuelSurcharge),2),ROUND(((1-TwoDayDiscount)*'UPS 2Day Base'!D78)*(1+ExpressFuelSurcharge),2))</f>
        <v>141.7</v>
      </c>
      <c r="E81" s="300">
        <f>IF(MinBase2Day&gt;ROUND(((1-TwoDayDiscount)*'UPS 2Day Base'!E78),2),ROUND(MinBase2Day*(1+ExpressFuelSurcharge),2),ROUND(((1-TwoDayDiscount)*'UPS 2Day Base'!E78)*(1+ExpressFuelSurcharge),2))</f>
        <v>219.15</v>
      </c>
      <c r="F81" s="300">
        <f>IF(MinBase2Day&gt;ROUND(((1-TwoDayDiscount)*'UPS 2Day Base'!F78),2),ROUND(MinBase2Day*(1+ExpressFuelSurcharge),2),ROUND(((1-TwoDayDiscount)*'UPS 2Day Base'!F78)*(1+ExpressFuelSurcharge),2))</f>
        <v>360.05</v>
      </c>
      <c r="G81" s="300">
        <f>IF(MinBase2Day&gt;ROUND(((1-TwoDayDiscount)*'UPS 2Day Base'!G78),2),ROUND(MinBase2Day*(1+ExpressFuelSurcharge),2),ROUND(((1-TwoDayDiscount)*'UPS 2Day Base'!G78)*(1+ExpressFuelSurcharge),2))</f>
        <v>367.24</v>
      </c>
      <c r="H81" s="300">
        <f>IF(MinBase2Day&gt;ROUND(((1-TwoDayDiscount)*'UPS 2Day Base'!H78),2),ROUND(MinBase2Day*(1+ExpressFuelSurcharge),2),ROUND(((1-TwoDayDiscount)*'UPS 2Day Base'!H78)*(1+ExpressFuelSurcharge),2))</f>
        <v>374.59</v>
      </c>
      <c r="I81" s="300">
        <f>IF(MinBase2Day&gt;ROUND(((1-TwoDayDiscount)*'UPS 2Day Base'!I78),2),ROUND(MinBase2Day*(1+ExpressFuelSurcharge),2),ROUND(((1-TwoDayDiscount)*'UPS 2Day Base'!I78)*(1+ExpressFuelSurcharge),2))</f>
        <v>382.05</v>
      </c>
      <c r="J81" s="300">
        <f>IF(MinBase2Day&gt;ROUND(((1-TwoDayDiscount)*'UPS 2Day Base'!J78),2),ROUND(MinBase2Day*(1+ExpressFuelSurcharge),2),ROUND(((1-TwoDayDiscount)*'UPS 2Day Base'!J78)*(1+ExpressFuelSurcharge),2))</f>
        <v>376.86</v>
      </c>
      <c r="K81" s="300">
        <f>IF(MinBase2Day&gt;ROUND(((1-TwoDayDiscount)*'UPS 2Day Base'!K78),2),ROUND(MinBase2Day*(1+ExpressFuelSurcharge),2),ROUND(((1-TwoDayDiscount)*'UPS 2Day Base'!K78)*(1+ExpressFuelSurcharge),2))</f>
        <v>383.93</v>
      </c>
      <c r="L81" s="4"/>
    </row>
    <row r="82" ht="12.75" customHeight="1">
      <c r="A82" s="299">
        <v>77.0</v>
      </c>
      <c r="B82" s="300">
        <f>IF(MinBase2Day&gt;ROUND(((1-TwoDayDiscount)*'UPS 2Day Base'!B79),2),ROUND(MinBase2Day*(1+ExpressFuelSurcharge),2),ROUND(((1-TwoDayDiscount)*'UPS 2Day Base'!B79)*(1+ExpressFuelSurcharge),2))</f>
        <v>100.34</v>
      </c>
      <c r="C82" s="300">
        <f>IF(MinBase2Day&gt;ROUND(((1-TwoDayDiscount)*'UPS 2Day Base'!C79),2),ROUND(MinBase2Day*(1+ExpressFuelSurcharge),2),ROUND(((1-TwoDayDiscount)*'UPS 2Day Base'!C79)*(1+ExpressFuelSurcharge),2))</f>
        <v>122.51</v>
      </c>
      <c r="D82" s="300">
        <f>IF(MinBase2Day&gt;ROUND(((1-TwoDayDiscount)*'UPS 2Day Base'!D79),2),ROUND(MinBase2Day*(1+ExpressFuelSurcharge),2),ROUND(((1-TwoDayDiscount)*'UPS 2Day Base'!D79)*(1+ExpressFuelSurcharge),2))</f>
        <v>144.59</v>
      </c>
      <c r="E82" s="300">
        <f>IF(MinBase2Day&gt;ROUND(((1-TwoDayDiscount)*'UPS 2Day Base'!E79),2),ROUND(MinBase2Day*(1+ExpressFuelSurcharge),2),ROUND(((1-TwoDayDiscount)*'UPS 2Day Base'!E79)*(1+ExpressFuelSurcharge),2))</f>
        <v>219.89</v>
      </c>
      <c r="F82" s="300">
        <f>IF(MinBase2Day&gt;ROUND(((1-TwoDayDiscount)*'UPS 2Day Base'!F79),2),ROUND(MinBase2Day*(1+ExpressFuelSurcharge),2),ROUND(((1-TwoDayDiscount)*'UPS 2Day Base'!F79)*(1+ExpressFuelSurcharge),2))</f>
        <v>367.47</v>
      </c>
      <c r="G82" s="300">
        <f>IF(MinBase2Day&gt;ROUND(((1-TwoDayDiscount)*'UPS 2Day Base'!G79),2),ROUND(MinBase2Day*(1+ExpressFuelSurcharge),2),ROUND(((1-TwoDayDiscount)*'UPS 2Day Base'!G79)*(1+ExpressFuelSurcharge),2))</f>
        <v>378.55</v>
      </c>
      <c r="H82" s="300">
        <f>IF(MinBase2Day&gt;ROUND(((1-TwoDayDiscount)*'UPS 2Day Base'!H79),2),ROUND(MinBase2Day*(1+ExpressFuelSurcharge),2),ROUND(((1-TwoDayDiscount)*'UPS 2Day Base'!H79)*(1+ExpressFuelSurcharge),2))</f>
        <v>386.14</v>
      </c>
      <c r="I82" s="300">
        <f>IF(MinBase2Day&gt;ROUND(((1-TwoDayDiscount)*'UPS 2Day Base'!I79),2),ROUND(MinBase2Day*(1+ExpressFuelSurcharge),2),ROUND(((1-TwoDayDiscount)*'UPS 2Day Base'!I79)*(1+ExpressFuelSurcharge),2))</f>
        <v>393.61</v>
      </c>
      <c r="J82" s="300">
        <f>IF(MinBase2Day&gt;ROUND(((1-TwoDayDiscount)*'UPS 2Day Base'!J79),2),ROUND(MinBase2Day*(1+ExpressFuelSurcharge),2),ROUND(((1-TwoDayDiscount)*'UPS 2Day Base'!J79)*(1+ExpressFuelSurcharge),2))</f>
        <v>376.9</v>
      </c>
      <c r="K82" s="300">
        <f>IF(MinBase2Day&gt;ROUND(((1-TwoDayDiscount)*'UPS 2Day Base'!K79),2),ROUND(MinBase2Day*(1+ExpressFuelSurcharge),2),ROUND(((1-TwoDayDiscount)*'UPS 2Day Base'!K79)*(1+ExpressFuelSurcharge),2))</f>
        <v>395.46</v>
      </c>
    </row>
    <row r="83" ht="12.75" customHeight="1">
      <c r="A83" s="299">
        <v>78.0</v>
      </c>
      <c r="B83" s="300">
        <f>IF(MinBase2Day&gt;ROUND(((1-TwoDayDiscount)*'UPS 2Day Base'!B80),2),ROUND(MinBase2Day*(1+ExpressFuelSurcharge),2),ROUND(((1-TwoDayDiscount)*'UPS 2Day Base'!B80)*(1+ExpressFuelSurcharge),2))</f>
        <v>101.06</v>
      </c>
      <c r="C83" s="300">
        <f>IF(MinBase2Day&gt;ROUND(((1-TwoDayDiscount)*'UPS 2Day Base'!C80),2),ROUND(MinBase2Day*(1+ExpressFuelSurcharge),2),ROUND(((1-TwoDayDiscount)*'UPS 2Day Base'!C80)*(1+ExpressFuelSurcharge),2))</f>
        <v>123.23</v>
      </c>
      <c r="D83" s="300">
        <f>IF(MinBase2Day&gt;ROUND(((1-TwoDayDiscount)*'UPS 2Day Base'!D80),2),ROUND(MinBase2Day*(1+ExpressFuelSurcharge),2),ROUND(((1-TwoDayDiscount)*'UPS 2Day Base'!D80)*(1+ExpressFuelSurcharge),2))</f>
        <v>147.37</v>
      </c>
      <c r="E83" s="300">
        <f>IF(MinBase2Day&gt;ROUND(((1-TwoDayDiscount)*'UPS 2Day Base'!E80),2),ROUND(MinBase2Day*(1+ExpressFuelSurcharge),2),ROUND(((1-TwoDayDiscount)*'UPS 2Day Base'!E80)*(1+ExpressFuelSurcharge),2))</f>
        <v>230.44</v>
      </c>
      <c r="F83" s="300">
        <f>IF(MinBase2Day&gt;ROUND(((1-TwoDayDiscount)*'UPS 2Day Base'!F80),2),ROUND(MinBase2Day*(1+ExpressFuelSurcharge),2),ROUND(((1-TwoDayDiscount)*'UPS 2Day Base'!F80)*(1+ExpressFuelSurcharge),2))</f>
        <v>368.48</v>
      </c>
      <c r="G83" s="300">
        <f>IF(MinBase2Day&gt;ROUND(((1-TwoDayDiscount)*'UPS 2Day Base'!G80),2),ROUND(MinBase2Day*(1+ExpressFuelSurcharge),2),ROUND(((1-TwoDayDiscount)*'UPS 2Day Base'!G80)*(1+ExpressFuelSurcharge),2))</f>
        <v>381.53</v>
      </c>
      <c r="H83" s="300">
        <f>IF(MinBase2Day&gt;ROUND(((1-TwoDayDiscount)*'UPS 2Day Base'!H80),2),ROUND(MinBase2Day*(1+ExpressFuelSurcharge),2),ROUND(((1-TwoDayDiscount)*'UPS 2Day Base'!H80)*(1+ExpressFuelSurcharge),2))</f>
        <v>413.62</v>
      </c>
      <c r="I83" s="300">
        <f>IF(MinBase2Day&gt;ROUND(((1-TwoDayDiscount)*'UPS 2Day Base'!I80),2),ROUND(MinBase2Day*(1+ExpressFuelSurcharge),2),ROUND(((1-TwoDayDiscount)*'UPS 2Day Base'!I80)*(1+ExpressFuelSurcharge),2))</f>
        <v>420.39</v>
      </c>
      <c r="J83" s="300">
        <f>IF(MinBase2Day&gt;ROUND(((1-TwoDayDiscount)*'UPS 2Day Base'!J80),2),ROUND(MinBase2Day*(1+ExpressFuelSurcharge),2),ROUND(((1-TwoDayDiscount)*'UPS 2Day Base'!J80)*(1+ExpressFuelSurcharge),2))</f>
        <v>376.94</v>
      </c>
      <c r="K83" s="300">
        <f>IF(MinBase2Day&gt;ROUND(((1-TwoDayDiscount)*'UPS 2Day Base'!K80),2),ROUND(MinBase2Day*(1+ExpressFuelSurcharge),2),ROUND(((1-TwoDayDiscount)*'UPS 2Day Base'!K80)*(1+ExpressFuelSurcharge),2))</f>
        <v>422.27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75" customHeight="1">
      <c r="A84" s="299">
        <v>79.0</v>
      </c>
      <c r="B84" s="300">
        <f>IF(MinBase2Day&gt;ROUND(((1-TwoDayDiscount)*'UPS 2Day Base'!B81),2),ROUND(MinBase2Day*(1+ExpressFuelSurcharge),2),ROUND(((1-TwoDayDiscount)*'UPS 2Day Base'!B81)*(1+ExpressFuelSurcharge),2))</f>
        <v>101.8</v>
      </c>
      <c r="C84" s="300">
        <f>IF(MinBase2Day&gt;ROUND(((1-TwoDayDiscount)*'UPS 2Day Base'!C81),2),ROUND(MinBase2Day*(1+ExpressFuelSurcharge),2),ROUND(((1-TwoDayDiscount)*'UPS 2Day Base'!C81)*(1+ExpressFuelSurcharge),2))</f>
        <v>123.96</v>
      </c>
      <c r="D84" s="300">
        <f>IF(MinBase2Day&gt;ROUND(((1-TwoDayDiscount)*'UPS 2Day Base'!D81),2),ROUND(MinBase2Day*(1+ExpressFuelSurcharge),2),ROUND(((1-TwoDayDiscount)*'UPS 2Day Base'!D81)*(1+ExpressFuelSurcharge),2))</f>
        <v>148.11</v>
      </c>
      <c r="E84" s="300">
        <f>IF(MinBase2Day&gt;ROUND(((1-TwoDayDiscount)*'UPS 2Day Base'!E81),2),ROUND(MinBase2Day*(1+ExpressFuelSurcharge),2),ROUND(((1-TwoDayDiscount)*'UPS 2Day Base'!E81)*(1+ExpressFuelSurcharge),2))</f>
        <v>231.5</v>
      </c>
      <c r="F84" s="300">
        <f>IF(MinBase2Day&gt;ROUND(((1-TwoDayDiscount)*'UPS 2Day Base'!F81),2),ROUND(MinBase2Day*(1+ExpressFuelSurcharge),2),ROUND(((1-TwoDayDiscount)*'UPS 2Day Base'!F81)*(1+ExpressFuelSurcharge),2))</f>
        <v>370.45</v>
      </c>
      <c r="G84" s="300">
        <f>IF(MinBase2Day&gt;ROUND(((1-TwoDayDiscount)*'UPS 2Day Base'!G81),2),ROUND(MinBase2Day*(1+ExpressFuelSurcharge),2),ROUND(((1-TwoDayDiscount)*'UPS 2Day Base'!G81)*(1+ExpressFuelSurcharge),2))</f>
        <v>408.21</v>
      </c>
      <c r="H84" s="300">
        <f>IF(MinBase2Day&gt;ROUND(((1-TwoDayDiscount)*'UPS 2Day Base'!H81),2),ROUND(MinBase2Day*(1+ExpressFuelSurcharge),2),ROUND(((1-TwoDayDiscount)*'UPS 2Day Base'!H81)*(1+ExpressFuelSurcharge),2))</f>
        <v>416.38</v>
      </c>
      <c r="I84" s="300">
        <f>IF(MinBase2Day&gt;ROUND(((1-TwoDayDiscount)*'UPS 2Day Base'!I81),2),ROUND(MinBase2Day*(1+ExpressFuelSurcharge),2),ROUND(((1-TwoDayDiscount)*'UPS 2Day Base'!I81)*(1+ExpressFuelSurcharge),2))</f>
        <v>424.68</v>
      </c>
      <c r="J84" s="300">
        <f>IF(MinBase2Day&gt;ROUND(((1-TwoDayDiscount)*'UPS 2Day Base'!J81),2),ROUND(MinBase2Day*(1+ExpressFuelSurcharge),2),ROUND(((1-TwoDayDiscount)*'UPS 2Day Base'!J81)*(1+ExpressFuelSurcharge),2))</f>
        <v>388.57</v>
      </c>
      <c r="K84" s="300">
        <f>IF(MinBase2Day&gt;ROUND(((1-TwoDayDiscount)*'UPS 2Day Base'!K81),2),ROUND(MinBase2Day*(1+ExpressFuelSurcharge),2),ROUND(((1-TwoDayDiscount)*'UPS 2Day Base'!K81)*(1+ExpressFuelSurcharge),2))</f>
        <v>426.54</v>
      </c>
    </row>
    <row r="85" ht="12.75" customHeight="1">
      <c r="A85" s="299">
        <v>80.0</v>
      </c>
      <c r="B85" s="300">
        <f>IF(MinBase2Day&gt;ROUND(((1-TwoDayDiscount)*'UPS 2Day Base'!B82),2),ROUND(MinBase2Day*(1+ExpressFuelSurcharge),2),ROUND(((1-TwoDayDiscount)*'UPS 2Day Base'!B82)*(1+ExpressFuelSurcharge),2))</f>
        <v>102.52</v>
      </c>
      <c r="C85" s="300">
        <f>IF(MinBase2Day&gt;ROUND(((1-TwoDayDiscount)*'UPS 2Day Base'!C82),2),ROUND(MinBase2Day*(1+ExpressFuelSurcharge),2),ROUND(((1-TwoDayDiscount)*'UPS 2Day Base'!C82)*(1+ExpressFuelSurcharge),2))</f>
        <v>124.69</v>
      </c>
      <c r="D85" s="300">
        <f>IF(MinBase2Day&gt;ROUND(((1-TwoDayDiscount)*'UPS 2Day Base'!D82),2),ROUND(MinBase2Day*(1+ExpressFuelSurcharge),2),ROUND(((1-TwoDayDiscount)*'UPS 2Day Base'!D82)*(1+ExpressFuelSurcharge),2))</f>
        <v>148.83</v>
      </c>
      <c r="E85" s="300">
        <f>IF(MinBase2Day&gt;ROUND(((1-TwoDayDiscount)*'UPS 2Day Base'!E82),2),ROUND(MinBase2Day*(1+ExpressFuelSurcharge),2),ROUND(((1-TwoDayDiscount)*'UPS 2Day Base'!E82)*(1+ExpressFuelSurcharge),2))</f>
        <v>232.25</v>
      </c>
      <c r="F85" s="300">
        <f>IF(MinBase2Day&gt;ROUND(((1-TwoDayDiscount)*'UPS 2Day Base'!F82),2),ROUND(MinBase2Day*(1+ExpressFuelSurcharge),2),ROUND(((1-TwoDayDiscount)*'UPS 2Day Base'!F82)*(1+ExpressFuelSurcharge),2))</f>
        <v>390.6</v>
      </c>
      <c r="G85" s="300">
        <f>IF(MinBase2Day&gt;ROUND(((1-TwoDayDiscount)*'UPS 2Day Base'!G82),2),ROUND(MinBase2Day*(1+ExpressFuelSurcharge),2),ROUND(((1-TwoDayDiscount)*'UPS 2Day Base'!G82)*(1+ExpressFuelSurcharge),2))</f>
        <v>411.03</v>
      </c>
      <c r="H85" s="300">
        <f>IF(MinBase2Day&gt;ROUND(((1-TwoDayDiscount)*'UPS 2Day Base'!H82),2),ROUND(MinBase2Day*(1+ExpressFuelSurcharge),2),ROUND(((1-TwoDayDiscount)*'UPS 2Day Base'!H82)*(1+ExpressFuelSurcharge),2))</f>
        <v>419.26</v>
      </c>
      <c r="I85" s="300">
        <f>IF(MinBase2Day&gt;ROUND(((1-TwoDayDiscount)*'UPS 2Day Base'!I82),2),ROUND(MinBase2Day*(1+ExpressFuelSurcharge),2),ROUND(((1-TwoDayDiscount)*'UPS 2Day Base'!I82)*(1+ExpressFuelSurcharge),2))</f>
        <v>427.56</v>
      </c>
      <c r="J85" s="300">
        <f>IF(MinBase2Day&gt;ROUND(((1-TwoDayDiscount)*'UPS 2Day Base'!J82),2),ROUND(MinBase2Day*(1+ExpressFuelSurcharge),2),ROUND(((1-TwoDayDiscount)*'UPS 2Day Base'!J82)*(1+ExpressFuelSurcharge),2))</f>
        <v>388.65</v>
      </c>
      <c r="K85" s="300">
        <f>IF(MinBase2Day&gt;ROUND(((1-TwoDayDiscount)*'UPS 2Day Base'!K82),2),ROUND(MinBase2Day*(1+ExpressFuelSurcharge),2),ROUND(((1-TwoDayDiscount)*'UPS 2Day Base'!K82)*(1+ExpressFuelSurcharge),2))</f>
        <v>431.36</v>
      </c>
    </row>
    <row r="86" ht="12.75" customHeight="1">
      <c r="A86" s="299">
        <v>81.0</v>
      </c>
      <c r="B86" s="300">
        <f>IF(MinBase2Day&gt;ROUND(((1-TwoDayDiscount)*'UPS 2Day Base'!B83),2),ROUND(MinBase2Day*(1+ExpressFuelSurcharge),2),ROUND(((1-TwoDayDiscount)*'UPS 2Day Base'!B83)*(1+ExpressFuelSurcharge),2))</f>
        <v>106.07</v>
      </c>
      <c r="C86" s="300">
        <f>IF(MinBase2Day&gt;ROUND(((1-TwoDayDiscount)*'UPS 2Day Base'!C83),2),ROUND(MinBase2Day*(1+ExpressFuelSurcharge),2),ROUND(((1-TwoDayDiscount)*'UPS 2Day Base'!C83)*(1+ExpressFuelSurcharge),2))</f>
        <v>125.35</v>
      </c>
      <c r="D86" s="300">
        <f>IF(MinBase2Day&gt;ROUND(((1-TwoDayDiscount)*'UPS 2Day Base'!D83),2),ROUND(MinBase2Day*(1+ExpressFuelSurcharge),2),ROUND(((1-TwoDayDiscount)*'UPS 2Day Base'!D83)*(1+ExpressFuelSurcharge),2))</f>
        <v>149.55</v>
      </c>
      <c r="E86" s="300">
        <f>IF(MinBase2Day&gt;ROUND(((1-TwoDayDiscount)*'UPS 2Day Base'!E83),2),ROUND(MinBase2Day*(1+ExpressFuelSurcharge),2),ROUND(((1-TwoDayDiscount)*'UPS 2Day Base'!E83)*(1+ExpressFuelSurcharge),2))</f>
        <v>233</v>
      </c>
      <c r="F86" s="300">
        <f>IF(MinBase2Day&gt;ROUND(((1-TwoDayDiscount)*'UPS 2Day Base'!F83),2),ROUND(MinBase2Day*(1+ExpressFuelSurcharge),2),ROUND(((1-TwoDayDiscount)*'UPS 2Day Base'!F83)*(1+ExpressFuelSurcharge),2))</f>
        <v>392.63</v>
      </c>
      <c r="G86" s="300">
        <f>IF(MinBase2Day&gt;ROUND(((1-TwoDayDiscount)*'UPS 2Day Base'!G83),2),ROUND(MinBase2Day*(1+ExpressFuelSurcharge),2),ROUND(((1-TwoDayDiscount)*'UPS 2Day Base'!G83)*(1+ExpressFuelSurcharge),2))</f>
        <v>411.74</v>
      </c>
      <c r="H86" s="300">
        <f>IF(MinBase2Day&gt;ROUND(((1-TwoDayDiscount)*'UPS 2Day Base'!H83),2),ROUND(MinBase2Day*(1+ExpressFuelSurcharge),2),ROUND(((1-TwoDayDiscount)*'UPS 2Day Base'!H83)*(1+ExpressFuelSurcharge),2))</f>
        <v>419.98</v>
      </c>
      <c r="I86" s="300">
        <f>IF(MinBase2Day&gt;ROUND(((1-TwoDayDiscount)*'UPS 2Day Base'!I83),2),ROUND(MinBase2Day*(1+ExpressFuelSurcharge),2),ROUND(((1-TwoDayDiscount)*'UPS 2Day Base'!I83)*(1+ExpressFuelSurcharge),2))</f>
        <v>428.32</v>
      </c>
      <c r="J86" s="300">
        <f>IF(MinBase2Day&gt;ROUND(((1-TwoDayDiscount)*'UPS 2Day Base'!J83),2),ROUND(MinBase2Day*(1+ExpressFuelSurcharge),2),ROUND(((1-TwoDayDiscount)*'UPS 2Day Base'!J83)*(1+ExpressFuelSurcharge),2))</f>
        <v>389.24</v>
      </c>
      <c r="K86" s="300">
        <f>IF(MinBase2Day&gt;ROUND(((1-TwoDayDiscount)*'UPS 2Day Base'!K83),2),ROUND(MinBase2Day*(1+ExpressFuelSurcharge),2),ROUND(((1-TwoDayDiscount)*'UPS 2Day Base'!K83)*(1+ExpressFuelSurcharge),2))</f>
        <v>432.8</v>
      </c>
    </row>
    <row r="87" ht="12.75" customHeight="1">
      <c r="A87" s="299">
        <v>82.0</v>
      </c>
      <c r="B87" s="300">
        <f>IF(MinBase2Day&gt;ROUND(((1-TwoDayDiscount)*'UPS 2Day Base'!B84),2),ROUND(MinBase2Day*(1+ExpressFuelSurcharge),2),ROUND(((1-TwoDayDiscount)*'UPS 2Day Base'!B84)*(1+ExpressFuelSurcharge),2))</f>
        <v>107.11</v>
      </c>
      <c r="C87" s="300">
        <f>IF(MinBase2Day&gt;ROUND(((1-TwoDayDiscount)*'UPS 2Day Base'!C84),2),ROUND(MinBase2Day*(1+ExpressFuelSurcharge),2),ROUND(((1-TwoDayDiscount)*'UPS 2Day Base'!C84)*(1+ExpressFuelSurcharge),2))</f>
        <v>125.99</v>
      </c>
      <c r="D87" s="300">
        <f>IF(MinBase2Day&gt;ROUND(((1-TwoDayDiscount)*'UPS 2Day Base'!D84),2),ROUND(MinBase2Day*(1+ExpressFuelSurcharge),2),ROUND(((1-TwoDayDiscount)*'UPS 2Day Base'!D84)*(1+ExpressFuelSurcharge),2))</f>
        <v>151.79</v>
      </c>
      <c r="E87" s="300">
        <f>IF(MinBase2Day&gt;ROUND(((1-TwoDayDiscount)*'UPS 2Day Base'!E84),2),ROUND(MinBase2Day*(1+ExpressFuelSurcharge),2),ROUND(((1-TwoDayDiscount)*'UPS 2Day Base'!E84)*(1+ExpressFuelSurcharge),2))</f>
        <v>233.75</v>
      </c>
      <c r="F87" s="300">
        <f>IF(MinBase2Day&gt;ROUND(((1-TwoDayDiscount)*'UPS 2Day Base'!F84),2),ROUND(MinBase2Day*(1+ExpressFuelSurcharge),2),ROUND(((1-TwoDayDiscount)*'UPS 2Day Base'!F84)*(1+ExpressFuelSurcharge),2))</f>
        <v>393.38</v>
      </c>
      <c r="G87" s="300">
        <f>IF(MinBase2Day&gt;ROUND(((1-TwoDayDiscount)*'UPS 2Day Base'!G84),2),ROUND(MinBase2Day*(1+ExpressFuelSurcharge),2),ROUND(((1-TwoDayDiscount)*'UPS 2Day Base'!G84)*(1+ExpressFuelSurcharge),2))</f>
        <v>412.45</v>
      </c>
      <c r="H87" s="300">
        <f>IF(MinBase2Day&gt;ROUND(((1-TwoDayDiscount)*'UPS 2Day Base'!H84),2),ROUND(MinBase2Day*(1+ExpressFuelSurcharge),2),ROUND(((1-TwoDayDiscount)*'UPS 2Day Base'!H84)*(1+ExpressFuelSurcharge),2))</f>
        <v>420.7</v>
      </c>
      <c r="I87" s="300">
        <f>IF(MinBase2Day&gt;ROUND(((1-TwoDayDiscount)*'UPS 2Day Base'!I84),2),ROUND(MinBase2Day*(1+ExpressFuelSurcharge),2),ROUND(((1-TwoDayDiscount)*'UPS 2Day Base'!I84)*(1+ExpressFuelSurcharge),2))</f>
        <v>429.08</v>
      </c>
      <c r="J87" s="300">
        <f>IF(MinBase2Day&gt;ROUND(((1-TwoDayDiscount)*'UPS 2Day Base'!J84),2),ROUND(MinBase2Day*(1+ExpressFuelSurcharge),2),ROUND(((1-TwoDayDiscount)*'UPS 2Day Base'!J84)*(1+ExpressFuelSurcharge),2))</f>
        <v>406.39</v>
      </c>
      <c r="K87" s="300">
        <f>IF(MinBase2Day&gt;ROUND(((1-TwoDayDiscount)*'UPS 2Day Base'!K84),2),ROUND(MinBase2Day*(1+ExpressFuelSurcharge),2),ROUND(((1-TwoDayDiscount)*'UPS 2Day Base'!K84)*(1+ExpressFuelSurcharge),2))</f>
        <v>432.94</v>
      </c>
    </row>
    <row r="88" ht="12.75" customHeight="1">
      <c r="A88" s="299">
        <v>83.0</v>
      </c>
      <c r="B88" s="300">
        <f>IF(MinBase2Day&gt;ROUND(((1-TwoDayDiscount)*'UPS 2Day Base'!B85),2),ROUND(MinBase2Day*(1+ExpressFuelSurcharge),2),ROUND(((1-TwoDayDiscount)*'UPS 2Day Base'!B85)*(1+ExpressFuelSurcharge),2))</f>
        <v>108.56</v>
      </c>
      <c r="C88" s="300">
        <f>IF(MinBase2Day&gt;ROUND(((1-TwoDayDiscount)*'UPS 2Day Base'!C85),2),ROUND(MinBase2Day*(1+ExpressFuelSurcharge),2),ROUND(((1-TwoDayDiscount)*'UPS 2Day Base'!C85)*(1+ExpressFuelSurcharge),2))</f>
        <v>127.97</v>
      </c>
      <c r="D88" s="300">
        <f>IF(MinBase2Day&gt;ROUND(((1-TwoDayDiscount)*'UPS 2Day Base'!D85),2),ROUND(MinBase2Day*(1+ExpressFuelSurcharge),2),ROUND(((1-TwoDayDiscount)*'UPS 2Day Base'!D85)*(1+ExpressFuelSurcharge),2))</f>
        <v>152.51</v>
      </c>
      <c r="E88" s="300">
        <f>IF(MinBase2Day&gt;ROUND(((1-TwoDayDiscount)*'UPS 2Day Base'!E85),2),ROUND(MinBase2Day*(1+ExpressFuelSurcharge),2),ROUND(((1-TwoDayDiscount)*'UPS 2Day Base'!E85)*(1+ExpressFuelSurcharge),2))</f>
        <v>234.5</v>
      </c>
      <c r="F88" s="300">
        <f>IF(MinBase2Day&gt;ROUND(((1-TwoDayDiscount)*'UPS 2Day Base'!F85),2),ROUND(MinBase2Day*(1+ExpressFuelSurcharge),2),ROUND(((1-TwoDayDiscount)*'UPS 2Day Base'!F85)*(1+ExpressFuelSurcharge),2))</f>
        <v>399.58</v>
      </c>
      <c r="G88" s="300">
        <f>IF(MinBase2Day&gt;ROUND(((1-TwoDayDiscount)*'UPS 2Day Base'!G85),2),ROUND(MinBase2Day*(1+ExpressFuelSurcharge),2),ROUND(((1-TwoDayDiscount)*'UPS 2Day Base'!G85)*(1+ExpressFuelSurcharge),2))</f>
        <v>413.16</v>
      </c>
      <c r="H88" s="300">
        <f>IF(MinBase2Day&gt;ROUND(((1-TwoDayDiscount)*'UPS 2Day Base'!H85),2),ROUND(MinBase2Day*(1+ExpressFuelSurcharge),2),ROUND(((1-TwoDayDiscount)*'UPS 2Day Base'!H85)*(1+ExpressFuelSurcharge),2))</f>
        <v>421.42</v>
      </c>
      <c r="I88" s="300">
        <f>IF(MinBase2Day&gt;ROUND(((1-TwoDayDiscount)*'UPS 2Day Base'!I85),2),ROUND(MinBase2Day*(1+ExpressFuelSurcharge),2),ROUND(((1-TwoDayDiscount)*'UPS 2Day Base'!I85)*(1+ExpressFuelSurcharge),2))</f>
        <v>429.82</v>
      </c>
      <c r="J88" s="300">
        <f>IF(MinBase2Day&gt;ROUND(((1-TwoDayDiscount)*'UPS 2Day Base'!J85),2),ROUND(MinBase2Day*(1+ExpressFuelSurcharge),2),ROUND(((1-TwoDayDiscount)*'UPS 2Day Base'!J85)*(1+ExpressFuelSurcharge),2))</f>
        <v>409.38</v>
      </c>
      <c r="K88" s="300">
        <f>IF(MinBase2Day&gt;ROUND(((1-TwoDayDiscount)*'UPS 2Day Base'!K85),2),ROUND(MinBase2Day*(1+ExpressFuelSurcharge),2),ROUND(((1-TwoDayDiscount)*'UPS 2Day Base'!K85)*(1+ExpressFuelSurcharge),2))</f>
        <v>433.69</v>
      </c>
    </row>
    <row r="89" ht="12.75" customHeight="1">
      <c r="A89" s="299">
        <v>84.0</v>
      </c>
      <c r="B89" s="300">
        <f>IF(MinBase2Day&gt;ROUND(((1-TwoDayDiscount)*'UPS 2Day Base'!B86),2),ROUND(MinBase2Day*(1+ExpressFuelSurcharge),2),ROUND(((1-TwoDayDiscount)*'UPS 2Day Base'!B86)*(1+ExpressFuelSurcharge),2))</f>
        <v>109.28</v>
      </c>
      <c r="C89" s="300">
        <f>IF(MinBase2Day&gt;ROUND(((1-TwoDayDiscount)*'UPS 2Day Base'!C86),2),ROUND(MinBase2Day*(1+ExpressFuelSurcharge),2),ROUND(((1-TwoDayDiscount)*'UPS 2Day Base'!C86)*(1+ExpressFuelSurcharge),2))</f>
        <v>128.7</v>
      </c>
      <c r="D89" s="300">
        <f>IF(MinBase2Day&gt;ROUND(((1-TwoDayDiscount)*'UPS 2Day Base'!D86),2),ROUND(MinBase2Day*(1+ExpressFuelSurcharge),2),ROUND(((1-TwoDayDiscount)*'UPS 2Day Base'!D86)*(1+ExpressFuelSurcharge),2))</f>
        <v>154.79</v>
      </c>
      <c r="E89" s="300">
        <f>IF(MinBase2Day&gt;ROUND(((1-TwoDayDiscount)*'UPS 2Day Base'!E86),2),ROUND(MinBase2Day*(1+ExpressFuelSurcharge),2),ROUND(((1-TwoDayDiscount)*'UPS 2Day Base'!E86)*(1+ExpressFuelSurcharge),2))</f>
        <v>235.25</v>
      </c>
      <c r="F89" s="300">
        <f>IF(MinBase2Day&gt;ROUND(((1-TwoDayDiscount)*'UPS 2Day Base'!F86),2),ROUND(MinBase2Day*(1+ExpressFuelSurcharge),2),ROUND(((1-TwoDayDiscount)*'UPS 2Day Base'!F86)*(1+ExpressFuelSurcharge),2))</f>
        <v>403.86</v>
      </c>
      <c r="G89" s="300">
        <f>IF(MinBase2Day&gt;ROUND(((1-TwoDayDiscount)*'UPS 2Day Base'!G86),2),ROUND(MinBase2Day*(1+ExpressFuelSurcharge),2),ROUND(((1-TwoDayDiscount)*'UPS 2Day Base'!G86)*(1+ExpressFuelSurcharge),2))</f>
        <v>420.13</v>
      </c>
      <c r="H89" s="300">
        <f>IF(MinBase2Day&gt;ROUND(((1-TwoDayDiscount)*'UPS 2Day Base'!H86),2),ROUND(MinBase2Day*(1+ExpressFuelSurcharge),2),ROUND(((1-TwoDayDiscount)*'UPS 2Day Base'!H86)*(1+ExpressFuelSurcharge),2))</f>
        <v>428.53</v>
      </c>
      <c r="I89" s="300">
        <f>IF(MinBase2Day&gt;ROUND(((1-TwoDayDiscount)*'UPS 2Day Base'!I86),2),ROUND(MinBase2Day*(1+ExpressFuelSurcharge),2),ROUND(((1-TwoDayDiscount)*'UPS 2Day Base'!I86)*(1+ExpressFuelSurcharge),2))</f>
        <v>437.06</v>
      </c>
      <c r="J89" s="300">
        <f>IF(MinBase2Day&gt;ROUND(((1-TwoDayDiscount)*'UPS 2Day Base'!J86),2),ROUND(MinBase2Day*(1+ExpressFuelSurcharge),2),ROUND(((1-TwoDayDiscount)*'UPS 2Day Base'!J86)*(1+ExpressFuelSurcharge),2))</f>
        <v>409.51</v>
      </c>
      <c r="K89" s="300">
        <f>IF(MinBase2Day&gt;ROUND(((1-TwoDayDiscount)*'UPS 2Day Base'!K86),2),ROUND(MinBase2Day*(1+ExpressFuelSurcharge),2),ROUND(((1-TwoDayDiscount)*'UPS 2Day Base'!K86)*(1+ExpressFuelSurcharge),2))</f>
        <v>438.94</v>
      </c>
    </row>
    <row r="90" ht="12.75" customHeight="1">
      <c r="A90" s="299">
        <v>85.0</v>
      </c>
      <c r="B90" s="300">
        <f>IF(MinBase2Day&gt;ROUND(((1-TwoDayDiscount)*'UPS 2Day Base'!B87),2),ROUND(MinBase2Day*(1+ExpressFuelSurcharge),2),ROUND(((1-TwoDayDiscount)*'UPS 2Day Base'!B87)*(1+ExpressFuelSurcharge),2))</f>
        <v>114.32</v>
      </c>
      <c r="C90" s="300">
        <f>IF(MinBase2Day&gt;ROUND(((1-TwoDayDiscount)*'UPS 2Day Base'!C87),2),ROUND(MinBase2Day*(1+ExpressFuelSurcharge),2),ROUND(((1-TwoDayDiscount)*'UPS 2Day Base'!C87)*(1+ExpressFuelSurcharge),2))</f>
        <v>131.63</v>
      </c>
      <c r="D90" s="300">
        <f>IF(MinBase2Day&gt;ROUND(((1-TwoDayDiscount)*'UPS 2Day Base'!D87),2),ROUND(MinBase2Day*(1+ExpressFuelSurcharge),2),ROUND(((1-TwoDayDiscount)*'UPS 2Day Base'!D87)*(1+ExpressFuelSurcharge),2))</f>
        <v>161.1</v>
      </c>
      <c r="E90" s="300">
        <f>IF(MinBase2Day&gt;ROUND(((1-TwoDayDiscount)*'UPS 2Day Base'!E87),2),ROUND(MinBase2Day*(1+ExpressFuelSurcharge),2),ROUND(((1-TwoDayDiscount)*'UPS 2Day Base'!E87)*(1+ExpressFuelSurcharge),2))</f>
        <v>244.87</v>
      </c>
      <c r="F90" s="300">
        <f>IF(MinBase2Day&gt;ROUND(((1-TwoDayDiscount)*'UPS 2Day Base'!F87),2),ROUND(MinBase2Day*(1+ExpressFuelSurcharge),2),ROUND(((1-TwoDayDiscount)*'UPS 2Day Base'!F87)*(1+ExpressFuelSurcharge),2))</f>
        <v>404.61</v>
      </c>
      <c r="G90" s="300">
        <f>IF(MinBase2Day&gt;ROUND(((1-TwoDayDiscount)*'UPS 2Day Base'!G87),2),ROUND(MinBase2Day*(1+ExpressFuelSurcharge),2),ROUND(((1-TwoDayDiscount)*'UPS 2Day Base'!G87)*(1+ExpressFuelSurcharge),2))</f>
        <v>420.84</v>
      </c>
      <c r="H90" s="300">
        <f>IF(MinBase2Day&gt;ROUND(((1-TwoDayDiscount)*'UPS 2Day Base'!H87),2),ROUND(MinBase2Day*(1+ExpressFuelSurcharge),2),ROUND(((1-TwoDayDiscount)*'UPS 2Day Base'!H87)*(1+ExpressFuelSurcharge),2))</f>
        <v>429.27</v>
      </c>
      <c r="I90" s="300">
        <f>IF(MinBase2Day&gt;ROUND(((1-TwoDayDiscount)*'UPS 2Day Base'!I87),2),ROUND(MinBase2Day*(1+ExpressFuelSurcharge),2),ROUND(((1-TwoDayDiscount)*'UPS 2Day Base'!I87)*(1+ExpressFuelSurcharge),2))</f>
        <v>437.82</v>
      </c>
      <c r="J90" s="300">
        <f>IF(MinBase2Day&gt;ROUND(((1-TwoDayDiscount)*'UPS 2Day Base'!J87),2),ROUND(MinBase2Day*(1+ExpressFuelSurcharge),2),ROUND(((1-TwoDayDiscount)*'UPS 2Day Base'!J87)*(1+ExpressFuelSurcharge),2))</f>
        <v>410.62</v>
      </c>
      <c r="K90" s="300">
        <f>IF(MinBase2Day&gt;ROUND(((1-TwoDayDiscount)*'UPS 2Day Base'!K87),2),ROUND(MinBase2Day*(1+ExpressFuelSurcharge),2),ROUND(((1-TwoDayDiscount)*'UPS 2Day Base'!K87)*(1+ExpressFuelSurcharge),2))</f>
        <v>439.96</v>
      </c>
    </row>
    <row r="91" ht="12.75" customHeight="1">
      <c r="A91" s="299">
        <v>86.0</v>
      </c>
      <c r="B91" s="300">
        <f>IF(MinBase2Day&gt;ROUND(((1-TwoDayDiscount)*'UPS 2Day Base'!B88),2),ROUND(MinBase2Day*(1+ExpressFuelSurcharge),2),ROUND(((1-TwoDayDiscount)*'UPS 2Day Base'!B88)*(1+ExpressFuelSurcharge),2))</f>
        <v>115.06</v>
      </c>
      <c r="C91" s="300">
        <f>IF(MinBase2Day&gt;ROUND(((1-TwoDayDiscount)*'UPS 2Day Base'!C88),2),ROUND(MinBase2Day*(1+ExpressFuelSurcharge),2),ROUND(((1-TwoDayDiscount)*'UPS 2Day Base'!C88)*(1+ExpressFuelSurcharge),2))</f>
        <v>135.69</v>
      </c>
      <c r="D91" s="300">
        <f>IF(MinBase2Day&gt;ROUND(((1-TwoDayDiscount)*'UPS 2Day Base'!D88),2),ROUND(MinBase2Day*(1+ExpressFuelSurcharge),2),ROUND(((1-TwoDayDiscount)*'UPS 2Day Base'!D88)*(1+ExpressFuelSurcharge),2))</f>
        <v>161.9</v>
      </c>
      <c r="E91" s="300">
        <f>IF(MinBase2Day&gt;ROUND(((1-TwoDayDiscount)*'UPS 2Day Base'!E88),2),ROUND(MinBase2Day*(1+ExpressFuelSurcharge),2),ROUND(((1-TwoDayDiscount)*'UPS 2Day Base'!E88)*(1+ExpressFuelSurcharge),2))</f>
        <v>245.83</v>
      </c>
      <c r="F91" s="300">
        <f>IF(MinBase2Day&gt;ROUND(((1-TwoDayDiscount)*'UPS 2Day Base'!F88),2),ROUND(MinBase2Day*(1+ExpressFuelSurcharge),2),ROUND(((1-TwoDayDiscount)*'UPS 2Day Base'!F88)*(1+ExpressFuelSurcharge),2))</f>
        <v>405.35</v>
      </c>
      <c r="G91" s="300">
        <f>IF(MinBase2Day&gt;ROUND(((1-TwoDayDiscount)*'UPS 2Day Base'!G88),2),ROUND(MinBase2Day*(1+ExpressFuelSurcharge),2),ROUND(((1-TwoDayDiscount)*'UPS 2Day Base'!G88)*(1+ExpressFuelSurcharge),2))</f>
        <v>421.51</v>
      </c>
      <c r="H91" s="300">
        <f>IF(MinBase2Day&gt;ROUND(((1-TwoDayDiscount)*'UPS 2Day Base'!H88),2),ROUND(MinBase2Day*(1+ExpressFuelSurcharge),2),ROUND(((1-TwoDayDiscount)*'UPS 2Day Base'!H88)*(1+ExpressFuelSurcharge),2))</f>
        <v>429.94</v>
      </c>
      <c r="I91" s="300">
        <f>IF(MinBase2Day&gt;ROUND(((1-TwoDayDiscount)*'UPS 2Day Base'!I88),2),ROUND(MinBase2Day*(1+ExpressFuelSurcharge),2),ROUND(((1-TwoDayDiscount)*'UPS 2Day Base'!I88)*(1+ExpressFuelSurcharge),2))</f>
        <v>438.76</v>
      </c>
      <c r="J91" s="300">
        <f>IF(MinBase2Day&gt;ROUND(((1-TwoDayDiscount)*'UPS 2Day Base'!J88),2),ROUND(MinBase2Day*(1+ExpressFuelSurcharge),2),ROUND(((1-TwoDayDiscount)*'UPS 2Day Base'!J88)*(1+ExpressFuelSurcharge),2))</f>
        <v>410.73</v>
      </c>
      <c r="K91" s="300">
        <f>IF(MinBase2Day&gt;ROUND(((1-TwoDayDiscount)*'UPS 2Day Base'!K88),2),ROUND(MinBase2Day*(1+ExpressFuelSurcharge),2),ROUND(((1-TwoDayDiscount)*'UPS 2Day Base'!K88)*(1+ExpressFuelSurcharge),2))</f>
        <v>440.61</v>
      </c>
    </row>
    <row r="92" ht="12.75" customHeight="1">
      <c r="A92" s="299">
        <v>87.0</v>
      </c>
      <c r="B92" s="300">
        <f>IF(MinBase2Day&gt;ROUND(((1-TwoDayDiscount)*'UPS 2Day Base'!B89),2),ROUND(MinBase2Day*(1+ExpressFuelSurcharge),2),ROUND(((1-TwoDayDiscount)*'UPS 2Day Base'!B89)*(1+ExpressFuelSurcharge),2))</f>
        <v>115.79</v>
      </c>
      <c r="C92" s="300">
        <f>IF(MinBase2Day&gt;ROUND(((1-TwoDayDiscount)*'UPS 2Day Base'!C89),2),ROUND(MinBase2Day*(1+ExpressFuelSurcharge),2),ROUND(((1-TwoDayDiscount)*'UPS 2Day Base'!C89)*(1+ExpressFuelSurcharge),2))</f>
        <v>137.35</v>
      </c>
      <c r="D92" s="300">
        <f>IF(MinBase2Day&gt;ROUND(((1-TwoDayDiscount)*'UPS 2Day Base'!D89),2),ROUND(MinBase2Day*(1+ExpressFuelSurcharge),2),ROUND(((1-TwoDayDiscount)*'UPS 2Day Base'!D89)*(1+ExpressFuelSurcharge),2))</f>
        <v>162.61</v>
      </c>
      <c r="E92" s="300">
        <f>IF(MinBase2Day&gt;ROUND(((1-TwoDayDiscount)*'UPS 2Day Base'!E89),2),ROUND(MinBase2Day*(1+ExpressFuelSurcharge),2),ROUND(((1-TwoDayDiscount)*'UPS 2Day Base'!E89)*(1+ExpressFuelSurcharge),2))</f>
        <v>246.58</v>
      </c>
      <c r="F92" s="300">
        <f>IF(MinBase2Day&gt;ROUND(((1-TwoDayDiscount)*'UPS 2Day Base'!F89),2),ROUND(MinBase2Day*(1+ExpressFuelSurcharge),2),ROUND(((1-TwoDayDiscount)*'UPS 2Day Base'!F89)*(1+ExpressFuelSurcharge),2))</f>
        <v>406.08</v>
      </c>
      <c r="G92" s="300">
        <f>IF(MinBase2Day&gt;ROUND(((1-TwoDayDiscount)*'UPS 2Day Base'!G89),2),ROUND(MinBase2Day*(1+ExpressFuelSurcharge),2),ROUND(((1-TwoDayDiscount)*'UPS 2Day Base'!G89)*(1+ExpressFuelSurcharge),2))</f>
        <v>424.35</v>
      </c>
      <c r="H92" s="300">
        <f>IF(MinBase2Day&gt;ROUND(((1-TwoDayDiscount)*'UPS 2Day Base'!H89),2),ROUND(MinBase2Day*(1+ExpressFuelSurcharge),2),ROUND(((1-TwoDayDiscount)*'UPS 2Day Base'!H89)*(1+ExpressFuelSurcharge),2))</f>
        <v>432.83</v>
      </c>
      <c r="I92" s="300">
        <f>IF(MinBase2Day&gt;ROUND(((1-TwoDayDiscount)*'UPS 2Day Base'!I89),2),ROUND(MinBase2Day*(1+ExpressFuelSurcharge),2),ROUND(((1-TwoDayDiscount)*'UPS 2Day Base'!I89)*(1+ExpressFuelSurcharge),2))</f>
        <v>441.47</v>
      </c>
      <c r="J92" s="300">
        <f>IF(MinBase2Day&gt;ROUND(((1-TwoDayDiscount)*'UPS 2Day Base'!J89),2),ROUND(MinBase2Day*(1+ExpressFuelSurcharge),2),ROUND(((1-TwoDayDiscount)*'UPS 2Day Base'!J89)*(1+ExpressFuelSurcharge),2))</f>
        <v>417.51</v>
      </c>
      <c r="K92" s="300">
        <f>IF(MinBase2Day&gt;ROUND(((1-TwoDayDiscount)*'UPS 2Day Base'!K89),2),ROUND(MinBase2Day*(1+ExpressFuelSurcharge),2),ROUND(((1-TwoDayDiscount)*'UPS 2Day Base'!K89)*(1+ExpressFuelSurcharge),2))</f>
        <v>443.33</v>
      </c>
    </row>
    <row r="93" ht="12.75" customHeight="1">
      <c r="A93" s="299">
        <v>88.0</v>
      </c>
      <c r="B93" s="300">
        <f>IF(MinBase2Day&gt;ROUND(((1-TwoDayDiscount)*'UPS 2Day Base'!B90),2),ROUND(MinBase2Day*(1+ExpressFuelSurcharge),2),ROUND(((1-TwoDayDiscount)*'UPS 2Day Base'!B90)*(1+ExpressFuelSurcharge),2))</f>
        <v>116.51</v>
      </c>
      <c r="C93" s="300">
        <f>IF(MinBase2Day&gt;ROUND(((1-TwoDayDiscount)*'UPS 2Day Base'!C90),2),ROUND(MinBase2Day*(1+ExpressFuelSurcharge),2),ROUND(((1-TwoDayDiscount)*'UPS 2Day Base'!C90)*(1+ExpressFuelSurcharge),2))</f>
        <v>138.49</v>
      </c>
      <c r="D93" s="300">
        <f>IF(MinBase2Day&gt;ROUND(((1-TwoDayDiscount)*'UPS 2Day Base'!D90),2),ROUND(MinBase2Day*(1+ExpressFuelSurcharge),2),ROUND(((1-TwoDayDiscount)*'UPS 2Day Base'!D90)*(1+ExpressFuelSurcharge),2))</f>
        <v>163.34</v>
      </c>
      <c r="E93" s="300">
        <f>IF(MinBase2Day&gt;ROUND(((1-TwoDayDiscount)*'UPS 2Day Base'!E90),2),ROUND(MinBase2Day*(1+ExpressFuelSurcharge),2),ROUND(((1-TwoDayDiscount)*'UPS 2Day Base'!E90)*(1+ExpressFuelSurcharge),2))</f>
        <v>247.34</v>
      </c>
      <c r="F93" s="300">
        <f>IF(MinBase2Day&gt;ROUND(((1-TwoDayDiscount)*'UPS 2Day Base'!F90),2),ROUND(MinBase2Day*(1+ExpressFuelSurcharge),2),ROUND(((1-TwoDayDiscount)*'UPS 2Day Base'!F90)*(1+ExpressFuelSurcharge),2))</f>
        <v>406.82</v>
      </c>
      <c r="G93" s="300">
        <f>IF(MinBase2Day&gt;ROUND(((1-TwoDayDiscount)*'UPS 2Day Base'!G90),2),ROUND(MinBase2Day*(1+ExpressFuelSurcharge),2),ROUND(((1-TwoDayDiscount)*'UPS 2Day Base'!G90)*(1+ExpressFuelSurcharge),2))</f>
        <v>427.63</v>
      </c>
      <c r="H93" s="300">
        <f>IF(MinBase2Day&gt;ROUND(((1-TwoDayDiscount)*'UPS 2Day Base'!H90),2),ROUND(MinBase2Day*(1+ExpressFuelSurcharge),2),ROUND(((1-TwoDayDiscount)*'UPS 2Day Base'!H90)*(1+ExpressFuelSurcharge),2))</f>
        <v>436.2</v>
      </c>
      <c r="I93" s="300">
        <f>IF(MinBase2Day&gt;ROUND(((1-TwoDayDiscount)*'UPS 2Day Base'!I90),2),ROUND(MinBase2Day*(1+ExpressFuelSurcharge),2),ROUND(((1-TwoDayDiscount)*'UPS 2Day Base'!I90)*(1+ExpressFuelSurcharge),2))</f>
        <v>444.84</v>
      </c>
      <c r="J93" s="300">
        <f>IF(MinBase2Day&gt;ROUND(((1-TwoDayDiscount)*'UPS 2Day Base'!J90),2),ROUND(MinBase2Day*(1+ExpressFuelSurcharge),2),ROUND(((1-TwoDayDiscount)*'UPS 2Day Base'!J90)*(1+ExpressFuelSurcharge),2))</f>
        <v>422.8</v>
      </c>
      <c r="K93" s="300">
        <f>IF(MinBase2Day&gt;ROUND(((1-TwoDayDiscount)*'UPS 2Day Base'!K90),2),ROUND(MinBase2Day*(1+ExpressFuelSurcharge),2),ROUND(((1-TwoDayDiscount)*'UPS 2Day Base'!K90)*(1+ExpressFuelSurcharge),2))</f>
        <v>446.69</v>
      </c>
    </row>
    <row r="94" ht="12.75" customHeight="1">
      <c r="A94" s="299">
        <v>89.0</v>
      </c>
      <c r="B94" s="300">
        <f>IF(MinBase2Day&gt;ROUND(((1-TwoDayDiscount)*'UPS 2Day Base'!B91),2),ROUND(MinBase2Day*(1+ExpressFuelSurcharge),2),ROUND(((1-TwoDayDiscount)*'UPS 2Day Base'!B91)*(1+ExpressFuelSurcharge),2))</f>
        <v>117.23</v>
      </c>
      <c r="C94" s="300">
        <f>IF(MinBase2Day&gt;ROUND(((1-TwoDayDiscount)*'UPS 2Day Base'!C91),2),ROUND(MinBase2Day*(1+ExpressFuelSurcharge),2),ROUND(((1-TwoDayDiscount)*'UPS 2Day Base'!C91)*(1+ExpressFuelSurcharge),2))</f>
        <v>138.63</v>
      </c>
      <c r="D94" s="300">
        <f>IF(MinBase2Day&gt;ROUND(((1-TwoDayDiscount)*'UPS 2Day Base'!D91),2),ROUND(MinBase2Day*(1+ExpressFuelSurcharge),2),ROUND(((1-TwoDayDiscount)*'UPS 2Day Base'!D91)*(1+ExpressFuelSurcharge),2))</f>
        <v>164.06</v>
      </c>
      <c r="E94" s="300">
        <f>IF(MinBase2Day&gt;ROUND(((1-TwoDayDiscount)*'UPS 2Day Base'!E91),2),ROUND(MinBase2Day*(1+ExpressFuelSurcharge),2),ROUND(((1-TwoDayDiscount)*'UPS 2Day Base'!E91)*(1+ExpressFuelSurcharge),2))</f>
        <v>248.08</v>
      </c>
      <c r="F94" s="300">
        <f>IF(MinBase2Day&gt;ROUND(((1-TwoDayDiscount)*'UPS 2Day Base'!F91),2),ROUND(MinBase2Day*(1+ExpressFuelSurcharge),2),ROUND(((1-TwoDayDiscount)*'UPS 2Day Base'!F91)*(1+ExpressFuelSurcharge),2))</f>
        <v>411.85</v>
      </c>
      <c r="G94" s="300">
        <f>IF(MinBase2Day&gt;ROUND(((1-TwoDayDiscount)*'UPS 2Day Base'!G91),2),ROUND(MinBase2Day*(1+ExpressFuelSurcharge),2),ROUND(((1-TwoDayDiscount)*'UPS 2Day Base'!G91)*(1+ExpressFuelSurcharge),2))</f>
        <v>428.34</v>
      </c>
      <c r="H94" s="300">
        <f>IF(MinBase2Day&gt;ROUND(((1-TwoDayDiscount)*'UPS 2Day Base'!H91),2),ROUND(MinBase2Day*(1+ExpressFuelSurcharge),2),ROUND(((1-TwoDayDiscount)*'UPS 2Day Base'!H91)*(1+ExpressFuelSurcharge),2))</f>
        <v>436.92</v>
      </c>
      <c r="I94" s="300">
        <f>IF(MinBase2Day&gt;ROUND(((1-TwoDayDiscount)*'UPS 2Day Base'!I91),2),ROUND(MinBase2Day*(1+ExpressFuelSurcharge),2),ROUND(((1-TwoDayDiscount)*'UPS 2Day Base'!I91)*(1+ExpressFuelSurcharge),2))</f>
        <v>445.58</v>
      </c>
      <c r="J94" s="300">
        <f>IF(MinBase2Day&gt;ROUND(((1-TwoDayDiscount)*'UPS 2Day Base'!J91),2),ROUND(MinBase2Day*(1+ExpressFuelSurcharge),2),ROUND(((1-TwoDayDiscount)*'UPS 2Day Base'!J91)*(1+ExpressFuelSurcharge),2))</f>
        <v>423.15</v>
      </c>
      <c r="K94" s="300">
        <f>IF(MinBase2Day&gt;ROUND(((1-TwoDayDiscount)*'UPS 2Day Base'!K91),2),ROUND(MinBase2Day*(1+ExpressFuelSurcharge),2),ROUND(((1-TwoDayDiscount)*'UPS 2Day Base'!K91)*(1+ExpressFuelSurcharge),2))</f>
        <v>447.44</v>
      </c>
    </row>
    <row r="95" ht="12.75" customHeight="1">
      <c r="A95" s="299">
        <v>90.0</v>
      </c>
      <c r="B95" s="300">
        <f>IF(MinBase2Day&gt;ROUND(((1-TwoDayDiscount)*'UPS 2Day Base'!B92),2),ROUND(MinBase2Day*(1+ExpressFuelSurcharge),2),ROUND(((1-TwoDayDiscount)*'UPS 2Day Base'!B92)*(1+ExpressFuelSurcharge),2))</f>
        <v>117.96</v>
      </c>
      <c r="C95" s="300">
        <f>IF(MinBase2Day&gt;ROUND(((1-TwoDayDiscount)*'UPS 2Day Base'!C92),2),ROUND(MinBase2Day*(1+ExpressFuelSurcharge),2),ROUND(((1-TwoDayDiscount)*'UPS 2Day Base'!C92)*(1+ExpressFuelSurcharge),2))</f>
        <v>138.68</v>
      </c>
      <c r="D95" s="300">
        <f>IF(MinBase2Day&gt;ROUND(((1-TwoDayDiscount)*'UPS 2Day Base'!D92),2),ROUND(MinBase2Day*(1+ExpressFuelSurcharge),2),ROUND(((1-TwoDayDiscount)*'UPS 2Day Base'!D92)*(1+ExpressFuelSurcharge),2))</f>
        <v>164.8</v>
      </c>
      <c r="E95" s="300">
        <f>IF(MinBase2Day&gt;ROUND(((1-TwoDayDiscount)*'UPS 2Day Base'!E92),2),ROUND(MinBase2Day*(1+ExpressFuelSurcharge),2),ROUND(((1-TwoDayDiscount)*'UPS 2Day Base'!E92)*(1+ExpressFuelSurcharge),2))</f>
        <v>248.84</v>
      </c>
      <c r="F95" s="300">
        <f>IF(MinBase2Day&gt;ROUND(((1-TwoDayDiscount)*'UPS 2Day Base'!F92),2),ROUND(MinBase2Day*(1+ExpressFuelSurcharge),2),ROUND(((1-TwoDayDiscount)*'UPS 2Day Base'!F92)*(1+ExpressFuelSurcharge),2))</f>
        <v>416.12</v>
      </c>
      <c r="G95" s="300">
        <f>IF(MinBase2Day&gt;ROUND(((1-TwoDayDiscount)*'UPS 2Day Base'!G92),2),ROUND(MinBase2Day*(1+ExpressFuelSurcharge),2),ROUND(((1-TwoDayDiscount)*'UPS 2Day Base'!G92)*(1+ExpressFuelSurcharge),2))</f>
        <v>429.06</v>
      </c>
      <c r="H95" s="300">
        <f>IF(MinBase2Day&gt;ROUND(((1-TwoDayDiscount)*'UPS 2Day Base'!H92),2),ROUND(MinBase2Day*(1+ExpressFuelSurcharge),2),ROUND(((1-TwoDayDiscount)*'UPS 2Day Base'!H92)*(1+ExpressFuelSurcharge),2))</f>
        <v>437.65</v>
      </c>
      <c r="I95" s="300">
        <f>IF(MinBase2Day&gt;ROUND(((1-TwoDayDiscount)*'UPS 2Day Base'!I92),2),ROUND(MinBase2Day*(1+ExpressFuelSurcharge),2),ROUND(((1-TwoDayDiscount)*'UPS 2Day Base'!I92)*(1+ExpressFuelSurcharge),2))</f>
        <v>446.33</v>
      </c>
      <c r="J95" s="300">
        <f>IF(MinBase2Day&gt;ROUND(((1-TwoDayDiscount)*'UPS 2Day Base'!J92),2),ROUND(MinBase2Day*(1+ExpressFuelSurcharge),2),ROUND(((1-TwoDayDiscount)*'UPS 2Day Base'!J92)*(1+ExpressFuelSurcharge),2))</f>
        <v>429.46</v>
      </c>
      <c r="K95" s="300">
        <f>IF(MinBase2Day&gt;ROUND(((1-TwoDayDiscount)*'UPS 2Day Base'!K92),2),ROUND(MinBase2Day*(1+ExpressFuelSurcharge),2),ROUND(((1-TwoDayDiscount)*'UPS 2Day Base'!K92)*(1+ExpressFuelSurcharge),2))</f>
        <v>448.19</v>
      </c>
    </row>
    <row r="96" ht="12.75" customHeight="1">
      <c r="A96" s="299">
        <v>91.0</v>
      </c>
      <c r="B96" s="300">
        <f>IF(MinBase2Day&gt;ROUND(((1-TwoDayDiscount)*'UPS 2Day Base'!B93),2),ROUND(MinBase2Day*(1+ExpressFuelSurcharge),2),ROUND(((1-TwoDayDiscount)*'UPS 2Day Base'!B93)*(1+ExpressFuelSurcharge),2))</f>
        <v>118.69</v>
      </c>
      <c r="C96" s="300">
        <f>IF(MinBase2Day&gt;ROUND(((1-TwoDayDiscount)*'UPS 2Day Base'!C93),2),ROUND(MinBase2Day*(1+ExpressFuelSurcharge),2),ROUND(((1-TwoDayDiscount)*'UPS 2Day Base'!C93)*(1+ExpressFuelSurcharge),2))</f>
        <v>139.32</v>
      </c>
      <c r="D96" s="300">
        <f>IF(MinBase2Day&gt;ROUND(((1-TwoDayDiscount)*'UPS 2Day Base'!D93),2),ROUND(MinBase2Day*(1+ExpressFuelSurcharge),2),ROUND(((1-TwoDayDiscount)*'UPS 2Day Base'!D93)*(1+ExpressFuelSurcharge),2))</f>
        <v>165.51</v>
      </c>
      <c r="E96" s="300">
        <f>IF(MinBase2Day&gt;ROUND(((1-TwoDayDiscount)*'UPS 2Day Base'!E93),2),ROUND(MinBase2Day*(1+ExpressFuelSurcharge),2),ROUND(((1-TwoDayDiscount)*'UPS 2Day Base'!E93)*(1+ExpressFuelSurcharge),2))</f>
        <v>249.58</v>
      </c>
      <c r="F96" s="300">
        <f>IF(MinBase2Day&gt;ROUND(((1-TwoDayDiscount)*'UPS 2Day Base'!F93),2),ROUND(MinBase2Day*(1+ExpressFuelSurcharge),2),ROUND(((1-TwoDayDiscount)*'UPS 2Day Base'!F93)*(1+ExpressFuelSurcharge),2))</f>
        <v>416.85</v>
      </c>
      <c r="G96" s="300">
        <f>IF(MinBase2Day&gt;ROUND(((1-TwoDayDiscount)*'UPS 2Day Base'!G93),2),ROUND(MinBase2Day*(1+ExpressFuelSurcharge),2),ROUND(((1-TwoDayDiscount)*'UPS 2Day Base'!G93)*(1+ExpressFuelSurcharge),2))</f>
        <v>429.76</v>
      </c>
      <c r="H96" s="300">
        <f>IF(MinBase2Day&gt;ROUND(((1-TwoDayDiscount)*'UPS 2Day Base'!H93),2),ROUND(MinBase2Day*(1+ExpressFuelSurcharge),2),ROUND(((1-TwoDayDiscount)*'UPS 2Day Base'!H93)*(1+ExpressFuelSurcharge),2))</f>
        <v>438.37</v>
      </c>
      <c r="I96" s="300">
        <f>IF(MinBase2Day&gt;ROUND(((1-TwoDayDiscount)*'UPS 2Day Base'!I93),2),ROUND(MinBase2Day*(1+ExpressFuelSurcharge),2),ROUND(((1-TwoDayDiscount)*'UPS 2Day Base'!I93)*(1+ExpressFuelSurcharge),2))</f>
        <v>447.07</v>
      </c>
      <c r="J96" s="300">
        <f>IF(MinBase2Day&gt;ROUND(((1-TwoDayDiscount)*'UPS 2Day Base'!J93),2),ROUND(MinBase2Day*(1+ExpressFuelSurcharge),2),ROUND(((1-TwoDayDiscount)*'UPS 2Day Base'!J93)*(1+ExpressFuelSurcharge),2))</f>
        <v>429.84</v>
      </c>
      <c r="K96" s="300">
        <f>IF(MinBase2Day&gt;ROUND(((1-TwoDayDiscount)*'UPS 2Day Base'!K93),2),ROUND(MinBase2Day*(1+ExpressFuelSurcharge),2),ROUND(((1-TwoDayDiscount)*'UPS 2Day Base'!K93)*(1+ExpressFuelSurcharge),2))</f>
        <v>448.94</v>
      </c>
    </row>
    <row r="97" ht="12.75" customHeight="1">
      <c r="A97" s="299">
        <v>92.0</v>
      </c>
      <c r="B97" s="300">
        <f>IF(MinBase2Day&gt;ROUND(((1-TwoDayDiscount)*'UPS 2Day Base'!B94),2),ROUND(MinBase2Day*(1+ExpressFuelSurcharge),2),ROUND(((1-TwoDayDiscount)*'UPS 2Day Base'!B94)*(1+ExpressFuelSurcharge),2))</f>
        <v>119.41</v>
      </c>
      <c r="C97" s="300">
        <f>IF(MinBase2Day&gt;ROUND(((1-TwoDayDiscount)*'UPS 2Day Base'!C94),2),ROUND(MinBase2Day*(1+ExpressFuelSurcharge),2),ROUND(((1-TwoDayDiscount)*'UPS 2Day Base'!C94)*(1+ExpressFuelSurcharge),2))</f>
        <v>140.05</v>
      </c>
      <c r="D97" s="300">
        <f>IF(MinBase2Day&gt;ROUND(((1-TwoDayDiscount)*'UPS 2Day Base'!D94),2),ROUND(MinBase2Day*(1+ExpressFuelSurcharge),2),ROUND(((1-TwoDayDiscount)*'UPS 2Day Base'!D94)*(1+ExpressFuelSurcharge),2))</f>
        <v>166.24</v>
      </c>
      <c r="E97" s="300">
        <f>IF(MinBase2Day&gt;ROUND(((1-TwoDayDiscount)*'UPS 2Day Base'!E94),2),ROUND(MinBase2Day*(1+ExpressFuelSurcharge),2),ROUND(((1-TwoDayDiscount)*'UPS 2Day Base'!E94)*(1+ExpressFuelSurcharge),2))</f>
        <v>250.33</v>
      </c>
      <c r="F97" s="300">
        <f>IF(MinBase2Day&gt;ROUND(((1-TwoDayDiscount)*'UPS 2Day Base'!F94),2),ROUND(MinBase2Day*(1+ExpressFuelSurcharge),2),ROUND(((1-TwoDayDiscount)*'UPS 2Day Base'!F94)*(1+ExpressFuelSurcharge),2))</f>
        <v>417.6</v>
      </c>
      <c r="G97" s="300">
        <f>IF(MinBase2Day&gt;ROUND(((1-TwoDayDiscount)*'UPS 2Day Base'!G94),2),ROUND(MinBase2Day*(1+ExpressFuelSurcharge),2),ROUND(((1-TwoDayDiscount)*'UPS 2Day Base'!G94)*(1+ExpressFuelSurcharge),2))</f>
        <v>430.47</v>
      </c>
      <c r="H97" s="300">
        <f>IF(MinBase2Day&gt;ROUND(((1-TwoDayDiscount)*'UPS 2Day Base'!H94),2),ROUND(MinBase2Day*(1+ExpressFuelSurcharge),2),ROUND(((1-TwoDayDiscount)*'UPS 2Day Base'!H94)*(1+ExpressFuelSurcharge),2))</f>
        <v>439.1</v>
      </c>
      <c r="I97" s="300">
        <f>IF(MinBase2Day&gt;ROUND(((1-TwoDayDiscount)*'UPS 2Day Base'!I94),2),ROUND(MinBase2Day*(1+ExpressFuelSurcharge),2),ROUND(((1-TwoDayDiscount)*'UPS 2Day Base'!I94)*(1+ExpressFuelSurcharge),2))</f>
        <v>447.88</v>
      </c>
      <c r="J97" s="300">
        <f>IF(MinBase2Day&gt;ROUND(((1-TwoDayDiscount)*'UPS 2Day Base'!J94),2),ROUND(MinBase2Day*(1+ExpressFuelSurcharge),2),ROUND(((1-TwoDayDiscount)*'UPS 2Day Base'!J94)*(1+ExpressFuelSurcharge),2))</f>
        <v>433.67</v>
      </c>
      <c r="K97" s="300">
        <f>IF(MinBase2Day&gt;ROUND(((1-TwoDayDiscount)*'UPS 2Day Base'!K94),2),ROUND(MinBase2Day*(1+ExpressFuelSurcharge),2),ROUND(((1-TwoDayDiscount)*'UPS 2Day Base'!K94)*(1+ExpressFuelSurcharge),2))</f>
        <v>448.98</v>
      </c>
    </row>
    <row r="98" ht="12.75" customHeight="1">
      <c r="A98" s="299">
        <v>93.0</v>
      </c>
      <c r="B98" s="300">
        <f>IF(MinBase2Day&gt;ROUND(((1-TwoDayDiscount)*'UPS 2Day Base'!B95),2),ROUND(MinBase2Day*(1+ExpressFuelSurcharge),2),ROUND(((1-TwoDayDiscount)*'UPS 2Day Base'!B95)*(1+ExpressFuelSurcharge),2))</f>
        <v>120.14</v>
      </c>
      <c r="C98" s="300">
        <f>IF(MinBase2Day&gt;ROUND(((1-TwoDayDiscount)*'UPS 2Day Base'!C95),2),ROUND(MinBase2Day*(1+ExpressFuelSurcharge),2),ROUND(((1-TwoDayDiscount)*'UPS 2Day Base'!C95)*(1+ExpressFuelSurcharge),2))</f>
        <v>140.77</v>
      </c>
      <c r="D98" s="300">
        <f>IF(MinBase2Day&gt;ROUND(((1-TwoDayDiscount)*'UPS 2Day Base'!D95),2),ROUND(MinBase2Day*(1+ExpressFuelSurcharge),2),ROUND(((1-TwoDayDiscount)*'UPS 2Day Base'!D95)*(1+ExpressFuelSurcharge),2))</f>
        <v>168.19</v>
      </c>
      <c r="E98" s="300">
        <f>IF(MinBase2Day&gt;ROUND(((1-TwoDayDiscount)*'UPS 2Day Base'!E95),2),ROUND(MinBase2Day*(1+ExpressFuelSurcharge),2),ROUND(((1-TwoDayDiscount)*'UPS 2Day Base'!E95)*(1+ExpressFuelSurcharge),2))</f>
        <v>251.08</v>
      </c>
      <c r="F98" s="300">
        <f>IF(MinBase2Day&gt;ROUND(((1-TwoDayDiscount)*'UPS 2Day Base'!F95),2),ROUND(MinBase2Day*(1+ExpressFuelSurcharge),2),ROUND(((1-TwoDayDiscount)*'UPS 2Day Base'!F95)*(1+ExpressFuelSurcharge),2))</f>
        <v>418.34</v>
      </c>
      <c r="G98" s="300">
        <f>IF(MinBase2Day&gt;ROUND(((1-TwoDayDiscount)*'UPS 2Day Base'!G95),2),ROUND(MinBase2Day*(1+ExpressFuelSurcharge),2),ROUND(((1-TwoDayDiscount)*'UPS 2Day Base'!G95)*(1+ExpressFuelSurcharge),2))</f>
        <v>431.18</v>
      </c>
      <c r="H98" s="300">
        <f>IF(MinBase2Day&gt;ROUND(((1-TwoDayDiscount)*'UPS 2Day Base'!H95),2),ROUND(MinBase2Day*(1+ExpressFuelSurcharge),2),ROUND(((1-TwoDayDiscount)*'UPS 2Day Base'!H95)*(1+ExpressFuelSurcharge),2))</f>
        <v>439.81</v>
      </c>
      <c r="I98" s="300">
        <f>IF(MinBase2Day&gt;ROUND(((1-TwoDayDiscount)*'UPS 2Day Base'!I95),2),ROUND(MinBase2Day*(1+ExpressFuelSurcharge),2),ROUND(((1-TwoDayDiscount)*'UPS 2Day Base'!I95)*(1+ExpressFuelSurcharge),2))</f>
        <v>448.61</v>
      </c>
      <c r="J98" s="300">
        <f>IF(MinBase2Day&gt;ROUND(((1-TwoDayDiscount)*'UPS 2Day Base'!J95),2),ROUND(MinBase2Day*(1+ExpressFuelSurcharge),2),ROUND(((1-TwoDayDiscount)*'UPS 2Day Base'!J95)*(1+ExpressFuelSurcharge),2))</f>
        <v>433.75</v>
      </c>
      <c r="K98" s="300">
        <f>IF(MinBase2Day&gt;ROUND(((1-TwoDayDiscount)*'UPS 2Day Base'!K95),2),ROUND(MinBase2Day*(1+ExpressFuelSurcharge),2),ROUND(((1-TwoDayDiscount)*'UPS 2Day Base'!K95)*(1+ExpressFuelSurcharge),2))</f>
        <v>449.02</v>
      </c>
    </row>
    <row r="99" ht="12.75" customHeight="1">
      <c r="A99" s="299">
        <v>94.0</v>
      </c>
      <c r="B99" s="300">
        <f>IF(MinBase2Day&gt;ROUND(((1-TwoDayDiscount)*'UPS 2Day Base'!B96),2),ROUND(MinBase2Day*(1+ExpressFuelSurcharge),2),ROUND(((1-TwoDayDiscount)*'UPS 2Day Base'!B96)*(1+ExpressFuelSurcharge),2))</f>
        <v>120.88</v>
      </c>
      <c r="C99" s="300">
        <f>IF(MinBase2Day&gt;ROUND(((1-TwoDayDiscount)*'UPS 2Day Base'!C96),2),ROUND(MinBase2Day*(1+ExpressFuelSurcharge),2),ROUND(((1-TwoDayDiscount)*'UPS 2Day Base'!C96)*(1+ExpressFuelSurcharge),2))</f>
        <v>141.5</v>
      </c>
      <c r="D99" s="300">
        <f>IF(MinBase2Day&gt;ROUND(((1-TwoDayDiscount)*'UPS 2Day Base'!D96),2),ROUND(MinBase2Day*(1+ExpressFuelSurcharge),2),ROUND(((1-TwoDayDiscount)*'UPS 2Day Base'!D96)*(1+ExpressFuelSurcharge),2))</f>
        <v>168.31</v>
      </c>
      <c r="E99" s="300">
        <f>IF(MinBase2Day&gt;ROUND(((1-TwoDayDiscount)*'UPS 2Day Base'!E96),2),ROUND(MinBase2Day*(1+ExpressFuelSurcharge),2),ROUND(((1-TwoDayDiscount)*'UPS 2Day Base'!E96)*(1+ExpressFuelSurcharge),2))</f>
        <v>251.83</v>
      </c>
      <c r="F99" s="300">
        <f>IF(MinBase2Day&gt;ROUND(((1-TwoDayDiscount)*'UPS 2Day Base'!F96),2),ROUND(MinBase2Day*(1+ExpressFuelSurcharge),2),ROUND(((1-TwoDayDiscount)*'UPS 2Day Base'!F96)*(1+ExpressFuelSurcharge),2))</f>
        <v>419.08</v>
      </c>
      <c r="G99" s="300">
        <f>IF(MinBase2Day&gt;ROUND(((1-TwoDayDiscount)*'UPS 2Day Base'!G96),2),ROUND(MinBase2Day*(1+ExpressFuelSurcharge),2),ROUND(((1-TwoDayDiscount)*'UPS 2Day Base'!G96)*(1+ExpressFuelSurcharge),2))</f>
        <v>431.9</v>
      </c>
      <c r="H99" s="300">
        <f>IF(MinBase2Day&gt;ROUND(((1-TwoDayDiscount)*'UPS 2Day Base'!H96),2),ROUND(MinBase2Day*(1+ExpressFuelSurcharge),2),ROUND(((1-TwoDayDiscount)*'UPS 2Day Base'!H96)*(1+ExpressFuelSurcharge),2))</f>
        <v>440.55</v>
      </c>
      <c r="I99" s="300">
        <f>IF(MinBase2Day&gt;ROUND(((1-TwoDayDiscount)*'UPS 2Day Base'!I96),2),ROUND(MinBase2Day*(1+ExpressFuelSurcharge),2),ROUND(((1-TwoDayDiscount)*'UPS 2Day Base'!I96)*(1+ExpressFuelSurcharge),2))</f>
        <v>449.36</v>
      </c>
      <c r="J99" s="300">
        <f>IF(MinBase2Day&gt;ROUND(((1-TwoDayDiscount)*'UPS 2Day Base'!J96),2),ROUND(MinBase2Day*(1+ExpressFuelSurcharge),2),ROUND(((1-TwoDayDiscount)*'UPS 2Day Base'!J96)*(1+ExpressFuelSurcharge),2))</f>
        <v>448.44</v>
      </c>
      <c r="K99" s="300">
        <f>IF(MinBase2Day&gt;ROUND(((1-TwoDayDiscount)*'UPS 2Day Base'!K96),2),ROUND(MinBase2Day*(1+ExpressFuelSurcharge),2),ROUND(((1-TwoDayDiscount)*'UPS 2Day Base'!K96)*(1+ExpressFuelSurcharge),2))</f>
        <v>449.73</v>
      </c>
    </row>
    <row r="100" ht="12.75" customHeight="1">
      <c r="A100" s="299">
        <v>95.0</v>
      </c>
      <c r="B100" s="300">
        <f>IF(MinBase2Day&gt;ROUND(((1-TwoDayDiscount)*'UPS 2Day Base'!B97),2),ROUND(MinBase2Day*(1+ExpressFuelSurcharge),2),ROUND(((1-TwoDayDiscount)*'UPS 2Day Base'!B97)*(1+ExpressFuelSurcharge),2))</f>
        <v>121.59</v>
      </c>
      <c r="C100" s="300">
        <f>IF(MinBase2Day&gt;ROUND(((1-TwoDayDiscount)*'UPS 2Day Base'!C97),2),ROUND(MinBase2Day*(1+ExpressFuelSurcharge),2),ROUND(((1-TwoDayDiscount)*'UPS 2Day Base'!C97)*(1+ExpressFuelSurcharge),2))</f>
        <v>142.23</v>
      </c>
      <c r="D100" s="300">
        <f>IF(MinBase2Day&gt;ROUND(((1-TwoDayDiscount)*'UPS 2Day Base'!D97),2),ROUND(MinBase2Day*(1+ExpressFuelSurcharge),2),ROUND(((1-TwoDayDiscount)*'UPS 2Day Base'!D97)*(1+ExpressFuelSurcharge),2))</f>
        <v>168.92</v>
      </c>
      <c r="E100" s="300">
        <f>IF(MinBase2Day&gt;ROUND(((1-TwoDayDiscount)*'UPS 2Day Base'!E97),2),ROUND(MinBase2Day*(1+ExpressFuelSurcharge),2),ROUND(((1-TwoDayDiscount)*'UPS 2Day Base'!E97)*(1+ExpressFuelSurcharge),2))</f>
        <v>252.59</v>
      </c>
      <c r="F100" s="300">
        <f>IF(MinBase2Day&gt;ROUND(((1-TwoDayDiscount)*'UPS 2Day Base'!F97),2),ROUND(MinBase2Day*(1+ExpressFuelSurcharge),2),ROUND(((1-TwoDayDiscount)*'UPS 2Day Base'!F97)*(1+ExpressFuelSurcharge),2))</f>
        <v>420.36</v>
      </c>
      <c r="G100" s="300">
        <f>IF(MinBase2Day&gt;ROUND(((1-TwoDayDiscount)*'UPS 2Day Base'!G97),2),ROUND(MinBase2Day*(1+ExpressFuelSurcharge),2),ROUND(((1-TwoDayDiscount)*'UPS 2Day Base'!G97)*(1+ExpressFuelSurcharge),2))</f>
        <v>435.74</v>
      </c>
      <c r="H100" s="300">
        <f>IF(MinBase2Day&gt;ROUND(((1-TwoDayDiscount)*'UPS 2Day Base'!H97),2),ROUND(MinBase2Day*(1+ExpressFuelSurcharge),2),ROUND(((1-TwoDayDiscount)*'UPS 2Day Base'!H97)*(1+ExpressFuelSurcharge),2))</f>
        <v>444.46</v>
      </c>
      <c r="I100" s="300">
        <f>IF(MinBase2Day&gt;ROUND(((1-TwoDayDiscount)*'UPS 2Day Base'!I97),2),ROUND(MinBase2Day*(1+ExpressFuelSurcharge),2),ROUND(((1-TwoDayDiscount)*'UPS 2Day Base'!I97)*(1+ExpressFuelSurcharge),2))</f>
        <v>453.36</v>
      </c>
      <c r="J100" s="300">
        <f>IF(MinBase2Day&gt;ROUND(((1-TwoDayDiscount)*'UPS 2Day Base'!J97),2),ROUND(MinBase2Day*(1+ExpressFuelSurcharge),2),ROUND(((1-TwoDayDiscount)*'UPS 2Day Base'!J97)*(1+ExpressFuelSurcharge),2))</f>
        <v>448.56</v>
      </c>
      <c r="K100" s="300">
        <f>IF(MinBase2Day&gt;ROUND(((1-TwoDayDiscount)*'UPS 2Day Base'!K97),2),ROUND(MinBase2Day*(1+ExpressFuelSurcharge),2),ROUND(((1-TwoDayDiscount)*'UPS 2Day Base'!K97)*(1+ExpressFuelSurcharge),2))</f>
        <v>453.73</v>
      </c>
    </row>
    <row r="101" ht="12.75" customHeight="1">
      <c r="A101" s="299">
        <v>96.0</v>
      </c>
      <c r="B101" s="300">
        <f>IF(MinBase2Day&gt;ROUND(((1-TwoDayDiscount)*'UPS 2Day Base'!B98),2),ROUND(MinBase2Day*(1+ExpressFuelSurcharge),2),ROUND(((1-TwoDayDiscount)*'UPS 2Day Base'!B98)*(1+ExpressFuelSurcharge),2))</f>
        <v>123.39</v>
      </c>
      <c r="C101" s="300">
        <f>IF(MinBase2Day&gt;ROUND(((1-TwoDayDiscount)*'UPS 2Day Base'!C98),2),ROUND(MinBase2Day*(1+ExpressFuelSurcharge),2),ROUND(((1-TwoDayDiscount)*'UPS 2Day Base'!C98)*(1+ExpressFuelSurcharge),2))</f>
        <v>142.89</v>
      </c>
      <c r="D101" s="300">
        <f>IF(MinBase2Day&gt;ROUND(((1-TwoDayDiscount)*'UPS 2Day Base'!D98),2),ROUND(MinBase2Day*(1+ExpressFuelSurcharge),2),ROUND(((1-TwoDayDiscount)*'UPS 2Day Base'!D98)*(1+ExpressFuelSurcharge),2))</f>
        <v>173.24</v>
      </c>
      <c r="E101" s="300">
        <f>IF(MinBase2Day&gt;ROUND(((1-TwoDayDiscount)*'UPS 2Day Base'!E98),2),ROUND(MinBase2Day*(1+ExpressFuelSurcharge),2),ROUND(((1-TwoDayDiscount)*'UPS 2Day Base'!E98)*(1+ExpressFuelSurcharge),2))</f>
        <v>257.05</v>
      </c>
      <c r="F101" s="300">
        <f>IF(MinBase2Day&gt;ROUND(((1-TwoDayDiscount)*'UPS 2Day Base'!F98),2),ROUND(MinBase2Day*(1+ExpressFuelSurcharge),2),ROUND(((1-TwoDayDiscount)*'UPS 2Day Base'!F98)*(1+ExpressFuelSurcharge),2))</f>
        <v>427.88</v>
      </c>
      <c r="G101" s="300">
        <f>IF(MinBase2Day&gt;ROUND(((1-TwoDayDiscount)*'UPS 2Day Base'!G98),2),ROUND(MinBase2Day*(1+ExpressFuelSurcharge),2),ROUND(((1-TwoDayDiscount)*'UPS 2Day Base'!G98)*(1+ExpressFuelSurcharge),2))</f>
        <v>436.45</v>
      </c>
      <c r="H101" s="300">
        <f>IF(MinBase2Day&gt;ROUND(((1-TwoDayDiscount)*'UPS 2Day Base'!H98),2),ROUND(MinBase2Day*(1+ExpressFuelSurcharge),2),ROUND(((1-TwoDayDiscount)*'UPS 2Day Base'!H98)*(1+ExpressFuelSurcharge),2))</f>
        <v>445.18</v>
      </c>
      <c r="I101" s="300">
        <f>IF(MinBase2Day&gt;ROUND(((1-TwoDayDiscount)*'UPS 2Day Base'!I98),2),ROUND(MinBase2Day*(1+ExpressFuelSurcharge),2),ROUND(((1-TwoDayDiscount)*'UPS 2Day Base'!I98)*(1+ExpressFuelSurcharge),2))</f>
        <v>454.1</v>
      </c>
      <c r="J101" s="300">
        <f>IF(MinBase2Day&gt;ROUND(((1-TwoDayDiscount)*'UPS 2Day Base'!J98),2),ROUND(MinBase2Day*(1+ExpressFuelSurcharge),2),ROUND(((1-TwoDayDiscount)*'UPS 2Day Base'!J98)*(1+ExpressFuelSurcharge),2))</f>
        <v>450.66</v>
      </c>
      <c r="K101" s="300">
        <f>IF(MinBase2Day&gt;ROUND(((1-TwoDayDiscount)*'UPS 2Day Base'!K98),2),ROUND(MinBase2Day*(1+ExpressFuelSurcharge),2),ROUND(((1-TwoDayDiscount)*'UPS 2Day Base'!K98)*(1+ExpressFuelSurcharge),2))</f>
        <v>454.47</v>
      </c>
    </row>
    <row r="102" ht="12.75" customHeight="1">
      <c r="A102" s="299">
        <v>97.0</v>
      </c>
      <c r="B102" s="300">
        <f>IF(MinBase2Day&gt;ROUND(((1-TwoDayDiscount)*'UPS 2Day Base'!B99),2),ROUND(MinBase2Day*(1+ExpressFuelSurcharge),2),ROUND(((1-TwoDayDiscount)*'UPS 2Day Base'!B99)*(1+ExpressFuelSurcharge),2))</f>
        <v>124.02</v>
      </c>
      <c r="C102" s="300">
        <f>IF(MinBase2Day&gt;ROUND(((1-TwoDayDiscount)*'UPS 2Day Base'!C99),2),ROUND(MinBase2Day*(1+ExpressFuelSurcharge),2),ROUND(((1-TwoDayDiscount)*'UPS 2Day Base'!C99)*(1+ExpressFuelSurcharge),2))</f>
        <v>143.68</v>
      </c>
      <c r="D102" s="300">
        <f>IF(MinBase2Day&gt;ROUND(((1-TwoDayDiscount)*'UPS 2Day Base'!D99),2),ROUND(MinBase2Day*(1+ExpressFuelSurcharge),2),ROUND(((1-TwoDayDiscount)*'UPS 2Day Base'!D99)*(1+ExpressFuelSurcharge),2))</f>
        <v>177.43</v>
      </c>
      <c r="E102" s="300">
        <f>IF(MinBase2Day&gt;ROUND(((1-TwoDayDiscount)*'UPS 2Day Base'!E99),2),ROUND(MinBase2Day*(1+ExpressFuelSurcharge),2),ROUND(((1-TwoDayDiscount)*'UPS 2Day Base'!E99)*(1+ExpressFuelSurcharge),2))</f>
        <v>257.8</v>
      </c>
      <c r="F102" s="300">
        <f>IF(MinBase2Day&gt;ROUND(((1-TwoDayDiscount)*'UPS 2Day Base'!F99),2),ROUND(MinBase2Day*(1+ExpressFuelSurcharge),2),ROUND(((1-TwoDayDiscount)*'UPS 2Day Base'!F99)*(1+ExpressFuelSurcharge),2))</f>
        <v>436.89</v>
      </c>
      <c r="G102" s="300">
        <f>IF(MinBase2Day&gt;ROUND(((1-TwoDayDiscount)*'UPS 2Day Base'!G99),2),ROUND(MinBase2Day*(1+ExpressFuelSurcharge),2),ROUND(((1-TwoDayDiscount)*'UPS 2Day Base'!G99)*(1+ExpressFuelSurcharge),2))</f>
        <v>445.63</v>
      </c>
      <c r="H102" s="300">
        <f>IF(MinBase2Day&gt;ROUND(((1-TwoDayDiscount)*'UPS 2Day Base'!H99),2),ROUND(MinBase2Day*(1+ExpressFuelSurcharge),2),ROUND(((1-TwoDayDiscount)*'UPS 2Day Base'!H99)*(1+ExpressFuelSurcharge),2))</f>
        <v>454.54</v>
      </c>
      <c r="I102" s="300">
        <f>IF(MinBase2Day&gt;ROUND(((1-TwoDayDiscount)*'UPS 2Day Base'!I99),2),ROUND(MinBase2Day*(1+ExpressFuelSurcharge),2),ROUND(((1-TwoDayDiscount)*'UPS 2Day Base'!I99)*(1+ExpressFuelSurcharge),2))</f>
        <v>463.63</v>
      </c>
      <c r="J102" s="300">
        <f>IF(MinBase2Day&gt;ROUND(((1-TwoDayDiscount)*'UPS 2Day Base'!J99),2),ROUND(MinBase2Day*(1+ExpressFuelSurcharge),2),ROUND(((1-TwoDayDiscount)*'UPS 2Day Base'!J99)*(1+ExpressFuelSurcharge),2))</f>
        <v>451.06</v>
      </c>
      <c r="K102" s="300">
        <f>IF(MinBase2Day&gt;ROUND(((1-TwoDayDiscount)*'UPS 2Day Base'!K99),2),ROUND(MinBase2Day*(1+ExpressFuelSurcharge),2),ROUND(((1-TwoDayDiscount)*'UPS 2Day Base'!K99)*(1+ExpressFuelSurcharge),2))</f>
        <v>464.02</v>
      </c>
    </row>
    <row r="103" ht="12.75" customHeight="1">
      <c r="A103" s="299">
        <v>98.0</v>
      </c>
      <c r="B103" s="300">
        <f>IF(MinBase2Day&gt;ROUND(((1-TwoDayDiscount)*'UPS 2Day Base'!B100),2),ROUND(MinBase2Day*(1+ExpressFuelSurcharge),2),ROUND(((1-TwoDayDiscount)*'UPS 2Day Base'!B100)*(1+ExpressFuelSurcharge),2))</f>
        <v>124.64</v>
      </c>
      <c r="C103" s="300">
        <f>IF(MinBase2Day&gt;ROUND(((1-TwoDayDiscount)*'UPS 2Day Base'!C100),2),ROUND(MinBase2Day*(1+ExpressFuelSurcharge),2),ROUND(((1-TwoDayDiscount)*'UPS 2Day Base'!C100)*(1+ExpressFuelSurcharge),2))</f>
        <v>144.42</v>
      </c>
      <c r="D103" s="300">
        <f>IF(MinBase2Day&gt;ROUND(((1-TwoDayDiscount)*'UPS 2Day Base'!D100),2),ROUND(MinBase2Day*(1+ExpressFuelSurcharge),2),ROUND(((1-TwoDayDiscount)*'UPS 2Day Base'!D100)*(1+ExpressFuelSurcharge),2))</f>
        <v>178.15</v>
      </c>
      <c r="E103" s="300">
        <f>IF(MinBase2Day&gt;ROUND(((1-TwoDayDiscount)*'UPS 2Day Base'!E100),2),ROUND(MinBase2Day*(1+ExpressFuelSurcharge),2),ROUND(((1-TwoDayDiscount)*'UPS 2Day Base'!E100)*(1+ExpressFuelSurcharge),2))</f>
        <v>258.56</v>
      </c>
      <c r="F103" s="300">
        <f>IF(MinBase2Day&gt;ROUND(((1-TwoDayDiscount)*'UPS 2Day Base'!F100),2),ROUND(MinBase2Day*(1+ExpressFuelSurcharge),2),ROUND(((1-TwoDayDiscount)*'UPS 2Day Base'!F100)*(1+ExpressFuelSurcharge),2))</f>
        <v>447.11</v>
      </c>
      <c r="G103" s="300">
        <f>IF(MinBase2Day&gt;ROUND(((1-TwoDayDiscount)*'UPS 2Day Base'!G100),2),ROUND(MinBase2Day*(1+ExpressFuelSurcharge),2),ROUND(((1-TwoDayDiscount)*'UPS 2Day Base'!G100)*(1+ExpressFuelSurcharge),2))</f>
        <v>456.07</v>
      </c>
      <c r="H103" s="300">
        <f>IF(MinBase2Day&gt;ROUND(((1-TwoDayDiscount)*'UPS 2Day Base'!H100),2),ROUND(MinBase2Day*(1+ExpressFuelSurcharge),2),ROUND(((1-TwoDayDiscount)*'UPS 2Day Base'!H100)*(1+ExpressFuelSurcharge),2))</f>
        <v>465.14</v>
      </c>
      <c r="I103" s="300">
        <f>IF(MinBase2Day&gt;ROUND(((1-TwoDayDiscount)*'UPS 2Day Base'!I100),2),ROUND(MinBase2Day*(1+ExpressFuelSurcharge),2),ROUND(((1-TwoDayDiscount)*'UPS 2Day Base'!I100)*(1+ExpressFuelSurcharge),2))</f>
        <v>469.8</v>
      </c>
      <c r="J103" s="300">
        <f>IF(MinBase2Day&gt;ROUND(((1-TwoDayDiscount)*'UPS 2Day Base'!J100),2),ROUND(MinBase2Day*(1+ExpressFuelSurcharge),2),ROUND(((1-TwoDayDiscount)*'UPS 2Day Base'!J100)*(1+ExpressFuelSurcharge),2))</f>
        <v>451.2</v>
      </c>
      <c r="K103" s="300">
        <f>IF(MinBase2Day&gt;ROUND(((1-TwoDayDiscount)*'UPS 2Day Base'!K100),2),ROUND(MinBase2Day*(1+ExpressFuelSurcharge),2),ROUND(((1-TwoDayDiscount)*'UPS 2Day Base'!K100)*(1+ExpressFuelSurcharge),2))</f>
        <v>480.62</v>
      </c>
    </row>
    <row r="104" ht="12.75" customHeight="1">
      <c r="A104" s="299">
        <v>99.0</v>
      </c>
      <c r="B104" s="300">
        <f>IF(MinBase2Day&gt;ROUND(((1-TwoDayDiscount)*'UPS 2Day Base'!B101),2),ROUND(MinBase2Day*(1+ExpressFuelSurcharge),2),ROUND(((1-TwoDayDiscount)*'UPS 2Day Base'!B101)*(1+ExpressFuelSurcharge),2))</f>
        <v>125.27</v>
      </c>
      <c r="C104" s="300">
        <f>IF(MinBase2Day&gt;ROUND(((1-TwoDayDiscount)*'UPS 2Day Base'!C101),2),ROUND(MinBase2Day*(1+ExpressFuelSurcharge),2),ROUND(((1-TwoDayDiscount)*'UPS 2Day Base'!C101)*(1+ExpressFuelSurcharge),2))</f>
        <v>145.14</v>
      </c>
      <c r="D104" s="300">
        <f>IF(MinBase2Day&gt;ROUND(((1-TwoDayDiscount)*'UPS 2Day Base'!D101),2),ROUND(MinBase2Day*(1+ExpressFuelSurcharge),2),ROUND(((1-TwoDayDiscount)*'UPS 2Day Base'!D101)*(1+ExpressFuelSurcharge),2))</f>
        <v>182.36</v>
      </c>
      <c r="E104" s="300">
        <f>IF(MinBase2Day&gt;ROUND(((1-TwoDayDiscount)*'UPS 2Day Base'!E101),2),ROUND(MinBase2Day*(1+ExpressFuelSurcharge),2),ROUND(((1-TwoDayDiscount)*'UPS 2Day Base'!E101)*(1+ExpressFuelSurcharge),2))</f>
        <v>273.61</v>
      </c>
      <c r="F104" s="300">
        <f>IF(MinBase2Day&gt;ROUND(((1-TwoDayDiscount)*'UPS 2Day Base'!F101),2),ROUND(MinBase2Day*(1+ExpressFuelSurcharge),2),ROUND(((1-TwoDayDiscount)*'UPS 2Day Base'!F101)*(1+ExpressFuelSurcharge),2))</f>
        <v>450.3</v>
      </c>
      <c r="G104" s="300">
        <f>IF(MinBase2Day&gt;ROUND(((1-TwoDayDiscount)*'UPS 2Day Base'!G101),2),ROUND(MinBase2Day*(1+ExpressFuelSurcharge),2),ROUND(((1-TwoDayDiscount)*'UPS 2Day Base'!G101)*(1+ExpressFuelSurcharge),2))</f>
        <v>471.85</v>
      </c>
      <c r="H104" s="300">
        <f>IF(MinBase2Day&gt;ROUND(((1-TwoDayDiscount)*'UPS 2Day Base'!H101),2),ROUND(MinBase2Day*(1+ExpressFuelSurcharge),2),ROUND(((1-TwoDayDiscount)*'UPS 2Day Base'!H101)*(1+ExpressFuelSurcharge),2))</f>
        <v>491.53</v>
      </c>
      <c r="I104" s="300">
        <f>IF(MinBase2Day&gt;ROUND(((1-TwoDayDiscount)*'UPS 2Day Base'!I101),2),ROUND(MinBase2Day*(1+ExpressFuelSurcharge),2),ROUND(((1-TwoDayDiscount)*'UPS 2Day Base'!I101)*(1+ExpressFuelSurcharge),2))</f>
        <v>501.32</v>
      </c>
      <c r="J104" s="300">
        <f>IF(MinBase2Day&gt;ROUND(((1-TwoDayDiscount)*'UPS 2Day Base'!J101),2),ROUND(MinBase2Day*(1+ExpressFuelSurcharge),2),ROUND(((1-TwoDayDiscount)*'UPS 2Day Base'!J101)*(1+ExpressFuelSurcharge),2))</f>
        <v>451.56</v>
      </c>
      <c r="K104" s="300">
        <f>IF(MinBase2Day&gt;ROUND(((1-TwoDayDiscount)*'UPS 2Day Base'!K101),2),ROUND(MinBase2Day*(1+ExpressFuelSurcharge),2),ROUND(((1-TwoDayDiscount)*'UPS 2Day Base'!K101)*(1+ExpressFuelSurcharge),2))</f>
        <v>505.37</v>
      </c>
    </row>
    <row r="105" ht="12.75" customHeight="1">
      <c r="A105" s="299">
        <v>100.0</v>
      </c>
      <c r="B105" s="300">
        <f>IF(MinBase2Day&gt;ROUND(((1-TwoDayDiscount)*'UPS 2Day Base'!B102),2),ROUND(MinBase2Day*(1+ExpressFuelSurcharge),2),ROUND(((1-TwoDayDiscount)*'UPS 2Day Base'!B102)*(1+ExpressFuelSurcharge),2))</f>
        <v>125.9</v>
      </c>
      <c r="C105" s="300">
        <f>IF(MinBase2Day&gt;ROUND(((1-TwoDayDiscount)*'UPS 2Day Base'!C102),2),ROUND(MinBase2Day*(1+ExpressFuelSurcharge),2),ROUND(((1-TwoDayDiscount)*'UPS 2Day Base'!C102)*(1+ExpressFuelSurcharge),2))</f>
        <v>157.38</v>
      </c>
      <c r="D105" s="300">
        <f>IF(MinBase2Day&gt;ROUND(((1-TwoDayDiscount)*'UPS 2Day Base'!D102),2),ROUND(MinBase2Day*(1+ExpressFuelSurcharge),2),ROUND(((1-TwoDayDiscount)*'UPS 2Day Base'!D102)*(1+ExpressFuelSurcharge),2))</f>
        <v>202.03</v>
      </c>
      <c r="E105" s="300">
        <f>IF(MinBase2Day&gt;ROUND(((1-TwoDayDiscount)*'UPS 2Day Base'!E102),2),ROUND(MinBase2Day*(1+ExpressFuelSurcharge),2),ROUND(((1-TwoDayDiscount)*'UPS 2Day Base'!E102)*(1+ExpressFuelSurcharge),2))</f>
        <v>288.41</v>
      </c>
      <c r="F105" s="300">
        <f>IF(MinBase2Day&gt;ROUND(((1-TwoDayDiscount)*'UPS 2Day Base'!F102),2),ROUND(MinBase2Day*(1+ExpressFuelSurcharge),2),ROUND(((1-TwoDayDiscount)*'UPS 2Day Base'!F102)*(1+ExpressFuelSurcharge),2))</f>
        <v>457.99</v>
      </c>
      <c r="G105" s="300">
        <f>IF(MinBase2Day&gt;ROUND(((1-TwoDayDiscount)*'UPS 2Day Base'!G102),2),ROUND(MinBase2Day*(1+ExpressFuelSurcharge),2),ROUND(((1-TwoDayDiscount)*'UPS 2Day Base'!G102)*(1+ExpressFuelSurcharge),2))</f>
        <v>518.6</v>
      </c>
      <c r="H105" s="300">
        <f>IF(MinBase2Day&gt;ROUND(((1-TwoDayDiscount)*'UPS 2Day Base'!H102),2),ROUND(MinBase2Day*(1+ExpressFuelSurcharge),2),ROUND(((1-TwoDayDiscount)*'UPS 2Day Base'!H102)*(1+ExpressFuelSurcharge),2))</f>
        <v>540.08</v>
      </c>
      <c r="I105" s="300">
        <f>IF(MinBase2Day&gt;ROUND(((1-TwoDayDiscount)*'UPS 2Day Base'!I102),2),ROUND(MinBase2Day*(1+ExpressFuelSurcharge),2),ROUND(((1-TwoDayDiscount)*'UPS 2Day Base'!I102)*(1+ExpressFuelSurcharge),2))</f>
        <v>550.41</v>
      </c>
      <c r="J105" s="300">
        <f>IF(MinBase2Day&gt;ROUND(((1-TwoDayDiscount)*'UPS 2Day Base'!J102),2),ROUND(MinBase2Day*(1+ExpressFuelSurcharge),2),ROUND(((1-TwoDayDiscount)*'UPS 2Day Base'!J102)*(1+ExpressFuelSurcharge),2))</f>
        <v>484.9</v>
      </c>
      <c r="K105" s="300">
        <f>IF(MinBase2Day&gt;ROUND(((1-TwoDayDiscount)*'UPS 2Day Base'!K102),2),ROUND(MinBase2Day*(1+ExpressFuelSurcharge),2),ROUND(((1-TwoDayDiscount)*'UPS 2Day Base'!K102)*(1+ExpressFuelSurcharge),2))</f>
        <v>556.75</v>
      </c>
    </row>
    <row r="106" ht="12.75" customHeight="1">
      <c r="A106" s="299">
        <v>101.0</v>
      </c>
      <c r="B106" s="300">
        <f>IF(MinBase2Day&gt;ROUND(((1-TwoDayDiscount)*'UPS 2Day Base'!B103),2),ROUND(MinBase2Day*(1+ExpressFuelSurcharge),2),ROUND(((1-TwoDayDiscount)*'UPS 2Day Base'!B103)*(1+ExpressFuelSurcharge),2))</f>
        <v>127.16</v>
      </c>
      <c r="C106" s="300">
        <f>IF(MinBase2Day&gt;ROUND(((1-TwoDayDiscount)*'UPS 2Day Base'!C103),2),ROUND(MinBase2Day*(1+ExpressFuelSurcharge),2),ROUND(((1-TwoDayDiscount)*'UPS 2Day Base'!C103)*(1+ExpressFuelSurcharge),2))</f>
        <v>158.95</v>
      </c>
      <c r="D106" s="300">
        <f>IF(MinBase2Day&gt;ROUND(((1-TwoDayDiscount)*'UPS 2Day Base'!D103),2),ROUND(MinBase2Day*(1+ExpressFuelSurcharge),2),ROUND(((1-TwoDayDiscount)*'UPS 2Day Base'!D103)*(1+ExpressFuelSurcharge),2))</f>
        <v>204.05</v>
      </c>
      <c r="E106" s="300">
        <f>IF(MinBase2Day&gt;ROUND(((1-TwoDayDiscount)*'UPS 2Day Base'!E103),2),ROUND(MinBase2Day*(1+ExpressFuelSurcharge),2),ROUND(((1-TwoDayDiscount)*'UPS 2Day Base'!E103)*(1+ExpressFuelSurcharge),2))</f>
        <v>291.29</v>
      </c>
      <c r="F106" s="300">
        <f>IF(MinBase2Day&gt;ROUND(((1-TwoDayDiscount)*'UPS 2Day Base'!F103),2),ROUND(MinBase2Day*(1+ExpressFuelSurcharge),2),ROUND(((1-TwoDayDiscount)*'UPS 2Day Base'!F103)*(1+ExpressFuelSurcharge),2))</f>
        <v>464.4</v>
      </c>
      <c r="G106" s="300">
        <f>IF(MinBase2Day&gt;ROUND(((1-TwoDayDiscount)*'UPS 2Day Base'!G103),2),ROUND(MinBase2Day*(1+ExpressFuelSurcharge),2),ROUND(((1-TwoDayDiscount)*'UPS 2Day Base'!G103)*(1+ExpressFuelSurcharge),2))</f>
        <v>527.87</v>
      </c>
      <c r="H106" s="300">
        <f>IF(MinBase2Day&gt;ROUND(((1-TwoDayDiscount)*'UPS 2Day Base'!H103),2),ROUND(MinBase2Day*(1+ExpressFuelSurcharge),2),ROUND(((1-TwoDayDiscount)*'UPS 2Day Base'!H103)*(1+ExpressFuelSurcharge),2))</f>
        <v>544.14</v>
      </c>
      <c r="I106" s="300">
        <f>IF(MinBase2Day&gt;ROUND(((1-TwoDayDiscount)*'UPS 2Day Base'!I103),2),ROUND(MinBase2Day*(1+ExpressFuelSurcharge),2),ROUND(((1-TwoDayDiscount)*'UPS 2Day Base'!I103)*(1+ExpressFuelSurcharge),2))</f>
        <v>555.23</v>
      </c>
      <c r="J106" s="300">
        <f>IF(MinBase2Day&gt;ROUND(((1-TwoDayDiscount)*'UPS 2Day Base'!J103),2),ROUND(MinBase2Day*(1+ExpressFuelSurcharge),2),ROUND(((1-TwoDayDiscount)*'UPS 2Day Base'!J103)*(1+ExpressFuelSurcharge),2))</f>
        <v>489.74</v>
      </c>
      <c r="K106" s="300">
        <f>IF(MinBase2Day&gt;ROUND(((1-TwoDayDiscount)*'UPS 2Day Base'!K103),2),ROUND(MinBase2Day*(1+ExpressFuelSurcharge),2),ROUND(((1-TwoDayDiscount)*'UPS 2Day Base'!K103)*(1+ExpressFuelSurcharge),2))</f>
        <v>562.3</v>
      </c>
    </row>
    <row r="107" ht="12.75" customHeight="1">
      <c r="A107" s="299">
        <v>102.0</v>
      </c>
      <c r="B107" s="300">
        <f>IF(MinBase2Day&gt;ROUND(((1-TwoDayDiscount)*'UPS 2Day Base'!B104),2),ROUND(MinBase2Day*(1+ExpressFuelSurcharge),2),ROUND(((1-TwoDayDiscount)*'UPS 2Day Base'!B104)*(1+ExpressFuelSurcharge),2))</f>
        <v>128.42</v>
      </c>
      <c r="C107" s="300">
        <f>IF(MinBase2Day&gt;ROUND(((1-TwoDayDiscount)*'UPS 2Day Base'!C104),2),ROUND(MinBase2Day*(1+ExpressFuelSurcharge),2),ROUND(((1-TwoDayDiscount)*'UPS 2Day Base'!C104)*(1+ExpressFuelSurcharge),2))</f>
        <v>160.53</v>
      </c>
      <c r="D107" s="300">
        <f>IF(MinBase2Day&gt;ROUND(((1-TwoDayDiscount)*'UPS 2Day Base'!D104),2),ROUND(MinBase2Day*(1+ExpressFuelSurcharge),2),ROUND(((1-TwoDayDiscount)*'UPS 2Day Base'!D104)*(1+ExpressFuelSurcharge),2))</f>
        <v>206.07</v>
      </c>
      <c r="E107" s="300">
        <f>IF(MinBase2Day&gt;ROUND(((1-TwoDayDiscount)*'UPS 2Day Base'!E104),2),ROUND(MinBase2Day*(1+ExpressFuelSurcharge),2),ROUND(((1-TwoDayDiscount)*'UPS 2Day Base'!E104)*(1+ExpressFuelSurcharge),2))</f>
        <v>294.18</v>
      </c>
      <c r="F107" s="300">
        <f>IF(MinBase2Day&gt;ROUND(((1-TwoDayDiscount)*'UPS 2Day Base'!F104),2),ROUND(MinBase2Day*(1+ExpressFuelSurcharge),2),ROUND(((1-TwoDayDiscount)*'UPS 2Day Base'!F104)*(1+ExpressFuelSurcharge),2))</f>
        <v>467.67</v>
      </c>
      <c r="G107" s="300">
        <f>IF(MinBase2Day&gt;ROUND(((1-TwoDayDiscount)*'UPS 2Day Base'!G104),2),ROUND(MinBase2Day*(1+ExpressFuelSurcharge),2),ROUND(((1-TwoDayDiscount)*'UPS 2Day Base'!G104)*(1+ExpressFuelSurcharge),2))</f>
        <v>533.1</v>
      </c>
      <c r="H107" s="300">
        <f>IF(MinBase2Day&gt;ROUND(((1-TwoDayDiscount)*'UPS 2Day Base'!H104),2),ROUND(MinBase2Day*(1+ExpressFuelSurcharge),2),ROUND(((1-TwoDayDiscount)*'UPS 2Day Base'!H104)*(1+ExpressFuelSurcharge),2))</f>
        <v>549.53</v>
      </c>
      <c r="I107" s="300">
        <f>IF(MinBase2Day&gt;ROUND(((1-TwoDayDiscount)*'UPS 2Day Base'!I104),2),ROUND(MinBase2Day*(1+ExpressFuelSurcharge),2),ROUND(((1-TwoDayDiscount)*'UPS 2Day Base'!I104)*(1+ExpressFuelSurcharge),2))</f>
        <v>560.73</v>
      </c>
      <c r="J107" s="300">
        <f>IF(MinBase2Day&gt;ROUND(((1-TwoDayDiscount)*'UPS 2Day Base'!J104),2),ROUND(MinBase2Day*(1+ExpressFuelSurcharge),2),ROUND(((1-TwoDayDiscount)*'UPS 2Day Base'!J104)*(1+ExpressFuelSurcharge),2))</f>
        <v>494.59</v>
      </c>
      <c r="K107" s="300">
        <f>IF(MinBase2Day&gt;ROUND(((1-TwoDayDiscount)*'UPS 2Day Base'!K104),2),ROUND(MinBase2Day*(1+ExpressFuelSurcharge),2),ROUND(((1-TwoDayDiscount)*'UPS 2Day Base'!K104)*(1+ExpressFuelSurcharge),2))</f>
        <v>567.84</v>
      </c>
    </row>
    <row r="108" ht="12.75" customHeight="1">
      <c r="A108" s="299">
        <v>103.0</v>
      </c>
      <c r="B108" s="300">
        <f>IF(MinBase2Day&gt;ROUND(((1-TwoDayDiscount)*'UPS 2Day Base'!B105),2),ROUND(MinBase2Day*(1+ExpressFuelSurcharge),2),ROUND(((1-TwoDayDiscount)*'UPS 2Day Base'!B105)*(1+ExpressFuelSurcharge),2))</f>
        <v>129.68</v>
      </c>
      <c r="C108" s="300">
        <f>IF(MinBase2Day&gt;ROUND(((1-TwoDayDiscount)*'UPS 2Day Base'!C105),2),ROUND(MinBase2Day*(1+ExpressFuelSurcharge),2),ROUND(((1-TwoDayDiscount)*'UPS 2Day Base'!C105)*(1+ExpressFuelSurcharge),2))</f>
        <v>162.1</v>
      </c>
      <c r="D108" s="300">
        <f>IF(MinBase2Day&gt;ROUND(((1-TwoDayDiscount)*'UPS 2Day Base'!D105),2),ROUND(MinBase2Day*(1+ExpressFuelSurcharge),2),ROUND(((1-TwoDayDiscount)*'UPS 2Day Base'!D105)*(1+ExpressFuelSurcharge),2))</f>
        <v>208.09</v>
      </c>
      <c r="E108" s="300">
        <f>IF(MinBase2Day&gt;ROUND(((1-TwoDayDiscount)*'UPS 2Day Base'!E105),2),ROUND(MinBase2Day*(1+ExpressFuelSurcharge),2),ROUND(((1-TwoDayDiscount)*'UPS 2Day Base'!E105)*(1+ExpressFuelSurcharge),2))</f>
        <v>297.06</v>
      </c>
      <c r="F108" s="300">
        <f>IF(MinBase2Day&gt;ROUND(((1-TwoDayDiscount)*'UPS 2Day Base'!F105),2),ROUND(MinBase2Day*(1+ExpressFuelSurcharge),2),ROUND(((1-TwoDayDiscount)*'UPS 2Day Base'!F105)*(1+ExpressFuelSurcharge),2))</f>
        <v>472.25</v>
      </c>
      <c r="G108" s="300">
        <f>IF(MinBase2Day&gt;ROUND(((1-TwoDayDiscount)*'UPS 2Day Base'!G105),2),ROUND(MinBase2Day*(1+ExpressFuelSurcharge),2),ROUND(((1-TwoDayDiscount)*'UPS 2Day Base'!G105)*(1+ExpressFuelSurcharge),2))</f>
        <v>538.33</v>
      </c>
      <c r="H108" s="300">
        <f>IF(MinBase2Day&gt;ROUND(((1-TwoDayDiscount)*'UPS 2Day Base'!H105),2),ROUND(MinBase2Day*(1+ExpressFuelSurcharge),2),ROUND(((1-TwoDayDiscount)*'UPS 2Day Base'!H105)*(1+ExpressFuelSurcharge),2))</f>
        <v>554.91</v>
      </c>
      <c r="I108" s="300">
        <f>IF(MinBase2Day&gt;ROUND(((1-TwoDayDiscount)*'UPS 2Day Base'!I105),2),ROUND(MinBase2Day*(1+ExpressFuelSurcharge),2),ROUND(((1-TwoDayDiscount)*'UPS 2Day Base'!I105)*(1+ExpressFuelSurcharge),2))</f>
        <v>566.22</v>
      </c>
      <c r="J108" s="300">
        <f>IF(MinBase2Day&gt;ROUND(((1-TwoDayDiscount)*'UPS 2Day Base'!J105),2),ROUND(MinBase2Day*(1+ExpressFuelSurcharge),2),ROUND(((1-TwoDayDiscount)*'UPS 2Day Base'!J105)*(1+ExpressFuelSurcharge),2))</f>
        <v>499.44</v>
      </c>
      <c r="K108" s="300">
        <f>IF(MinBase2Day&gt;ROUND(((1-TwoDayDiscount)*'UPS 2Day Base'!K105),2),ROUND(MinBase2Day*(1+ExpressFuelSurcharge),2),ROUND(((1-TwoDayDiscount)*'UPS 2Day Base'!K105)*(1+ExpressFuelSurcharge),2))</f>
        <v>573.4</v>
      </c>
    </row>
    <row r="109" ht="12.75" customHeight="1">
      <c r="A109" s="299">
        <v>104.0</v>
      </c>
      <c r="B109" s="300">
        <f>IF(MinBase2Day&gt;ROUND(((1-TwoDayDiscount)*'UPS 2Day Base'!B106),2),ROUND(MinBase2Day*(1+ExpressFuelSurcharge),2),ROUND(((1-TwoDayDiscount)*'UPS 2Day Base'!B106)*(1+ExpressFuelSurcharge),2))</f>
        <v>130.94</v>
      </c>
      <c r="C109" s="300">
        <f>IF(MinBase2Day&gt;ROUND(((1-TwoDayDiscount)*'UPS 2Day Base'!C106),2),ROUND(MinBase2Day*(1+ExpressFuelSurcharge),2),ROUND(((1-TwoDayDiscount)*'UPS 2Day Base'!C106)*(1+ExpressFuelSurcharge),2))</f>
        <v>163.68</v>
      </c>
      <c r="D109" s="300">
        <f>IF(MinBase2Day&gt;ROUND(((1-TwoDayDiscount)*'UPS 2Day Base'!D106),2),ROUND(MinBase2Day*(1+ExpressFuelSurcharge),2),ROUND(((1-TwoDayDiscount)*'UPS 2Day Base'!D106)*(1+ExpressFuelSurcharge),2))</f>
        <v>210.11</v>
      </c>
      <c r="E109" s="300">
        <f>IF(MinBase2Day&gt;ROUND(((1-TwoDayDiscount)*'UPS 2Day Base'!E106),2),ROUND(MinBase2Day*(1+ExpressFuelSurcharge),2),ROUND(((1-TwoDayDiscount)*'UPS 2Day Base'!E106)*(1+ExpressFuelSurcharge),2))</f>
        <v>299.94</v>
      </c>
      <c r="F109" s="300">
        <f>IF(MinBase2Day&gt;ROUND(((1-TwoDayDiscount)*'UPS 2Day Base'!F106),2),ROUND(MinBase2Day*(1+ExpressFuelSurcharge),2),ROUND(((1-TwoDayDiscount)*'UPS 2Day Base'!F106)*(1+ExpressFuelSurcharge),2))</f>
        <v>475.8</v>
      </c>
      <c r="G109" s="300">
        <f>IF(MinBase2Day&gt;ROUND(((1-TwoDayDiscount)*'UPS 2Day Base'!G106),2),ROUND(MinBase2Day*(1+ExpressFuelSurcharge),2),ROUND(((1-TwoDayDiscount)*'UPS 2Day Base'!G106)*(1+ExpressFuelSurcharge),2))</f>
        <v>543.55</v>
      </c>
      <c r="H109" s="300">
        <f>IF(MinBase2Day&gt;ROUND(((1-TwoDayDiscount)*'UPS 2Day Base'!H106),2),ROUND(MinBase2Day*(1+ExpressFuelSurcharge),2),ROUND(((1-TwoDayDiscount)*'UPS 2Day Base'!H106)*(1+ExpressFuelSurcharge),2))</f>
        <v>560.3</v>
      </c>
      <c r="I109" s="300">
        <f>IF(MinBase2Day&gt;ROUND(((1-TwoDayDiscount)*'UPS 2Day Base'!I106),2),ROUND(MinBase2Day*(1+ExpressFuelSurcharge),2),ROUND(((1-TwoDayDiscount)*'UPS 2Day Base'!I106)*(1+ExpressFuelSurcharge),2))</f>
        <v>571.72</v>
      </c>
      <c r="J109" s="300">
        <f>IF(MinBase2Day&gt;ROUND(((1-TwoDayDiscount)*'UPS 2Day Base'!J106),2),ROUND(MinBase2Day*(1+ExpressFuelSurcharge),2),ROUND(((1-TwoDayDiscount)*'UPS 2Day Base'!J106)*(1+ExpressFuelSurcharge),2))</f>
        <v>504.29</v>
      </c>
      <c r="K109" s="300">
        <f>IF(MinBase2Day&gt;ROUND(((1-TwoDayDiscount)*'UPS 2Day Base'!K106),2),ROUND(MinBase2Day*(1+ExpressFuelSurcharge),2),ROUND(((1-TwoDayDiscount)*'UPS 2Day Base'!K106)*(1+ExpressFuelSurcharge),2))</f>
        <v>578.94</v>
      </c>
    </row>
    <row r="110" ht="12.75" customHeight="1">
      <c r="A110" s="299">
        <v>105.0</v>
      </c>
      <c r="B110" s="300">
        <f>IF(MinBase2Day&gt;ROUND(((1-TwoDayDiscount)*'UPS 2Day Base'!B107),2),ROUND(MinBase2Day*(1+ExpressFuelSurcharge),2),ROUND(((1-TwoDayDiscount)*'UPS 2Day Base'!B107)*(1+ExpressFuelSurcharge),2))</f>
        <v>132.2</v>
      </c>
      <c r="C110" s="300">
        <f>IF(MinBase2Day&gt;ROUND(((1-TwoDayDiscount)*'UPS 2Day Base'!C107),2),ROUND(MinBase2Day*(1+ExpressFuelSurcharge),2),ROUND(((1-TwoDayDiscount)*'UPS 2Day Base'!C107)*(1+ExpressFuelSurcharge),2))</f>
        <v>165.25</v>
      </c>
      <c r="D110" s="300">
        <f>IF(MinBase2Day&gt;ROUND(((1-TwoDayDiscount)*'UPS 2Day Base'!D107),2),ROUND(MinBase2Day*(1+ExpressFuelSurcharge),2),ROUND(((1-TwoDayDiscount)*'UPS 2Day Base'!D107)*(1+ExpressFuelSurcharge),2))</f>
        <v>212.13</v>
      </c>
      <c r="E110" s="300">
        <f>IF(MinBase2Day&gt;ROUND(((1-TwoDayDiscount)*'UPS 2Day Base'!E107),2),ROUND(MinBase2Day*(1+ExpressFuelSurcharge),2),ROUND(((1-TwoDayDiscount)*'UPS 2Day Base'!E107)*(1+ExpressFuelSurcharge),2))</f>
        <v>302.83</v>
      </c>
      <c r="F110" s="300">
        <f>IF(MinBase2Day&gt;ROUND(((1-TwoDayDiscount)*'UPS 2Day Base'!F107),2),ROUND(MinBase2Day*(1+ExpressFuelSurcharge),2),ROUND(((1-TwoDayDiscount)*'UPS 2Day Base'!F107)*(1+ExpressFuelSurcharge),2))</f>
        <v>481.43</v>
      </c>
      <c r="G110" s="300">
        <f>IF(MinBase2Day&gt;ROUND(((1-TwoDayDiscount)*'UPS 2Day Base'!G107),2),ROUND(MinBase2Day*(1+ExpressFuelSurcharge),2),ROUND(((1-TwoDayDiscount)*'UPS 2Day Base'!G107)*(1+ExpressFuelSurcharge),2))</f>
        <v>548.78</v>
      </c>
      <c r="H110" s="300">
        <f>IF(MinBase2Day&gt;ROUND(((1-TwoDayDiscount)*'UPS 2Day Base'!H107),2),ROUND(MinBase2Day*(1+ExpressFuelSurcharge),2),ROUND(((1-TwoDayDiscount)*'UPS 2Day Base'!H107)*(1+ExpressFuelSurcharge),2))</f>
        <v>565.69</v>
      </c>
      <c r="I110" s="300">
        <f>IF(MinBase2Day&gt;ROUND(((1-TwoDayDiscount)*'UPS 2Day Base'!I107),2),ROUND(MinBase2Day*(1+ExpressFuelSurcharge),2),ROUND(((1-TwoDayDiscount)*'UPS 2Day Base'!I107)*(1+ExpressFuelSurcharge),2))</f>
        <v>577.22</v>
      </c>
      <c r="J110" s="300">
        <f>IF(MinBase2Day&gt;ROUND(((1-TwoDayDiscount)*'UPS 2Day Base'!J107),2),ROUND(MinBase2Day*(1+ExpressFuelSurcharge),2),ROUND(((1-TwoDayDiscount)*'UPS 2Day Base'!J107)*(1+ExpressFuelSurcharge),2))</f>
        <v>509.13</v>
      </c>
      <c r="K110" s="300">
        <f>IF(MinBase2Day&gt;ROUND(((1-TwoDayDiscount)*'UPS 2Day Base'!K107),2),ROUND(MinBase2Day*(1+ExpressFuelSurcharge),2),ROUND(((1-TwoDayDiscount)*'UPS 2Day Base'!K107)*(1+ExpressFuelSurcharge),2))</f>
        <v>584.49</v>
      </c>
    </row>
    <row r="111" ht="12.75" customHeight="1">
      <c r="A111" s="299">
        <v>106.0</v>
      </c>
      <c r="B111" s="300">
        <f>IF(MinBase2Day&gt;ROUND(((1-TwoDayDiscount)*'UPS 2Day Base'!B108),2),ROUND(MinBase2Day*(1+ExpressFuelSurcharge),2),ROUND(((1-TwoDayDiscount)*'UPS 2Day Base'!B108)*(1+ExpressFuelSurcharge),2))</f>
        <v>133.46</v>
      </c>
      <c r="C111" s="300">
        <f>IF(MinBase2Day&gt;ROUND(((1-TwoDayDiscount)*'UPS 2Day Base'!C108),2),ROUND(MinBase2Day*(1+ExpressFuelSurcharge),2),ROUND(((1-TwoDayDiscount)*'UPS 2Day Base'!C108)*(1+ExpressFuelSurcharge),2))</f>
        <v>166.82</v>
      </c>
      <c r="D111" s="300">
        <f>IF(MinBase2Day&gt;ROUND(((1-TwoDayDiscount)*'UPS 2Day Base'!D108),2),ROUND(MinBase2Day*(1+ExpressFuelSurcharge),2),ROUND(((1-TwoDayDiscount)*'UPS 2Day Base'!D108)*(1+ExpressFuelSurcharge),2))</f>
        <v>214.15</v>
      </c>
      <c r="E111" s="300">
        <f>IF(MinBase2Day&gt;ROUND(((1-TwoDayDiscount)*'UPS 2Day Base'!E108),2),ROUND(MinBase2Day*(1+ExpressFuelSurcharge),2),ROUND(((1-TwoDayDiscount)*'UPS 2Day Base'!E108)*(1+ExpressFuelSurcharge),2))</f>
        <v>305.71</v>
      </c>
      <c r="F111" s="300">
        <f>IF(MinBase2Day&gt;ROUND(((1-TwoDayDiscount)*'UPS 2Day Base'!F108),2),ROUND(MinBase2Day*(1+ExpressFuelSurcharge),2),ROUND(((1-TwoDayDiscount)*'UPS 2Day Base'!F108)*(1+ExpressFuelSurcharge),2))</f>
        <v>486.01</v>
      </c>
      <c r="G111" s="300">
        <f>IF(MinBase2Day&gt;ROUND(((1-TwoDayDiscount)*'UPS 2Day Base'!G108),2),ROUND(MinBase2Day*(1+ExpressFuelSurcharge),2),ROUND(((1-TwoDayDiscount)*'UPS 2Day Base'!G108)*(1+ExpressFuelSurcharge),2))</f>
        <v>554.01</v>
      </c>
      <c r="H111" s="300">
        <f>IF(MinBase2Day&gt;ROUND(((1-TwoDayDiscount)*'UPS 2Day Base'!H108),2),ROUND(MinBase2Day*(1+ExpressFuelSurcharge),2),ROUND(((1-TwoDayDiscount)*'UPS 2Day Base'!H108)*(1+ExpressFuelSurcharge),2))</f>
        <v>571.08</v>
      </c>
      <c r="I111" s="300">
        <f>IF(MinBase2Day&gt;ROUND(((1-TwoDayDiscount)*'UPS 2Day Base'!I108),2),ROUND(MinBase2Day*(1+ExpressFuelSurcharge),2),ROUND(((1-TwoDayDiscount)*'UPS 2Day Base'!I108)*(1+ExpressFuelSurcharge),2))</f>
        <v>582.72</v>
      </c>
      <c r="J111" s="300">
        <f>IF(MinBase2Day&gt;ROUND(((1-TwoDayDiscount)*'UPS 2Day Base'!J108),2),ROUND(MinBase2Day*(1+ExpressFuelSurcharge),2),ROUND(((1-TwoDayDiscount)*'UPS 2Day Base'!J108)*(1+ExpressFuelSurcharge),2))</f>
        <v>513.97</v>
      </c>
      <c r="K111" s="300">
        <f>IF(MinBase2Day&gt;ROUND(((1-TwoDayDiscount)*'UPS 2Day Base'!K108),2),ROUND(MinBase2Day*(1+ExpressFuelSurcharge),2),ROUND(((1-TwoDayDiscount)*'UPS 2Day Base'!K108)*(1+ExpressFuelSurcharge),2))</f>
        <v>590.04</v>
      </c>
    </row>
    <row r="112" ht="12.75" customHeight="1">
      <c r="A112" s="299">
        <v>107.0</v>
      </c>
      <c r="B112" s="300">
        <f>IF(MinBase2Day&gt;ROUND(((1-TwoDayDiscount)*'UPS 2Day Base'!B109),2),ROUND(MinBase2Day*(1+ExpressFuelSurcharge),2),ROUND(((1-TwoDayDiscount)*'UPS 2Day Base'!B109)*(1+ExpressFuelSurcharge),2))</f>
        <v>134.72</v>
      </c>
      <c r="C112" s="300">
        <f>IF(MinBase2Day&gt;ROUND(((1-TwoDayDiscount)*'UPS 2Day Base'!C109),2),ROUND(MinBase2Day*(1+ExpressFuelSurcharge),2),ROUND(((1-TwoDayDiscount)*'UPS 2Day Base'!C109)*(1+ExpressFuelSurcharge),2))</f>
        <v>168.4</v>
      </c>
      <c r="D112" s="300">
        <f>IF(MinBase2Day&gt;ROUND(((1-TwoDayDiscount)*'UPS 2Day Base'!D109),2),ROUND(MinBase2Day*(1+ExpressFuelSurcharge),2),ROUND(((1-TwoDayDiscount)*'UPS 2Day Base'!D109)*(1+ExpressFuelSurcharge),2))</f>
        <v>216.17</v>
      </c>
      <c r="E112" s="300">
        <f>IF(MinBase2Day&gt;ROUND(((1-TwoDayDiscount)*'UPS 2Day Base'!E109),2),ROUND(MinBase2Day*(1+ExpressFuelSurcharge),2),ROUND(((1-TwoDayDiscount)*'UPS 2Day Base'!E109)*(1+ExpressFuelSurcharge),2))</f>
        <v>308.6</v>
      </c>
      <c r="F112" s="300">
        <f>IF(MinBase2Day&gt;ROUND(((1-TwoDayDiscount)*'UPS 2Day Base'!F109),2),ROUND(MinBase2Day*(1+ExpressFuelSurcharge),2),ROUND(((1-TwoDayDiscount)*'UPS 2Day Base'!F109)*(1+ExpressFuelSurcharge),2))</f>
        <v>489.53</v>
      </c>
      <c r="G112" s="300">
        <f>IF(MinBase2Day&gt;ROUND(((1-TwoDayDiscount)*'UPS 2Day Base'!G109),2),ROUND(MinBase2Day*(1+ExpressFuelSurcharge),2),ROUND(((1-TwoDayDiscount)*'UPS 2Day Base'!G109)*(1+ExpressFuelSurcharge),2))</f>
        <v>559.23</v>
      </c>
      <c r="H112" s="300">
        <f>IF(MinBase2Day&gt;ROUND(((1-TwoDayDiscount)*'UPS 2Day Base'!H109),2),ROUND(MinBase2Day*(1+ExpressFuelSurcharge),2),ROUND(((1-TwoDayDiscount)*'UPS 2Day Base'!H109)*(1+ExpressFuelSurcharge),2))</f>
        <v>576.46</v>
      </c>
      <c r="I112" s="300">
        <f>IF(MinBase2Day&gt;ROUND(((1-TwoDayDiscount)*'UPS 2Day Base'!I109),2),ROUND(MinBase2Day*(1+ExpressFuelSurcharge),2),ROUND(((1-TwoDayDiscount)*'UPS 2Day Base'!I109)*(1+ExpressFuelSurcharge),2))</f>
        <v>588.21</v>
      </c>
      <c r="J112" s="300">
        <f>IF(MinBase2Day&gt;ROUND(((1-TwoDayDiscount)*'UPS 2Day Base'!J109),2),ROUND(MinBase2Day*(1+ExpressFuelSurcharge),2),ROUND(((1-TwoDayDiscount)*'UPS 2Day Base'!J109)*(1+ExpressFuelSurcharge),2))</f>
        <v>518.84</v>
      </c>
      <c r="K112" s="300">
        <f>IF(MinBase2Day&gt;ROUND(((1-TwoDayDiscount)*'UPS 2Day Base'!K109),2),ROUND(MinBase2Day*(1+ExpressFuelSurcharge),2),ROUND(((1-TwoDayDiscount)*'UPS 2Day Base'!K109)*(1+ExpressFuelSurcharge),2))</f>
        <v>595.59</v>
      </c>
    </row>
    <row r="113" ht="12.75" customHeight="1">
      <c r="A113" s="299">
        <v>108.0</v>
      </c>
      <c r="B113" s="300">
        <f>IF(MinBase2Day&gt;ROUND(((1-TwoDayDiscount)*'UPS 2Day Base'!B110),2),ROUND(MinBase2Day*(1+ExpressFuelSurcharge),2),ROUND(((1-TwoDayDiscount)*'UPS 2Day Base'!B110)*(1+ExpressFuelSurcharge),2))</f>
        <v>135.98</v>
      </c>
      <c r="C113" s="300">
        <f>IF(MinBase2Day&gt;ROUND(((1-TwoDayDiscount)*'UPS 2Day Base'!C110),2),ROUND(MinBase2Day*(1+ExpressFuelSurcharge),2),ROUND(((1-TwoDayDiscount)*'UPS 2Day Base'!C110)*(1+ExpressFuelSurcharge),2))</f>
        <v>169.97</v>
      </c>
      <c r="D113" s="300">
        <f>IF(MinBase2Day&gt;ROUND(((1-TwoDayDiscount)*'UPS 2Day Base'!D110),2),ROUND(MinBase2Day*(1+ExpressFuelSurcharge),2),ROUND(((1-TwoDayDiscount)*'UPS 2Day Base'!D110)*(1+ExpressFuelSurcharge),2))</f>
        <v>218.19</v>
      </c>
      <c r="E113" s="300">
        <f>IF(MinBase2Day&gt;ROUND(((1-TwoDayDiscount)*'UPS 2Day Base'!E110),2),ROUND(MinBase2Day*(1+ExpressFuelSurcharge),2),ROUND(((1-TwoDayDiscount)*'UPS 2Day Base'!E110)*(1+ExpressFuelSurcharge),2))</f>
        <v>311.48</v>
      </c>
      <c r="F113" s="300">
        <f>IF(MinBase2Day&gt;ROUND(((1-TwoDayDiscount)*'UPS 2Day Base'!F110),2),ROUND(MinBase2Day*(1+ExpressFuelSurcharge),2),ROUND(((1-TwoDayDiscount)*'UPS 2Day Base'!F110)*(1+ExpressFuelSurcharge),2))</f>
        <v>494.1</v>
      </c>
      <c r="G113" s="300">
        <f>IF(MinBase2Day&gt;ROUND(((1-TwoDayDiscount)*'UPS 2Day Base'!G110),2),ROUND(MinBase2Day*(1+ExpressFuelSurcharge),2),ROUND(((1-TwoDayDiscount)*'UPS 2Day Base'!G110)*(1+ExpressFuelSurcharge),2))</f>
        <v>564.46</v>
      </c>
      <c r="H113" s="300">
        <f>IF(MinBase2Day&gt;ROUND(((1-TwoDayDiscount)*'UPS 2Day Base'!H110),2),ROUND(MinBase2Day*(1+ExpressFuelSurcharge),2),ROUND(((1-TwoDayDiscount)*'UPS 2Day Base'!H110)*(1+ExpressFuelSurcharge),2))</f>
        <v>581.85</v>
      </c>
      <c r="I113" s="300">
        <f>IF(MinBase2Day&gt;ROUND(((1-TwoDayDiscount)*'UPS 2Day Base'!I110),2),ROUND(MinBase2Day*(1+ExpressFuelSurcharge),2),ROUND(((1-TwoDayDiscount)*'UPS 2Day Base'!I110)*(1+ExpressFuelSurcharge),2))</f>
        <v>593.71</v>
      </c>
      <c r="J113" s="300">
        <f>IF(MinBase2Day&gt;ROUND(((1-TwoDayDiscount)*'UPS 2Day Base'!J110),2),ROUND(MinBase2Day*(1+ExpressFuelSurcharge),2),ROUND(((1-TwoDayDiscount)*'UPS 2Day Base'!J110)*(1+ExpressFuelSurcharge),2))</f>
        <v>523.69</v>
      </c>
      <c r="K113" s="300">
        <f>IF(MinBase2Day&gt;ROUND(((1-TwoDayDiscount)*'UPS 2Day Base'!K110),2),ROUND(MinBase2Day*(1+ExpressFuelSurcharge),2),ROUND(((1-TwoDayDiscount)*'UPS 2Day Base'!K110)*(1+ExpressFuelSurcharge),2))</f>
        <v>601.14</v>
      </c>
    </row>
    <row r="114" ht="12.75" customHeight="1">
      <c r="A114" s="299">
        <v>109.0</v>
      </c>
      <c r="B114" s="300">
        <f>IF(MinBase2Day&gt;ROUND(((1-TwoDayDiscount)*'UPS 2Day Base'!B111),2),ROUND(MinBase2Day*(1+ExpressFuelSurcharge),2),ROUND(((1-TwoDayDiscount)*'UPS 2Day Base'!B111)*(1+ExpressFuelSurcharge),2))</f>
        <v>137.24</v>
      </c>
      <c r="C114" s="300">
        <f>IF(MinBase2Day&gt;ROUND(((1-TwoDayDiscount)*'UPS 2Day Base'!C111),2),ROUND(MinBase2Day*(1+ExpressFuelSurcharge),2),ROUND(((1-TwoDayDiscount)*'UPS 2Day Base'!C111)*(1+ExpressFuelSurcharge),2))</f>
        <v>171.54</v>
      </c>
      <c r="D114" s="300">
        <f>IF(MinBase2Day&gt;ROUND(((1-TwoDayDiscount)*'UPS 2Day Base'!D111),2),ROUND(MinBase2Day*(1+ExpressFuelSurcharge),2),ROUND(((1-TwoDayDiscount)*'UPS 2Day Base'!D111)*(1+ExpressFuelSurcharge),2))</f>
        <v>220.21</v>
      </c>
      <c r="E114" s="300">
        <f>IF(MinBase2Day&gt;ROUND(((1-TwoDayDiscount)*'UPS 2Day Base'!E111),2),ROUND(MinBase2Day*(1+ExpressFuelSurcharge),2),ROUND(((1-TwoDayDiscount)*'UPS 2Day Base'!E111)*(1+ExpressFuelSurcharge),2))</f>
        <v>314.36</v>
      </c>
      <c r="F114" s="300">
        <f>IF(MinBase2Day&gt;ROUND(((1-TwoDayDiscount)*'UPS 2Day Base'!F111),2),ROUND(MinBase2Day*(1+ExpressFuelSurcharge),2),ROUND(((1-TwoDayDiscount)*'UPS 2Day Base'!F111)*(1+ExpressFuelSurcharge),2))</f>
        <v>498.68</v>
      </c>
      <c r="G114" s="300">
        <f>IF(MinBase2Day&gt;ROUND(((1-TwoDayDiscount)*'UPS 2Day Base'!G111),2),ROUND(MinBase2Day*(1+ExpressFuelSurcharge),2),ROUND(((1-TwoDayDiscount)*'UPS 2Day Base'!G111)*(1+ExpressFuelSurcharge),2))</f>
        <v>569.69</v>
      </c>
      <c r="H114" s="300">
        <f>IF(MinBase2Day&gt;ROUND(((1-TwoDayDiscount)*'UPS 2Day Base'!H111),2),ROUND(MinBase2Day*(1+ExpressFuelSurcharge),2),ROUND(((1-TwoDayDiscount)*'UPS 2Day Base'!H111)*(1+ExpressFuelSurcharge),2))</f>
        <v>587.24</v>
      </c>
      <c r="I114" s="300">
        <f>IF(MinBase2Day&gt;ROUND(((1-TwoDayDiscount)*'UPS 2Day Base'!I111),2),ROUND(MinBase2Day*(1+ExpressFuelSurcharge),2),ROUND(((1-TwoDayDiscount)*'UPS 2Day Base'!I111)*(1+ExpressFuelSurcharge),2))</f>
        <v>599.21</v>
      </c>
      <c r="J114" s="300">
        <f>IF(MinBase2Day&gt;ROUND(((1-TwoDayDiscount)*'UPS 2Day Base'!J111),2),ROUND(MinBase2Day*(1+ExpressFuelSurcharge),2),ROUND(((1-TwoDayDiscount)*'UPS 2Day Base'!J111)*(1+ExpressFuelSurcharge),2))</f>
        <v>528.54</v>
      </c>
      <c r="K114" s="300">
        <f>IF(MinBase2Day&gt;ROUND(((1-TwoDayDiscount)*'UPS 2Day Base'!K111),2),ROUND(MinBase2Day*(1+ExpressFuelSurcharge),2),ROUND(((1-TwoDayDiscount)*'UPS 2Day Base'!K111)*(1+ExpressFuelSurcharge),2))</f>
        <v>606.69</v>
      </c>
    </row>
    <row r="115" ht="12.75" customHeight="1">
      <c r="A115" s="299">
        <v>110.0</v>
      </c>
      <c r="B115" s="300">
        <f>IF(MinBase2Day&gt;ROUND(((1-TwoDayDiscount)*'UPS 2Day Base'!B112),2),ROUND(MinBase2Day*(1+ExpressFuelSurcharge),2),ROUND(((1-TwoDayDiscount)*'UPS 2Day Base'!B112)*(1+ExpressFuelSurcharge),2))</f>
        <v>138.49</v>
      </c>
      <c r="C115" s="300">
        <f>IF(MinBase2Day&gt;ROUND(((1-TwoDayDiscount)*'UPS 2Day Base'!C112),2),ROUND(MinBase2Day*(1+ExpressFuelSurcharge),2),ROUND(((1-TwoDayDiscount)*'UPS 2Day Base'!C112)*(1+ExpressFuelSurcharge),2))</f>
        <v>173.12</v>
      </c>
      <c r="D115" s="300">
        <f>IF(MinBase2Day&gt;ROUND(((1-TwoDayDiscount)*'UPS 2Day Base'!D112),2),ROUND(MinBase2Day*(1+ExpressFuelSurcharge),2),ROUND(((1-TwoDayDiscount)*'UPS 2Day Base'!D112)*(1+ExpressFuelSurcharge),2))</f>
        <v>222.24</v>
      </c>
      <c r="E115" s="300">
        <f>IF(MinBase2Day&gt;ROUND(((1-TwoDayDiscount)*'UPS 2Day Base'!E112),2),ROUND(MinBase2Day*(1+ExpressFuelSurcharge),2),ROUND(((1-TwoDayDiscount)*'UPS 2Day Base'!E112)*(1+ExpressFuelSurcharge),2))</f>
        <v>317.25</v>
      </c>
      <c r="F115" s="300">
        <f>IF(MinBase2Day&gt;ROUND(((1-TwoDayDiscount)*'UPS 2Day Base'!F112),2),ROUND(MinBase2Day*(1+ExpressFuelSurcharge),2),ROUND(((1-TwoDayDiscount)*'UPS 2Day Base'!F112)*(1+ExpressFuelSurcharge),2))</f>
        <v>504.33</v>
      </c>
      <c r="G115" s="300">
        <f>IF(MinBase2Day&gt;ROUND(((1-TwoDayDiscount)*'UPS 2Day Base'!G112),2),ROUND(MinBase2Day*(1+ExpressFuelSurcharge),2),ROUND(((1-TwoDayDiscount)*'UPS 2Day Base'!G112)*(1+ExpressFuelSurcharge),2))</f>
        <v>574.91</v>
      </c>
      <c r="H115" s="300">
        <f>IF(MinBase2Day&gt;ROUND(((1-TwoDayDiscount)*'UPS 2Day Base'!H112),2),ROUND(MinBase2Day*(1+ExpressFuelSurcharge),2),ROUND(((1-TwoDayDiscount)*'UPS 2Day Base'!H112)*(1+ExpressFuelSurcharge),2))</f>
        <v>592.63</v>
      </c>
      <c r="I115" s="300">
        <f>IF(MinBase2Day&gt;ROUND(((1-TwoDayDiscount)*'UPS 2Day Base'!I112),2),ROUND(MinBase2Day*(1+ExpressFuelSurcharge),2),ROUND(((1-TwoDayDiscount)*'UPS 2Day Base'!I112)*(1+ExpressFuelSurcharge),2))</f>
        <v>604.71</v>
      </c>
      <c r="J115" s="300">
        <f>IF(MinBase2Day&gt;ROUND(((1-TwoDayDiscount)*'UPS 2Day Base'!J112),2),ROUND(MinBase2Day*(1+ExpressFuelSurcharge),2),ROUND(((1-TwoDayDiscount)*'UPS 2Day Base'!J112)*(1+ExpressFuelSurcharge),2))</f>
        <v>533.39</v>
      </c>
      <c r="K115" s="300">
        <f>IF(MinBase2Day&gt;ROUND(((1-TwoDayDiscount)*'UPS 2Day Base'!K112),2),ROUND(MinBase2Day*(1+ExpressFuelSurcharge),2),ROUND(((1-TwoDayDiscount)*'UPS 2Day Base'!K112)*(1+ExpressFuelSurcharge),2))</f>
        <v>612.24</v>
      </c>
    </row>
    <row r="116" ht="12.75" customHeight="1">
      <c r="A116" s="299">
        <v>111.0</v>
      </c>
      <c r="B116" s="300">
        <f>IF(MinBase2Day&gt;ROUND(((1-TwoDayDiscount)*'UPS 2Day Base'!B113),2),ROUND(MinBase2Day*(1+ExpressFuelSurcharge),2),ROUND(((1-TwoDayDiscount)*'UPS 2Day Base'!B113)*(1+ExpressFuelSurcharge),2))</f>
        <v>139.75</v>
      </c>
      <c r="C116" s="300">
        <f>IF(MinBase2Day&gt;ROUND(((1-TwoDayDiscount)*'UPS 2Day Base'!C113),2),ROUND(MinBase2Day*(1+ExpressFuelSurcharge),2),ROUND(((1-TwoDayDiscount)*'UPS 2Day Base'!C113)*(1+ExpressFuelSurcharge),2))</f>
        <v>174.69</v>
      </c>
      <c r="D116" s="300">
        <f>IF(MinBase2Day&gt;ROUND(((1-TwoDayDiscount)*'UPS 2Day Base'!D113),2),ROUND(MinBase2Day*(1+ExpressFuelSurcharge),2),ROUND(((1-TwoDayDiscount)*'UPS 2Day Base'!D113)*(1+ExpressFuelSurcharge),2))</f>
        <v>224.26</v>
      </c>
      <c r="E116" s="300">
        <f>IF(MinBase2Day&gt;ROUND(((1-TwoDayDiscount)*'UPS 2Day Base'!E113),2),ROUND(MinBase2Day*(1+ExpressFuelSurcharge),2),ROUND(((1-TwoDayDiscount)*'UPS 2Day Base'!E113)*(1+ExpressFuelSurcharge),2))</f>
        <v>320.13</v>
      </c>
      <c r="F116" s="300">
        <f>IF(MinBase2Day&gt;ROUND(((1-TwoDayDiscount)*'UPS 2Day Base'!F113),2),ROUND(MinBase2Day*(1+ExpressFuelSurcharge),2),ROUND(((1-TwoDayDiscount)*'UPS 2Day Base'!F113)*(1+ExpressFuelSurcharge),2))</f>
        <v>507.83</v>
      </c>
      <c r="G116" s="300">
        <f>IF(MinBase2Day&gt;ROUND(((1-TwoDayDiscount)*'UPS 2Day Base'!G113),2),ROUND(MinBase2Day*(1+ExpressFuelSurcharge),2),ROUND(((1-TwoDayDiscount)*'UPS 2Day Base'!G113)*(1+ExpressFuelSurcharge),2))</f>
        <v>580.14</v>
      </c>
      <c r="H116" s="300">
        <f>IF(MinBase2Day&gt;ROUND(((1-TwoDayDiscount)*'UPS 2Day Base'!H113),2),ROUND(MinBase2Day*(1+ExpressFuelSurcharge),2),ROUND(((1-TwoDayDiscount)*'UPS 2Day Base'!H113)*(1+ExpressFuelSurcharge),2))</f>
        <v>598.01</v>
      </c>
      <c r="I116" s="300">
        <f>IF(MinBase2Day&gt;ROUND(((1-TwoDayDiscount)*'UPS 2Day Base'!I113),2),ROUND(MinBase2Day*(1+ExpressFuelSurcharge),2),ROUND(((1-TwoDayDiscount)*'UPS 2Day Base'!I113)*(1+ExpressFuelSurcharge),2))</f>
        <v>610.2</v>
      </c>
      <c r="J116" s="300">
        <f>IF(MinBase2Day&gt;ROUND(((1-TwoDayDiscount)*'UPS 2Day Base'!J113),2),ROUND(MinBase2Day*(1+ExpressFuelSurcharge),2),ROUND(((1-TwoDayDiscount)*'UPS 2Day Base'!J113)*(1+ExpressFuelSurcharge),2))</f>
        <v>538.23</v>
      </c>
      <c r="K116" s="300">
        <f>IF(MinBase2Day&gt;ROUND(((1-TwoDayDiscount)*'UPS 2Day Base'!K113),2),ROUND(MinBase2Day*(1+ExpressFuelSurcharge),2),ROUND(((1-TwoDayDiscount)*'UPS 2Day Base'!K113)*(1+ExpressFuelSurcharge),2))</f>
        <v>617.79</v>
      </c>
    </row>
    <row r="117" ht="12.75" customHeight="1">
      <c r="A117" s="299">
        <v>112.0</v>
      </c>
      <c r="B117" s="300">
        <f>IF(MinBase2Day&gt;ROUND(((1-TwoDayDiscount)*'UPS 2Day Base'!B114),2),ROUND(MinBase2Day*(1+ExpressFuelSurcharge),2),ROUND(((1-TwoDayDiscount)*'UPS 2Day Base'!B114)*(1+ExpressFuelSurcharge),2))</f>
        <v>141.01</v>
      </c>
      <c r="C117" s="300">
        <f>IF(MinBase2Day&gt;ROUND(((1-TwoDayDiscount)*'UPS 2Day Base'!C114),2),ROUND(MinBase2Day*(1+ExpressFuelSurcharge),2),ROUND(((1-TwoDayDiscount)*'UPS 2Day Base'!C114)*(1+ExpressFuelSurcharge),2))</f>
        <v>176.27</v>
      </c>
      <c r="D117" s="300">
        <f>IF(MinBase2Day&gt;ROUND(((1-TwoDayDiscount)*'UPS 2Day Base'!D114),2),ROUND(MinBase2Day*(1+ExpressFuelSurcharge),2),ROUND(((1-TwoDayDiscount)*'UPS 2Day Base'!D114)*(1+ExpressFuelSurcharge),2))</f>
        <v>226.28</v>
      </c>
      <c r="E117" s="300">
        <f>IF(MinBase2Day&gt;ROUND(((1-TwoDayDiscount)*'UPS 2Day Base'!E114),2),ROUND(MinBase2Day*(1+ExpressFuelSurcharge),2),ROUND(((1-TwoDayDiscount)*'UPS 2Day Base'!E114)*(1+ExpressFuelSurcharge),2))</f>
        <v>323.02</v>
      </c>
      <c r="F117" s="300">
        <f>IF(MinBase2Day&gt;ROUND(((1-TwoDayDiscount)*'UPS 2Day Base'!F114),2),ROUND(MinBase2Day*(1+ExpressFuelSurcharge),2),ROUND(((1-TwoDayDiscount)*'UPS 2Day Base'!F114)*(1+ExpressFuelSurcharge),2))</f>
        <v>513.51</v>
      </c>
      <c r="G117" s="300">
        <f>IF(MinBase2Day&gt;ROUND(((1-TwoDayDiscount)*'UPS 2Day Base'!G114),2),ROUND(MinBase2Day*(1+ExpressFuelSurcharge),2),ROUND(((1-TwoDayDiscount)*'UPS 2Day Base'!G114)*(1+ExpressFuelSurcharge),2))</f>
        <v>585.37</v>
      </c>
      <c r="H117" s="300">
        <f>IF(MinBase2Day&gt;ROUND(((1-TwoDayDiscount)*'UPS 2Day Base'!H114),2),ROUND(MinBase2Day*(1+ExpressFuelSurcharge),2),ROUND(((1-TwoDayDiscount)*'UPS 2Day Base'!H114)*(1+ExpressFuelSurcharge),2))</f>
        <v>603.4</v>
      </c>
      <c r="I117" s="300">
        <f>IF(MinBase2Day&gt;ROUND(((1-TwoDayDiscount)*'UPS 2Day Base'!I114),2),ROUND(MinBase2Day*(1+ExpressFuelSurcharge),2),ROUND(((1-TwoDayDiscount)*'UPS 2Day Base'!I114)*(1+ExpressFuelSurcharge),2))</f>
        <v>615.7</v>
      </c>
      <c r="J117" s="300">
        <f>IF(MinBase2Day&gt;ROUND(((1-TwoDayDiscount)*'UPS 2Day Base'!J114),2),ROUND(MinBase2Day*(1+ExpressFuelSurcharge),2),ROUND(((1-TwoDayDiscount)*'UPS 2Day Base'!J114)*(1+ExpressFuelSurcharge),2))</f>
        <v>543.09</v>
      </c>
      <c r="K117" s="300">
        <f>IF(MinBase2Day&gt;ROUND(((1-TwoDayDiscount)*'UPS 2Day Base'!K114),2),ROUND(MinBase2Day*(1+ExpressFuelSurcharge),2),ROUND(((1-TwoDayDiscount)*'UPS 2Day Base'!K114)*(1+ExpressFuelSurcharge),2))</f>
        <v>623.33</v>
      </c>
    </row>
    <row r="118" ht="12.75" customHeight="1">
      <c r="A118" s="299">
        <v>113.0</v>
      </c>
      <c r="B118" s="300">
        <f>IF(MinBase2Day&gt;ROUND(((1-TwoDayDiscount)*'UPS 2Day Base'!B115),2),ROUND(MinBase2Day*(1+ExpressFuelSurcharge),2),ROUND(((1-TwoDayDiscount)*'UPS 2Day Base'!B115)*(1+ExpressFuelSurcharge),2))</f>
        <v>142.27</v>
      </c>
      <c r="C118" s="300">
        <f>IF(MinBase2Day&gt;ROUND(((1-TwoDayDiscount)*'UPS 2Day Base'!C115),2),ROUND(MinBase2Day*(1+ExpressFuelSurcharge),2),ROUND(((1-TwoDayDiscount)*'UPS 2Day Base'!C115)*(1+ExpressFuelSurcharge),2))</f>
        <v>177.84</v>
      </c>
      <c r="D118" s="300">
        <f>IF(MinBase2Day&gt;ROUND(((1-TwoDayDiscount)*'UPS 2Day Base'!D115),2),ROUND(MinBase2Day*(1+ExpressFuelSurcharge),2),ROUND(((1-TwoDayDiscount)*'UPS 2Day Base'!D115)*(1+ExpressFuelSurcharge),2))</f>
        <v>228.3</v>
      </c>
      <c r="E118" s="300">
        <f>IF(MinBase2Day&gt;ROUND(((1-TwoDayDiscount)*'UPS 2Day Base'!E115),2),ROUND(MinBase2Day*(1+ExpressFuelSurcharge),2),ROUND(((1-TwoDayDiscount)*'UPS 2Day Base'!E115)*(1+ExpressFuelSurcharge),2))</f>
        <v>325.9</v>
      </c>
      <c r="F118" s="300">
        <f>IF(MinBase2Day&gt;ROUND(((1-TwoDayDiscount)*'UPS 2Day Base'!F115),2),ROUND(MinBase2Day*(1+ExpressFuelSurcharge),2),ROUND(((1-TwoDayDiscount)*'UPS 2Day Base'!F115)*(1+ExpressFuelSurcharge),2))</f>
        <v>516.98</v>
      </c>
      <c r="G118" s="300">
        <f>IF(MinBase2Day&gt;ROUND(((1-TwoDayDiscount)*'UPS 2Day Base'!G115),2),ROUND(MinBase2Day*(1+ExpressFuelSurcharge),2),ROUND(((1-TwoDayDiscount)*'UPS 2Day Base'!G115)*(1+ExpressFuelSurcharge),2))</f>
        <v>590.59</v>
      </c>
      <c r="H118" s="300">
        <f>IF(MinBase2Day&gt;ROUND(((1-TwoDayDiscount)*'UPS 2Day Base'!H115),2),ROUND(MinBase2Day*(1+ExpressFuelSurcharge),2),ROUND(((1-TwoDayDiscount)*'UPS 2Day Base'!H115)*(1+ExpressFuelSurcharge),2))</f>
        <v>608.79</v>
      </c>
      <c r="I118" s="300">
        <f>IF(MinBase2Day&gt;ROUND(((1-TwoDayDiscount)*'UPS 2Day Base'!I115),2),ROUND(MinBase2Day*(1+ExpressFuelSurcharge),2),ROUND(((1-TwoDayDiscount)*'UPS 2Day Base'!I115)*(1+ExpressFuelSurcharge),2))</f>
        <v>621.2</v>
      </c>
      <c r="J118" s="300">
        <f>IF(MinBase2Day&gt;ROUND(((1-TwoDayDiscount)*'UPS 2Day Base'!J115),2),ROUND(MinBase2Day*(1+ExpressFuelSurcharge),2),ROUND(((1-TwoDayDiscount)*'UPS 2Day Base'!J115)*(1+ExpressFuelSurcharge),2))</f>
        <v>547.92</v>
      </c>
      <c r="K118" s="300">
        <f>IF(MinBase2Day&gt;ROUND(((1-TwoDayDiscount)*'UPS 2Day Base'!K115),2),ROUND(MinBase2Day*(1+ExpressFuelSurcharge),2),ROUND(((1-TwoDayDiscount)*'UPS 2Day Base'!K115)*(1+ExpressFuelSurcharge),2))</f>
        <v>628.88</v>
      </c>
    </row>
    <row r="119" ht="12.75" customHeight="1">
      <c r="A119" s="299">
        <v>114.0</v>
      </c>
      <c r="B119" s="300">
        <f>IF(MinBase2Day&gt;ROUND(((1-TwoDayDiscount)*'UPS 2Day Base'!B116),2),ROUND(MinBase2Day*(1+ExpressFuelSurcharge),2),ROUND(((1-TwoDayDiscount)*'UPS 2Day Base'!B116)*(1+ExpressFuelSurcharge),2))</f>
        <v>143.53</v>
      </c>
      <c r="C119" s="300">
        <f>IF(MinBase2Day&gt;ROUND(((1-TwoDayDiscount)*'UPS 2Day Base'!C116),2),ROUND(MinBase2Day*(1+ExpressFuelSurcharge),2),ROUND(((1-TwoDayDiscount)*'UPS 2Day Base'!C116)*(1+ExpressFuelSurcharge),2))</f>
        <v>179.41</v>
      </c>
      <c r="D119" s="300">
        <f>IF(MinBase2Day&gt;ROUND(((1-TwoDayDiscount)*'UPS 2Day Base'!D116),2),ROUND(MinBase2Day*(1+ExpressFuelSurcharge),2),ROUND(((1-TwoDayDiscount)*'UPS 2Day Base'!D116)*(1+ExpressFuelSurcharge),2))</f>
        <v>230.32</v>
      </c>
      <c r="E119" s="300">
        <f>IF(MinBase2Day&gt;ROUND(((1-TwoDayDiscount)*'UPS 2Day Base'!E116),2),ROUND(MinBase2Day*(1+ExpressFuelSurcharge),2),ROUND(((1-TwoDayDiscount)*'UPS 2Day Base'!E116)*(1+ExpressFuelSurcharge),2))</f>
        <v>328.79</v>
      </c>
      <c r="F119" s="300">
        <f>IF(MinBase2Day&gt;ROUND(((1-TwoDayDiscount)*'UPS 2Day Base'!F116),2),ROUND(MinBase2Day*(1+ExpressFuelSurcharge),2),ROUND(((1-TwoDayDiscount)*'UPS 2Day Base'!F116)*(1+ExpressFuelSurcharge),2))</f>
        <v>521.55</v>
      </c>
      <c r="G119" s="300">
        <f>IF(MinBase2Day&gt;ROUND(((1-TwoDayDiscount)*'UPS 2Day Base'!G116),2),ROUND(MinBase2Day*(1+ExpressFuelSurcharge),2),ROUND(((1-TwoDayDiscount)*'UPS 2Day Base'!G116)*(1+ExpressFuelSurcharge),2))</f>
        <v>595.82</v>
      </c>
      <c r="H119" s="300">
        <f>IF(MinBase2Day&gt;ROUND(((1-TwoDayDiscount)*'UPS 2Day Base'!H116),2),ROUND(MinBase2Day*(1+ExpressFuelSurcharge),2),ROUND(((1-TwoDayDiscount)*'UPS 2Day Base'!H116)*(1+ExpressFuelSurcharge),2))</f>
        <v>614.18</v>
      </c>
      <c r="I119" s="300">
        <f>IF(MinBase2Day&gt;ROUND(((1-TwoDayDiscount)*'UPS 2Day Base'!I116),2),ROUND(MinBase2Day*(1+ExpressFuelSurcharge),2),ROUND(((1-TwoDayDiscount)*'UPS 2Day Base'!I116)*(1+ExpressFuelSurcharge),2))</f>
        <v>626.69</v>
      </c>
      <c r="J119" s="300">
        <f>IF(MinBase2Day&gt;ROUND(((1-TwoDayDiscount)*'UPS 2Day Base'!J116),2),ROUND(MinBase2Day*(1+ExpressFuelSurcharge),2),ROUND(((1-TwoDayDiscount)*'UPS 2Day Base'!J116)*(1+ExpressFuelSurcharge),2))</f>
        <v>552.77</v>
      </c>
      <c r="K119" s="300">
        <f>IF(MinBase2Day&gt;ROUND(((1-TwoDayDiscount)*'UPS 2Day Base'!K116),2),ROUND(MinBase2Day*(1+ExpressFuelSurcharge),2),ROUND(((1-TwoDayDiscount)*'UPS 2Day Base'!K116)*(1+ExpressFuelSurcharge),2))</f>
        <v>634.43</v>
      </c>
    </row>
    <row r="120" ht="12.75" customHeight="1">
      <c r="A120" s="299">
        <v>115.0</v>
      </c>
      <c r="B120" s="300">
        <f>IF(MinBase2Day&gt;ROUND(((1-TwoDayDiscount)*'UPS 2Day Base'!B117),2),ROUND(MinBase2Day*(1+ExpressFuelSurcharge),2),ROUND(((1-TwoDayDiscount)*'UPS 2Day Base'!B117)*(1+ExpressFuelSurcharge),2))</f>
        <v>144.79</v>
      </c>
      <c r="C120" s="300">
        <f>IF(MinBase2Day&gt;ROUND(((1-TwoDayDiscount)*'UPS 2Day Base'!C117),2),ROUND(MinBase2Day*(1+ExpressFuelSurcharge),2),ROUND(((1-TwoDayDiscount)*'UPS 2Day Base'!C117)*(1+ExpressFuelSurcharge),2))</f>
        <v>180.99</v>
      </c>
      <c r="D120" s="300">
        <f>IF(MinBase2Day&gt;ROUND(((1-TwoDayDiscount)*'UPS 2Day Base'!D117),2),ROUND(MinBase2Day*(1+ExpressFuelSurcharge),2),ROUND(((1-TwoDayDiscount)*'UPS 2Day Base'!D117)*(1+ExpressFuelSurcharge),2))</f>
        <v>232.34</v>
      </c>
      <c r="E120" s="300">
        <f>IF(MinBase2Day&gt;ROUND(((1-TwoDayDiscount)*'UPS 2Day Base'!E117),2),ROUND(MinBase2Day*(1+ExpressFuelSurcharge),2),ROUND(((1-TwoDayDiscount)*'UPS 2Day Base'!E117)*(1+ExpressFuelSurcharge),2))</f>
        <v>331.67</v>
      </c>
      <c r="F120" s="300">
        <f>IF(MinBase2Day&gt;ROUND(((1-TwoDayDiscount)*'UPS 2Day Base'!F117),2),ROUND(MinBase2Day*(1+ExpressFuelSurcharge),2),ROUND(((1-TwoDayDiscount)*'UPS 2Day Base'!F117)*(1+ExpressFuelSurcharge),2))</f>
        <v>526.13</v>
      </c>
      <c r="G120" s="300">
        <f>IF(MinBase2Day&gt;ROUND(((1-TwoDayDiscount)*'UPS 2Day Base'!G117),2),ROUND(MinBase2Day*(1+ExpressFuelSurcharge),2),ROUND(((1-TwoDayDiscount)*'UPS 2Day Base'!G117)*(1+ExpressFuelSurcharge),2))</f>
        <v>601.05</v>
      </c>
      <c r="H120" s="300">
        <f>IF(MinBase2Day&gt;ROUND(((1-TwoDayDiscount)*'UPS 2Day Base'!H117),2),ROUND(MinBase2Day*(1+ExpressFuelSurcharge),2),ROUND(((1-TwoDayDiscount)*'UPS 2Day Base'!H117)*(1+ExpressFuelSurcharge),2))</f>
        <v>619.56</v>
      </c>
      <c r="I120" s="300">
        <f>IF(MinBase2Day&gt;ROUND(((1-TwoDayDiscount)*'UPS 2Day Base'!I117),2),ROUND(MinBase2Day*(1+ExpressFuelSurcharge),2),ROUND(((1-TwoDayDiscount)*'UPS 2Day Base'!I117)*(1+ExpressFuelSurcharge),2))</f>
        <v>632.19</v>
      </c>
      <c r="J120" s="300">
        <f>IF(MinBase2Day&gt;ROUND(((1-TwoDayDiscount)*'UPS 2Day Base'!J117),2),ROUND(MinBase2Day*(1+ExpressFuelSurcharge),2),ROUND(((1-TwoDayDiscount)*'UPS 2Day Base'!J117)*(1+ExpressFuelSurcharge),2))</f>
        <v>557.63</v>
      </c>
      <c r="K120" s="300">
        <f>IF(MinBase2Day&gt;ROUND(((1-TwoDayDiscount)*'UPS 2Day Base'!K117),2),ROUND(MinBase2Day*(1+ExpressFuelSurcharge),2),ROUND(((1-TwoDayDiscount)*'UPS 2Day Base'!K117)*(1+ExpressFuelSurcharge),2))</f>
        <v>639.98</v>
      </c>
    </row>
    <row r="121" ht="12.75" customHeight="1">
      <c r="A121" s="299">
        <v>116.0</v>
      </c>
      <c r="B121" s="300">
        <f>IF(MinBase2Day&gt;ROUND(((1-TwoDayDiscount)*'UPS 2Day Base'!B118),2),ROUND(MinBase2Day*(1+ExpressFuelSurcharge),2),ROUND(((1-TwoDayDiscount)*'UPS 2Day Base'!B118)*(1+ExpressFuelSurcharge),2))</f>
        <v>146.05</v>
      </c>
      <c r="C121" s="300">
        <f>IF(MinBase2Day&gt;ROUND(((1-TwoDayDiscount)*'UPS 2Day Base'!C118),2),ROUND(MinBase2Day*(1+ExpressFuelSurcharge),2),ROUND(((1-TwoDayDiscount)*'UPS 2Day Base'!C118)*(1+ExpressFuelSurcharge),2))</f>
        <v>182.56</v>
      </c>
      <c r="D121" s="300">
        <f>IF(MinBase2Day&gt;ROUND(((1-TwoDayDiscount)*'UPS 2Day Base'!D118),2),ROUND(MinBase2Day*(1+ExpressFuelSurcharge),2),ROUND(((1-TwoDayDiscount)*'UPS 2Day Base'!D118)*(1+ExpressFuelSurcharge),2))</f>
        <v>234.36</v>
      </c>
      <c r="E121" s="300">
        <f>IF(MinBase2Day&gt;ROUND(((1-TwoDayDiscount)*'UPS 2Day Base'!E118),2),ROUND(MinBase2Day*(1+ExpressFuelSurcharge),2),ROUND(((1-TwoDayDiscount)*'UPS 2Day Base'!E118)*(1+ExpressFuelSurcharge),2))</f>
        <v>334.55</v>
      </c>
      <c r="F121" s="300">
        <f>IF(MinBase2Day&gt;ROUND(((1-TwoDayDiscount)*'UPS 2Day Base'!F118),2),ROUND(MinBase2Day*(1+ExpressFuelSurcharge),2),ROUND(((1-TwoDayDiscount)*'UPS 2Day Base'!F118)*(1+ExpressFuelSurcharge),2))</f>
        <v>531.86</v>
      </c>
      <c r="G121" s="300">
        <f>IF(MinBase2Day&gt;ROUND(((1-TwoDayDiscount)*'UPS 2Day Base'!G118),2),ROUND(MinBase2Day*(1+ExpressFuelSurcharge),2),ROUND(((1-TwoDayDiscount)*'UPS 2Day Base'!G118)*(1+ExpressFuelSurcharge),2))</f>
        <v>606.27</v>
      </c>
      <c r="H121" s="300">
        <f>IF(MinBase2Day&gt;ROUND(((1-TwoDayDiscount)*'UPS 2Day Base'!H118),2),ROUND(MinBase2Day*(1+ExpressFuelSurcharge),2),ROUND(((1-TwoDayDiscount)*'UPS 2Day Base'!H118)*(1+ExpressFuelSurcharge),2))</f>
        <v>624.95</v>
      </c>
      <c r="I121" s="300">
        <f>IF(MinBase2Day&gt;ROUND(((1-TwoDayDiscount)*'UPS 2Day Base'!I118),2),ROUND(MinBase2Day*(1+ExpressFuelSurcharge),2),ROUND(((1-TwoDayDiscount)*'UPS 2Day Base'!I118)*(1+ExpressFuelSurcharge),2))</f>
        <v>637.69</v>
      </c>
      <c r="J121" s="300">
        <f>IF(MinBase2Day&gt;ROUND(((1-TwoDayDiscount)*'UPS 2Day Base'!J118),2),ROUND(MinBase2Day*(1+ExpressFuelSurcharge),2),ROUND(((1-TwoDayDiscount)*'UPS 2Day Base'!J118)*(1+ExpressFuelSurcharge),2))</f>
        <v>562.5</v>
      </c>
      <c r="K121" s="300">
        <f>IF(MinBase2Day&gt;ROUND(((1-TwoDayDiscount)*'UPS 2Day Base'!K118),2),ROUND(MinBase2Day*(1+ExpressFuelSurcharge),2),ROUND(((1-TwoDayDiscount)*'UPS 2Day Base'!K118)*(1+ExpressFuelSurcharge),2))</f>
        <v>645.53</v>
      </c>
      <c r="L121" s="4"/>
    </row>
    <row r="122" ht="12.75" customHeight="1">
      <c r="A122" s="299">
        <v>117.0</v>
      </c>
      <c r="B122" s="300">
        <f>IF(MinBase2Day&gt;ROUND(((1-TwoDayDiscount)*'UPS 2Day Base'!B119),2),ROUND(MinBase2Day*(1+ExpressFuelSurcharge),2),ROUND(((1-TwoDayDiscount)*'UPS 2Day Base'!B119)*(1+ExpressFuelSurcharge),2))</f>
        <v>147.31</v>
      </c>
      <c r="C122" s="300">
        <f>IF(MinBase2Day&gt;ROUND(((1-TwoDayDiscount)*'UPS 2Day Base'!C119),2),ROUND(MinBase2Day*(1+ExpressFuelSurcharge),2),ROUND(((1-TwoDayDiscount)*'UPS 2Day Base'!C119)*(1+ExpressFuelSurcharge),2))</f>
        <v>184.13</v>
      </c>
      <c r="D122" s="300">
        <f>IF(MinBase2Day&gt;ROUND(((1-TwoDayDiscount)*'UPS 2Day Base'!D119),2),ROUND(MinBase2Day*(1+ExpressFuelSurcharge),2),ROUND(((1-TwoDayDiscount)*'UPS 2Day Base'!D119)*(1+ExpressFuelSurcharge),2))</f>
        <v>236.38</v>
      </c>
      <c r="E122" s="300">
        <f>IF(MinBase2Day&gt;ROUND(((1-TwoDayDiscount)*'UPS 2Day Base'!E119),2),ROUND(MinBase2Day*(1+ExpressFuelSurcharge),2),ROUND(((1-TwoDayDiscount)*'UPS 2Day Base'!E119)*(1+ExpressFuelSurcharge),2))</f>
        <v>337.44</v>
      </c>
      <c r="F122" s="300">
        <f>IF(MinBase2Day&gt;ROUND(((1-TwoDayDiscount)*'UPS 2Day Base'!F119),2),ROUND(MinBase2Day*(1+ExpressFuelSurcharge),2),ROUND(((1-TwoDayDiscount)*'UPS 2Day Base'!F119)*(1+ExpressFuelSurcharge),2))</f>
        <v>535.28</v>
      </c>
      <c r="G122" s="300">
        <f>IF(MinBase2Day&gt;ROUND(((1-TwoDayDiscount)*'UPS 2Day Base'!G119),2),ROUND(MinBase2Day*(1+ExpressFuelSurcharge),2),ROUND(((1-TwoDayDiscount)*'UPS 2Day Base'!G119)*(1+ExpressFuelSurcharge),2))</f>
        <v>611.5</v>
      </c>
      <c r="H122" s="300">
        <f>IF(MinBase2Day&gt;ROUND(((1-TwoDayDiscount)*'UPS 2Day Base'!H119),2),ROUND(MinBase2Day*(1+ExpressFuelSurcharge),2),ROUND(((1-TwoDayDiscount)*'UPS 2Day Base'!H119)*(1+ExpressFuelSurcharge),2))</f>
        <v>630.34</v>
      </c>
      <c r="I122" s="300">
        <f>IF(MinBase2Day&gt;ROUND(((1-TwoDayDiscount)*'UPS 2Day Base'!I119),2),ROUND(MinBase2Day*(1+ExpressFuelSurcharge),2),ROUND(((1-TwoDayDiscount)*'UPS 2Day Base'!I119)*(1+ExpressFuelSurcharge),2))</f>
        <v>643.19</v>
      </c>
      <c r="J122" s="300">
        <f>IF(MinBase2Day&gt;ROUND(((1-TwoDayDiscount)*'UPS 2Day Base'!J119),2),ROUND(MinBase2Day*(1+ExpressFuelSurcharge),2),ROUND(((1-TwoDayDiscount)*'UPS 2Day Base'!J119)*(1+ExpressFuelSurcharge),2))</f>
        <v>567.32</v>
      </c>
      <c r="K122" s="300">
        <f>IF(MinBase2Day&gt;ROUND(((1-TwoDayDiscount)*'UPS 2Day Base'!K119),2),ROUND(MinBase2Day*(1+ExpressFuelSurcharge),2),ROUND(((1-TwoDayDiscount)*'UPS 2Day Base'!K119)*(1+ExpressFuelSurcharge),2))</f>
        <v>651.08</v>
      </c>
    </row>
    <row r="123" ht="12.75" customHeight="1">
      <c r="A123" s="299">
        <v>118.0</v>
      </c>
      <c r="B123" s="300">
        <f>IF(MinBase2Day&gt;ROUND(((1-TwoDayDiscount)*'UPS 2Day Base'!B120),2),ROUND(MinBase2Day*(1+ExpressFuelSurcharge),2),ROUND(((1-TwoDayDiscount)*'UPS 2Day Base'!B120)*(1+ExpressFuelSurcharge),2))</f>
        <v>148.57</v>
      </c>
      <c r="C123" s="300">
        <f>IF(MinBase2Day&gt;ROUND(((1-TwoDayDiscount)*'UPS 2Day Base'!C120),2),ROUND(MinBase2Day*(1+ExpressFuelSurcharge),2),ROUND(((1-TwoDayDiscount)*'UPS 2Day Base'!C120)*(1+ExpressFuelSurcharge),2))</f>
        <v>185.71</v>
      </c>
      <c r="D123" s="300">
        <f>IF(MinBase2Day&gt;ROUND(((1-TwoDayDiscount)*'UPS 2Day Base'!D120),2),ROUND(MinBase2Day*(1+ExpressFuelSurcharge),2),ROUND(((1-TwoDayDiscount)*'UPS 2Day Base'!D120)*(1+ExpressFuelSurcharge),2))</f>
        <v>238.4</v>
      </c>
      <c r="E123" s="300">
        <f>IF(MinBase2Day&gt;ROUND(((1-TwoDayDiscount)*'UPS 2Day Base'!E120),2),ROUND(MinBase2Day*(1+ExpressFuelSurcharge),2),ROUND(((1-TwoDayDiscount)*'UPS 2Day Base'!E120)*(1+ExpressFuelSurcharge),2))</f>
        <v>340.32</v>
      </c>
      <c r="F123" s="300">
        <f>IF(MinBase2Day&gt;ROUND(((1-TwoDayDiscount)*'UPS 2Day Base'!F120),2),ROUND(MinBase2Day*(1+ExpressFuelSurcharge),2),ROUND(((1-TwoDayDiscount)*'UPS 2Day Base'!F120)*(1+ExpressFuelSurcharge),2))</f>
        <v>539.85</v>
      </c>
      <c r="G123" s="300">
        <f>IF(MinBase2Day&gt;ROUND(((1-TwoDayDiscount)*'UPS 2Day Base'!G120),2),ROUND(MinBase2Day*(1+ExpressFuelSurcharge),2),ROUND(((1-TwoDayDiscount)*'UPS 2Day Base'!G120)*(1+ExpressFuelSurcharge),2))</f>
        <v>616.72</v>
      </c>
      <c r="H123" s="300">
        <f>IF(MinBase2Day&gt;ROUND(((1-TwoDayDiscount)*'UPS 2Day Base'!H120),2),ROUND(MinBase2Day*(1+ExpressFuelSurcharge),2),ROUND(((1-TwoDayDiscount)*'UPS 2Day Base'!H120)*(1+ExpressFuelSurcharge),2))</f>
        <v>635.73</v>
      </c>
      <c r="I123" s="300">
        <f>IF(MinBase2Day&gt;ROUND(((1-TwoDayDiscount)*'UPS 2Day Base'!I120),2),ROUND(MinBase2Day*(1+ExpressFuelSurcharge),2),ROUND(((1-TwoDayDiscount)*'UPS 2Day Base'!I120)*(1+ExpressFuelSurcharge),2))</f>
        <v>648.68</v>
      </c>
      <c r="J123" s="300">
        <f>IF(MinBase2Day&gt;ROUND(((1-TwoDayDiscount)*'UPS 2Day Base'!J120),2),ROUND(MinBase2Day*(1+ExpressFuelSurcharge),2),ROUND(((1-TwoDayDiscount)*'UPS 2Day Base'!J120)*(1+ExpressFuelSurcharge),2))</f>
        <v>572.18</v>
      </c>
      <c r="K123" s="300">
        <f>IF(MinBase2Day&gt;ROUND(((1-TwoDayDiscount)*'UPS 2Day Base'!K120),2),ROUND(MinBase2Day*(1+ExpressFuelSurcharge),2),ROUND(((1-TwoDayDiscount)*'UPS 2Day Base'!K120)*(1+ExpressFuelSurcharge),2))</f>
        <v>656.63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75" customHeight="1">
      <c r="A124" s="299">
        <v>119.0</v>
      </c>
      <c r="B124" s="300">
        <f>IF(MinBase2Day&gt;ROUND(((1-TwoDayDiscount)*'UPS 2Day Base'!B121),2),ROUND(MinBase2Day*(1+ExpressFuelSurcharge),2),ROUND(((1-TwoDayDiscount)*'UPS 2Day Base'!B121)*(1+ExpressFuelSurcharge),2))</f>
        <v>149.83</v>
      </c>
      <c r="C124" s="300">
        <f>IF(MinBase2Day&gt;ROUND(((1-TwoDayDiscount)*'UPS 2Day Base'!C121),2),ROUND(MinBase2Day*(1+ExpressFuelSurcharge),2),ROUND(((1-TwoDayDiscount)*'UPS 2Day Base'!C121)*(1+ExpressFuelSurcharge),2))</f>
        <v>187.28</v>
      </c>
      <c r="D124" s="300">
        <f>IF(MinBase2Day&gt;ROUND(((1-TwoDayDiscount)*'UPS 2Day Base'!D121),2),ROUND(MinBase2Day*(1+ExpressFuelSurcharge),2),ROUND(((1-TwoDayDiscount)*'UPS 2Day Base'!D121)*(1+ExpressFuelSurcharge),2))</f>
        <v>240.42</v>
      </c>
      <c r="E124" s="300">
        <f>IF(MinBase2Day&gt;ROUND(((1-TwoDayDiscount)*'UPS 2Day Base'!E121),2),ROUND(MinBase2Day*(1+ExpressFuelSurcharge),2),ROUND(((1-TwoDayDiscount)*'UPS 2Day Base'!E121)*(1+ExpressFuelSurcharge),2))</f>
        <v>343.21</v>
      </c>
      <c r="F124" s="300">
        <f>IF(MinBase2Day&gt;ROUND(((1-TwoDayDiscount)*'UPS 2Day Base'!F121),2),ROUND(MinBase2Day*(1+ExpressFuelSurcharge),2),ROUND(((1-TwoDayDiscount)*'UPS 2Day Base'!F121)*(1+ExpressFuelSurcharge),2))</f>
        <v>544.43</v>
      </c>
      <c r="G124" s="300">
        <f>IF(MinBase2Day&gt;ROUND(((1-TwoDayDiscount)*'UPS 2Day Base'!G121),2),ROUND(MinBase2Day*(1+ExpressFuelSurcharge),2),ROUND(((1-TwoDayDiscount)*'UPS 2Day Base'!G121)*(1+ExpressFuelSurcharge),2))</f>
        <v>621.95</v>
      </c>
      <c r="H124" s="300">
        <f>IF(MinBase2Day&gt;ROUND(((1-TwoDayDiscount)*'UPS 2Day Base'!H121),2),ROUND(MinBase2Day*(1+ExpressFuelSurcharge),2),ROUND(((1-TwoDayDiscount)*'UPS 2Day Base'!H121)*(1+ExpressFuelSurcharge),2))</f>
        <v>641.11</v>
      </c>
      <c r="I124" s="300">
        <f>IF(MinBase2Day&gt;ROUND(((1-TwoDayDiscount)*'UPS 2Day Base'!I121),2),ROUND(MinBase2Day*(1+ExpressFuelSurcharge),2),ROUND(((1-TwoDayDiscount)*'UPS 2Day Base'!I121)*(1+ExpressFuelSurcharge),2))</f>
        <v>654.18</v>
      </c>
      <c r="J124" s="300">
        <f>IF(MinBase2Day&gt;ROUND(((1-TwoDayDiscount)*'UPS 2Day Base'!J121),2),ROUND(MinBase2Day*(1+ExpressFuelSurcharge),2),ROUND(((1-TwoDayDiscount)*'UPS 2Day Base'!J121)*(1+ExpressFuelSurcharge),2))</f>
        <v>577.03</v>
      </c>
      <c r="K124" s="300">
        <f>IF(MinBase2Day&gt;ROUND(((1-TwoDayDiscount)*'UPS 2Day Base'!K121),2),ROUND(MinBase2Day*(1+ExpressFuelSurcharge),2),ROUND(((1-TwoDayDiscount)*'UPS 2Day Base'!K121)*(1+ExpressFuelSurcharge),2))</f>
        <v>662.17</v>
      </c>
    </row>
    <row r="125" ht="12.75" customHeight="1">
      <c r="A125" s="299">
        <v>120.0</v>
      </c>
      <c r="B125" s="300">
        <f>IF(MinBase2Day&gt;ROUND(((1-TwoDayDiscount)*'UPS 2Day Base'!B122),2),ROUND(MinBase2Day*(1+ExpressFuelSurcharge),2),ROUND(((1-TwoDayDiscount)*'UPS 2Day Base'!B122)*(1+ExpressFuelSurcharge),2))</f>
        <v>151.08</v>
      </c>
      <c r="C125" s="300">
        <f>IF(MinBase2Day&gt;ROUND(((1-TwoDayDiscount)*'UPS 2Day Base'!C122),2),ROUND(MinBase2Day*(1+ExpressFuelSurcharge),2),ROUND(((1-TwoDayDiscount)*'UPS 2Day Base'!C122)*(1+ExpressFuelSurcharge),2))</f>
        <v>188.86</v>
      </c>
      <c r="D125" s="300">
        <f>IF(MinBase2Day&gt;ROUND(((1-TwoDayDiscount)*'UPS 2Day Base'!D122),2),ROUND(MinBase2Day*(1+ExpressFuelSurcharge),2),ROUND(((1-TwoDayDiscount)*'UPS 2Day Base'!D122)*(1+ExpressFuelSurcharge),2))</f>
        <v>242.44</v>
      </c>
      <c r="E125" s="300">
        <f>IF(MinBase2Day&gt;ROUND(((1-TwoDayDiscount)*'UPS 2Day Base'!E122),2),ROUND(MinBase2Day*(1+ExpressFuelSurcharge),2),ROUND(((1-TwoDayDiscount)*'UPS 2Day Base'!E122)*(1+ExpressFuelSurcharge),2))</f>
        <v>346.09</v>
      </c>
      <c r="F125" s="300">
        <f>IF(MinBase2Day&gt;ROUND(((1-TwoDayDiscount)*'UPS 2Day Base'!F122),2),ROUND(MinBase2Day*(1+ExpressFuelSurcharge),2),ROUND(((1-TwoDayDiscount)*'UPS 2Day Base'!F122)*(1+ExpressFuelSurcharge),2))</f>
        <v>549</v>
      </c>
      <c r="G125" s="300">
        <f>IF(MinBase2Day&gt;ROUND(((1-TwoDayDiscount)*'UPS 2Day Base'!G122),2),ROUND(MinBase2Day*(1+ExpressFuelSurcharge),2),ROUND(((1-TwoDayDiscount)*'UPS 2Day Base'!G122)*(1+ExpressFuelSurcharge),2))</f>
        <v>627.18</v>
      </c>
      <c r="H125" s="300">
        <f>IF(MinBase2Day&gt;ROUND(((1-TwoDayDiscount)*'UPS 2Day Base'!H122),2),ROUND(MinBase2Day*(1+ExpressFuelSurcharge),2),ROUND(((1-TwoDayDiscount)*'UPS 2Day Base'!H122)*(1+ExpressFuelSurcharge),2))</f>
        <v>646.5</v>
      </c>
      <c r="I125" s="300">
        <f>IF(MinBase2Day&gt;ROUND(((1-TwoDayDiscount)*'UPS 2Day Base'!I122),2),ROUND(MinBase2Day*(1+ExpressFuelSurcharge),2),ROUND(((1-TwoDayDiscount)*'UPS 2Day Base'!I122)*(1+ExpressFuelSurcharge),2))</f>
        <v>659.68</v>
      </c>
      <c r="J125" s="300">
        <f>IF(MinBase2Day&gt;ROUND(((1-TwoDayDiscount)*'UPS 2Day Base'!J122),2),ROUND(MinBase2Day*(1+ExpressFuelSurcharge),2),ROUND(((1-TwoDayDiscount)*'UPS 2Day Base'!J122)*(1+ExpressFuelSurcharge),2))</f>
        <v>581.85</v>
      </c>
      <c r="K125" s="300">
        <f>IF(MinBase2Day&gt;ROUND(((1-TwoDayDiscount)*'UPS 2Day Base'!K122),2),ROUND(MinBase2Day*(1+ExpressFuelSurcharge),2),ROUND(((1-TwoDayDiscount)*'UPS 2Day Base'!K122)*(1+ExpressFuelSurcharge),2))</f>
        <v>667.72</v>
      </c>
    </row>
    <row r="126" ht="12.75" customHeight="1">
      <c r="A126" s="299">
        <v>121.0</v>
      </c>
      <c r="B126" s="300">
        <f>IF(MinBase2Day&gt;ROUND(((1-TwoDayDiscount)*'UPS 2Day Base'!B123),2),ROUND(MinBase2Day*(1+ExpressFuelSurcharge),2),ROUND(((1-TwoDayDiscount)*'UPS 2Day Base'!B123)*(1+ExpressFuelSurcharge),2))</f>
        <v>152.34</v>
      </c>
      <c r="C126" s="300">
        <f>IF(MinBase2Day&gt;ROUND(((1-TwoDayDiscount)*'UPS 2Day Base'!C123),2),ROUND(MinBase2Day*(1+ExpressFuelSurcharge),2),ROUND(((1-TwoDayDiscount)*'UPS 2Day Base'!C123)*(1+ExpressFuelSurcharge),2))</f>
        <v>190.43</v>
      </c>
      <c r="D126" s="300">
        <f>IF(MinBase2Day&gt;ROUND(((1-TwoDayDiscount)*'UPS 2Day Base'!D123),2),ROUND(MinBase2Day*(1+ExpressFuelSurcharge),2),ROUND(((1-TwoDayDiscount)*'UPS 2Day Base'!D123)*(1+ExpressFuelSurcharge),2))</f>
        <v>244.46</v>
      </c>
      <c r="E126" s="300">
        <f>IF(MinBase2Day&gt;ROUND(((1-TwoDayDiscount)*'UPS 2Day Base'!E123),2),ROUND(MinBase2Day*(1+ExpressFuelSurcharge),2),ROUND(((1-TwoDayDiscount)*'UPS 2Day Base'!E123)*(1+ExpressFuelSurcharge),2))</f>
        <v>348.97</v>
      </c>
      <c r="F126" s="300">
        <f>IF(MinBase2Day&gt;ROUND(((1-TwoDayDiscount)*'UPS 2Day Base'!F123),2),ROUND(MinBase2Day*(1+ExpressFuelSurcharge),2),ROUND(((1-TwoDayDiscount)*'UPS 2Day Base'!F123)*(1+ExpressFuelSurcharge),2))</f>
        <v>553.58</v>
      </c>
      <c r="G126" s="300">
        <f>IF(MinBase2Day&gt;ROUND(((1-TwoDayDiscount)*'UPS 2Day Base'!G123),2),ROUND(MinBase2Day*(1+ExpressFuelSurcharge),2),ROUND(((1-TwoDayDiscount)*'UPS 2Day Base'!G123)*(1+ExpressFuelSurcharge),2))</f>
        <v>632.4</v>
      </c>
      <c r="H126" s="300">
        <f>IF(MinBase2Day&gt;ROUND(((1-TwoDayDiscount)*'UPS 2Day Base'!H123),2),ROUND(MinBase2Day*(1+ExpressFuelSurcharge),2),ROUND(((1-TwoDayDiscount)*'UPS 2Day Base'!H123)*(1+ExpressFuelSurcharge),2))</f>
        <v>651.89</v>
      </c>
      <c r="I126" s="300">
        <f>IF(MinBase2Day&gt;ROUND(((1-TwoDayDiscount)*'UPS 2Day Base'!I123),2),ROUND(MinBase2Day*(1+ExpressFuelSurcharge),2),ROUND(((1-TwoDayDiscount)*'UPS 2Day Base'!I123)*(1+ExpressFuelSurcharge),2))</f>
        <v>665.18</v>
      </c>
      <c r="J126" s="300">
        <f>IF(MinBase2Day&gt;ROUND(((1-TwoDayDiscount)*'UPS 2Day Base'!J123),2),ROUND(MinBase2Day*(1+ExpressFuelSurcharge),2),ROUND(((1-TwoDayDiscount)*'UPS 2Day Base'!J123)*(1+ExpressFuelSurcharge),2))</f>
        <v>586.72</v>
      </c>
      <c r="K126" s="300">
        <f>IF(MinBase2Day&gt;ROUND(((1-TwoDayDiscount)*'UPS 2Day Base'!K123),2),ROUND(MinBase2Day*(1+ExpressFuelSurcharge),2),ROUND(((1-TwoDayDiscount)*'UPS 2Day Base'!K123)*(1+ExpressFuelSurcharge),2))</f>
        <v>673.27</v>
      </c>
    </row>
    <row r="127" ht="12.75" customHeight="1">
      <c r="A127" s="299">
        <v>122.0</v>
      </c>
      <c r="B127" s="300">
        <f>IF(MinBase2Day&gt;ROUND(((1-TwoDayDiscount)*'UPS 2Day Base'!B124),2),ROUND(MinBase2Day*(1+ExpressFuelSurcharge),2),ROUND(((1-TwoDayDiscount)*'UPS 2Day Base'!B124)*(1+ExpressFuelSurcharge),2))</f>
        <v>153.6</v>
      </c>
      <c r="C127" s="300">
        <f>IF(MinBase2Day&gt;ROUND(((1-TwoDayDiscount)*'UPS 2Day Base'!C124),2),ROUND(MinBase2Day*(1+ExpressFuelSurcharge),2),ROUND(((1-TwoDayDiscount)*'UPS 2Day Base'!C124)*(1+ExpressFuelSurcharge),2))</f>
        <v>192</v>
      </c>
      <c r="D127" s="300">
        <f>IF(MinBase2Day&gt;ROUND(((1-TwoDayDiscount)*'UPS 2Day Base'!D124),2),ROUND(MinBase2Day*(1+ExpressFuelSurcharge),2),ROUND(((1-TwoDayDiscount)*'UPS 2Day Base'!D124)*(1+ExpressFuelSurcharge),2))</f>
        <v>246.48</v>
      </c>
      <c r="E127" s="300">
        <f>IF(MinBase2Day&gt;ROUND(((1-TwoDayDiscount)*'UPS 2Day Base'!E124),2),ROUND(MinBase2Day*(1+ExpressFuelSurcharge),2),ROUND(((1-TwoDayDiscount)*'UPS 2Day Base'!E124)*(1+ExpressFuelSurcharge),2))</f>
        <v>351.86</v>
      </c>
      <c r="F127" s="300">
        <f>IF(MinBase2Day&gt;ROUND(((1-TwoDayDiscount)*'UPS 2Day Base'!F124),2),ROUND(MinBase2Day*(1+ExpressFuelSurcharge),2),ROUND(((1-TwoDayDiscount)*'UPS 2Day Base'!F124)*(1+ExpressFuelSurcharge),2))</f>
        <v>558.15</v>
      </c>
      <c r="G127" s="300">
        <f>IF(MinBase2Day&gt;ROUND(((1-TwoDayDiscount)*'UPS 2Day Base'!G124),2),ROUND(MinBase2Day*(1+ExpressFuelSurcharge),2),ROUND(((1-TwoDayDiscount)*'UPS 2Day Base'!G124)*(1+ExpressFuelSurcharge),2))</f>
        <v>637.63</v>
      </c>
      <c r="H127" s="300">
        <f>IF(MinBase2Day&gt;ROUND(((1-TwoDayDiscount)*'UPS 2Day Base'!H124),2),ROUND(MinBase2Day*(1+ExpressFuelSurcharge),2),ROUND(((1-TwoDayDiscount)*'UPS 2Day Base'!H124)*(1+ExpressFuelSurcharge),2))</f>
        <v>657.28</v>
      </c>
      <c r="I127" s="300">
        <f>IF(MinBase2Day&gt;ROUND(((1-TwoDayDiscount)*'UPS 2Day Base'!I124),2),ROUND(MinBase2Day*(1+ExpressFuelSurcharge),2),ROUND(((1-TwoDayDiscount)*'UPS 2Day Base'!I124)*(1+ExpressFuelSurcharge),2))</f>
        <v>670.67</v>
      </c>
      <c r="J127" s="300">
        <f>IF(MinBase2Day&gt;ROUND(((1-TwoDayDiscount)*'UPS 2Day Base'!J124),2),ROUND(MinBase2Day*(1+ExpressFuelSurcharge),2),ROUND(((1-TwoDayDiscount)*'UPS 2Day Base'!J124)*(1+ExpressFuelSurcharge),2))</f>
        <v>591.58</v>
      </c>
      <c r="K127" s="300">
        <f>IF(MinBase2Day&gt;ROUND(((1-TwoDayDiscount)*'UPS 2Day Base'!K124),2),ROUND(MinBase2Day*(1+ExpressFuelSurcharge),2),ROUND(((1-TwoDayDiscount)*'UPS 2Day Base'!K124)*(1+ExpressFuelSurcharge),2))</f>
        <v>678.82</v>
      </c>
    </row>
    <row r="128" ht="12.75" customHeight="1">
      <c r="A128" s="299">
        <v>123.0</v>
      </c>
      <c r="B128" s="300">
        <f>IF(MinBase2Day&gt;ROUND(((1-TwoDayDiscount)*'UPS 2Day Base'!B125),2),ROUND(MinBase2Day*(1+ExpressFuelSurcharge),2),ROUND(((1-TwoDayDiscount)*'UPS 2Day Base'!B125)*(1+ExpressFuelSurcharge),2))</f>
        <v>154.86</v>
      </c>
      <c r="C128" s="300">
        <f>IF(MinBase2Day&gt;ROUND(((1-TwoDayDiscount)*'UPS 2Day Base'!C125),2),ROUND(MinBase2Day*(1+ExpressFuelSurcharge),2),ROUND(((1-TwoDayDiscount)*'UPS 2Day Base'!C125)*(1+ExpressFuelSurcharge),2))</f>
        <v>193.58</v>
      </c>
      <c r="D128" s="300">
        <f>IF(MinBase2Day&gt;ROUND(((1-TwoDayDiscount)*'UPS 2Day Base'!D125),2),ROUND(MinBase2Day*(1+ExpressFuelSurcharge),2),ROUND(((1-TwoDayDiscount)*'UPS 2Day Base'!D125)*(1+ExpressFuelSurcharge),2))</f>
        <v>248.5</v>
      </c>
      <c r="E128" s="300">
        <f>IF(MinBase2Day&gt;ROUND(((1-TwoDayDiscount)*'UPS 2Day Base'!E125),2),ROUND(MinBase2Day*(1+ExpressFuelSurcharge),2),ROUND(((1-TwoDayDiscount)*'UPS 2Day Base'!E125)*(1+ExpressFuelSurcharge),2))</f>
        <v>354.74</v>
      </c>
      <c r="F128" s="300">
        <f>IF(MinBase2Day&gt;ROUND(((1-TwoDayDiscount)*'UPS 2Day Base'!F125),2),ROUND(MinBase2Day*(1+ExpressFuelSurcharge),2),ROUND(((1-TwoDayDiscount)*'UPS 2Day Base'!F125)*(1+ExpressFuelSurcharge),2))</f>
        <v>562.73</v>
      </c>
      <c r="G128" s="300">
        <f>IF(MinBase2Day&gt;ROUND(((1-TwoDayDiscount)*'UPS 2Day Base'!G125),2),ROUND(MinBase2Day*(1+ExpressFuelSurcharge),2),ROUND(((1-TwoDayDiscount)*'UPS 2Day Base'!G125)*(1+ExpressFuelSurcharge),2))</f>
        <v>642.86</v>
      </c>
      <c r="H128" s="300">
        <f>IF(MinBase2Day&gt;ROUND(((1-TwoDayDiscount)*'UPS 2Day Base'!H125),2),ROUND(MinBase2Day*(1+ExpressFuelSurcharge),2),ROUND(((1-TwoDayDiscount)*'UPS 2Day Base'!H125)*(1+ExpressFuelSurcharge),2))</f>
        <v>662.66</v>
      </c>
      <c r="I128" s="300">
        <f>IF(MinBase2Day&gt;ROUND(((1-TwoDayDiscount)*'UPS 2Day Base'!I125),2),ROUND(MinBase2Day*(1+ExpressFuelSurcharge),2),ROUND(((1-TwoDayDiscount)*'UPS 2Day Base'!I125)*(1+ExpressFuelSurcharge),2))</f>
        <v>676.17</v>
      </c>
      <c r="J128" s="300">
        <f>IF(MinBase2Day&gt;ROUND(((1-TwoDayDiscount)*'UPS 2Day Base'!J125),2),ROUND(MinBase2Day*(1+ExpressFuelSurcharge),2),ROUND(((1-TwoDayDiscount)*'UPS 2Day Base'!J125)*(1+ExpressFuelSurcharge),2))</f>
        <v>596.43</v>
      </c>
      <c r="K128" s="300">
        <f>IF(MinBase2Day&gt;ROUND(((1-TwoDayDiscount)*'UPS 2Day Base'!K125),2),ROUND(MinBase2Day*(1+ExpressFuelSurcharge),2),ROUND(((1-TwoDayDiscount)*'UPS 2Day Base'!K125)*(1+ExpressFuelSurcharge),2))</f>
        <v>684.38</v>
      </c>
    </row>
    <row r="129" ht="12.75" customHeight="1">
      <c r="A129" s="299">
        <v>124.0</v>
      </c>
      <c r="B129" s="300">
        <f>IF(MinBase2Day&gt;ROUND(((1-TwoDayDiscount)*'UPS 2Day Base'!B126),2),ROUND(MinBase2Day*(1+ExpressFuelSurcharge),2),ROUND(((1-TwoDayDiscount)*'UPS 2Day Base'!B126)*(1+ExpressFuelSurcharge),2))</f>
        <v>156.12</v>
      </c>
      <c r="C129" s="300">
        <f>IF(MinBase2Day&gt;ROUND(((1-TwoDayDiscount)*'UPS 2Day Base'!C126),2),ROUND(MinBase2Day*(1+ExpressFuelSurcharge),2),ROUND(((1-TwoDayDiscount)*'UPS 2Day Base'!C126)*(1+ExpressFuelSurcharge),2))</f>
        <v>195.15</v>
      </c>
      <c r="D129" s="300">
        <f>IF(MinBase2Day&gt;ROUND(((1-TwoDayDiscount)*'UPS 2Day Base'!D126),2),ROUND(MinBase2Day*(1+ExpressFuelSurcharge),2),ROUND(((1-TwoDayDiscount)*'UPS 2Day Base'!D126)*(1+ExpressFuelSurcharge),2))</f>
        <v>250.52</v>
      </c>
      <c r="E129" s="300">
        <f>IF(MinBase2Day&gt;ROUND(((1-TwoDayDiscount)*'UPS 2Day Base'!E126),2),ROUND(MinBase2Day*(1+ExpressFuelSurcharge),2),ROUND(((1-TwoDayDiscount)*'UPS 2Day Base'!E126)*(1+ExpressFuelSurcharge),2))</f>
        <v>357.63</v>
      </c>
      <c r="F129" s="300">
        <f>IF(MinBase2Day&gt;ROUND(((1-TwoDayDiscount)*'UPS 2Day Base'!F126),2),ROUND(MinBase2Day*(1+ExpressFuelSurcharge),2),ROUND(((1-TwoDayDiscount)*'UPS 2Day Base'!F126)*(1+ExpressFuelSurcharge),2))</f>
        <v>568.54</v>
      </c>
      <c r="G129" s="300">
        <f>IF(MinBase2Day&gt;ROUND(((1-TwoDayDiscount)*'UPS 2Day Base'!G126),2),ROUND(MinBase2Day*(1+ExpressFuelSurcharge),2),ROUND(((1-TwoDayDiscount)*'UPS 2Day Base'!G126)*(1+ExpressFuelSurcharge),2))</f>
        <v>648.08</v>
      </c>
      <c r="H129" s="300">
        <f>IF(MinBase2Day&gt;ROUND(((1-TwoDayDiscount)*'UPS 2Day Base'!H126),2),ROUND(MinBase2Day*(1+ExpressFuelSurcharge),2),ROUND(((1-TwoDayDiscount)*'UPS 2Day Base'!H126)*(1+ExpressFuelSurcharge),2))</f>
        <v>668.05</v>
      </c>
      <c r="I129" s="300">
        <f>IF(MinBase2Day&gt;ROUND(((1-TwoDayDiscount)*'UPS 2Day Base'!I126),2),ROUND(MinBase2Day*(1+ExpressFuelSurcharge),2),ROUND(((1-TwoDayDiscount)*'UPS 2Day Base'!I126)*(1+ExpressFuelSurcharge),2))</f>
        <v>681.67</v>
      </c>
      <c r="J129" s="300">
        <f>IF(MinBase2Day&gt;ROUND(((1-TwoDayDiscount)*'UPS 2Day Base'!J126),2),ROUND(MinBase2Day*(1+ExpressFuelSurcharge),2),ROUND(((1-TwoDayDiscount)*'UPS 2Day Base'!J126)*(1+ExpressFuelSurcharge),2))</f>
        <v>601.26</v>
      </c>
      <c r="K129" s="300">
        <f>IF(MinBase2Day&gt;ROUND(((1-TwoDayDiscount)*'UPS 2Day Base'!K126),2),ROUND(MinBase2Day*(1+ExpressFuelSurcharge),2),ROUND(((1-TwoDayDiscount)*'UPS 2Day Base'!K126)*(1+ExpressFuelSurcharge),2))</f>
        <v>689.92</v>
      </c>
    </row>
    <row r="130" ht="12.75" customHeight="1">
      <c r="A130" s="299">
        <v>125.0</v>
      </c>
      <c r="B130" s="300">
        <f>IF(MinBase2Day&gt;ROUND(((1-TwoDayDiscount)*'UPS 2Day Base'!B127),2),ROUND(MinBase2Day*(1+ExpressFuelSurcharge),2),ROUND(((1-TwoDayDiscount)*'UPS 2Day Base'!B127)*(1+ExpressFuelSurcharge),2))</f>
        <v>157.38</v>
      </c>
      <c r="C130" s="300">
        <f>IF(MinBase2Day&gt;ROUND(((1-TwoDayDiscount)*'UPS 2Day Base'!C127),2),ROUND(MinBase2Day*(1+ExpressFuelSurcharge),2),ROUND(((1-TwoDayDiscount)*'UPS 2Day Base'!C127)*(1+ExpressFuelSurcharge),2))</f>
        <v>196.73</v>
      </c>
      <c r="D130" s="300">
        <f>IF(MinBase2Day&gt;ROUND(((1-TwoDayDiscount)*'UPS 2Day Base'!D127),2),ROUND(MinBase2Day*(1+ExpressFuelSurcharge),2),ROUND(((1-TwoDayDiscount)*'UPS 2Day Base'!D127)*(1+ExpressFuelSurcharge),2))</f>
        <v>252.54</v>
      </c>
      <c r="E130" s="300">
        <f>IF(MinBase2Day&gt;ROUND(((1-TwoDayDiscount)*'UPS 2Day Base'!E127),2),ROUND(MinBase2Day*(1+ExpressFuelSurcharge),2),ROUND(((1-TwoDayDiscount)*'UPS 2Day Base'!E127)*(1+ExpressFuelSurcharge),2))</f>
        <v>360.51</v>
      </c>
      <c r="F130" s="300">
        <f>IF(MinBase2Day&gt;ROUND(((1-TwoDayDiscount)*'UPS 2Day Base'!F127),2),ROUND(MinBase2Day*(1+ExpressFuelSurcharge),2),ROUND(((1-TwoDayDiscount)*'UPS 2Day Base'!F127)*(1+ExpressFuelSurcharge),2))</f>
        <v>571.88</v>
      </c>
      <c r="G130" s="300">
        <f>IF(MinBase2Day&gt;ROUND(((1-TwoDayDiscount)*'UPS 2Day Base'!G127),2),ROUND(MinBase2Day*(1+ExpressFuelSurcharge),2),ROUND(((1-TwoDayDiscount)*'UPS 2Day Base'!G127)*(1+ExpressFuelSurcharge),2))</f>
        <v>653.31</v>
      </c>
      <c r="H130" s="300">
        <f>IF(MinBase2Day&gt;ROUND(((1-TwoDayDiscount)*'UPS 2Day Base'!H127),2),ROUND(MinBase2Day*(1+ExpressFuelSurcharge),2),ROUND(((1-TwoDayDiscount)*'UPS 2Day Base'!H127)*(1+ExpressFuelSurcharge),2))</f>
        <v>673.44</v>
      </c>
      <c r="I130" s="300">
        <f>IF(MinBase2Day&gt;ROUND(((1-TwoDayDiscount)*'UPS 2Day Base'!I127),2),ROUND(MinBase2Day*(1+ExpressFuelSurcharge),2),ROUND(((1-TwoDayDiscount)*'UPS 2Day Base'!I127)*(1+ExpressFuelSurcharge),2))</f>
        <v>687.17</v>
      </c>
      <c r="J130" s="300">
        <f>IF(MinBase2Day&gt;ROUND(((1-TwoDayDiscount)*'UPS 2Day Base'!J127),2),ROUND(MinBase2Day*(1+ExpressFuelSurcharge),2),ROUND(((1-TwoDayDiscount)*'UPS 2Day Base'!J127)*(1+ExpressFuelSurcharge),2))</f>
        <v>606.13</v>
      </c>
      <c r="K130" s="300">
        <f>IF(MinBase2Day&gt;ROUND(((1-TwoDayDiscount)*'UPS 2Day Base'!K127),2),ROUND(MinBase2Day*(1+ExpressFuelSurcharge),2),ROUND(((1-TwoDayDiscount)*'UPS 2Day Base'!K127)*(1+ExpressFuelSurcharge),2))</f>
        <v>695.47</v>
      </c>
    </row>
    <row r="131" ht="12.75" customHeight="1">
      <c r="A131" s="299">
        <v>126.0</v>
      </c>
      <c r="B131" s="300">
        <f>IF(MinBase2Day&gt;ROUND(((1-TwoDayDiscount)*'UPS 2Day Base'!B128),2),ROUND(MinBase2Day*(1+ExpressFuelSurcharge),2),ROUND(((1-TwoDayDiscount)*'UPS 2Day Base'!B128)*(1+ExpressFuelSurcharge),2))</f>
        <v>158.64</v>
      </c>
      <c r="C131" s="300">
        <f>IF(MinBase2Day&gt;ROUND(((1-TwoDayDiscount)*'UPS 2Day Base'!C128),2),ROUND(MinBase2Day*(1+ExpressFuelSurcharge),2),ROUND(((1-TwoDayDiscount)*'UPS 2Day Base'!C128)*(1+ExpressFuelSurcharge),2))</f>
        <v>198.3</v>
      </c>
      <c r="D131" s="300">
        <f>IF(MinBase2Day&gt;ROUND(((1-TwoDayDiscount)*'UPS 2Day Base'!D128),2),ROUND(MinBase2Day*(1+ExpressFuelSurcharge),2),ROUND(((1-TwoDayDiscount)*'UPS 2Day Base'!D128)*(1+ExpressFuelSurcharge),2))</f>
        <v>254.56</v>
      </c>
      <c r="E131" s="300">
        <f>IF(MinBase2Day&gt;ROUND(((1-TwoDayDiscount)*'UPS 2Day Base'!E128),2),ROUND(MinBase2Day*(1+ExpressFuelSurcharge),2),ROUND(((1-TwoDayDiscount)*'UPS 2Day Base'!E128)*(1+ExpressFuelSurcharge),2))</f>
        <v>363.39</v>
      </c>
      <c r="F131" s="300">
        <f>IF(MinBase2Day&gt;ROUND(((1-TwoDayDiscount)*'UPS 2Day Base'!F128),2),ROUND(MinBase2Day*(1+ExpressFuelSurcharge),2),ROUND(((1-TwoDayDiscount)*'UPS 2Day Base'!F128)*(1+ExpressFuelSurcharge),2))</f>
        <v>577.71</v>
      </c>
      <c r="G131" s="300">
        <f>IF(MinBase2Day&gt;ROUND(((1-TwoDayDiscount)*'UPS 2Day Base'!G128),2),ROUND(MinBase2Day*(1+ExpressFuelSurcharge),2),ROUND(((1-TwoDayDiscount)*'UPS 2Day Base'!G128)*(1+ExpressFuelSurcharge),2))</f>
        <v>658.54</v>
      </c>
      <c r="H131" s="300">
        <f>IF(MinBase2Day&gt;ROUND(((1-TwoDayDiscount)*'UPS 2Day Base'!H128),2),ROUND(MinBase2Day*(1+ExpressFuelSurcharge),2),ROUND(((1-TwoDayDiscount)*'UPS 2Day Base'!H128)*(1+ExpressFuelSurcharge),2))</f>
        <v>678.83</v>
      </c>
      <c r="I131" s="300">
        <f>IF(MinBase2Day&gt;ROUND(((1-TwoDayDiscount)*'UPS 2Day Base'!I128),2),ROUND(MinBase2Day*(1+ExpressFuelSurcharge),2),ROUND(((1-TwoDayDiscount)*'UPS 2Day Base'!I128)*(1+ExpressFuelSurcharge),2))</f>
        <v>692.66</v>
      </c>
      <c r="J131" s="300">
        <f>IF(MinBase2Day&gt;ROUND(((1-TwoDayDiscount)*'UPS 2Day Base'!J128),2),ROUND(MinBase2Day*(1+ExpressFuelSurcharge),2),ROUND(((1-TwoDayDiscount)*'UPS 2Day Base'!J128)*(1+ExpressFuelSurcharge),2))</f>
        <v>610.97</v>
      </c>
      <c r="K131" s="300">
        <f>IF(MinBase2Day&gt;ROUND(((1-TwoDayDiscount)*'UPS 2Day Base'!K128),2),ROUND(MinBase2Day*(1+ExpressFuelSurcharge),2),ROUND(((1-TwoDayDiscount)*'UPS 2Day Base'!K128)*(1+ExpressFuelSurcharge),2))</f>
        <v>701.02</v>
      </c>
    </row>
    <row r="132" ht="12.75" customHeight="1">
      <c r="A132" s="299">
        <v>127.0</v>
      </c>
      <c r="B132" s="300">
        <f>IF(MinBase2Day&gt;ROUND(((1-TwoDayDiscount)*'UPS 2Day Base'!B129),2),ROUND(MinBase2Day*(1+ExpressFuelSurcharge),2),ROUND(((1-TwoDayDiscount)*'UPS 2Day Base'!B129)*(1+ExpressFuelSurcharge),2))</f>
        <v>159.9</v>
      </c>
      <c r="C132" s="300">
        <f>IF(MinBase2Day&gt;ROUND(((1-TwoDayDiscount)*'UPS 2Day Base'!C129),2),ROUND(MinBase2Day*(1+ExpressFuelSurcharge),2),ROUND(((1-TwoDayDiscount)*'UPS 2Day Base'!C129)*(1+ExpressFuelSurcharge),2))</f>
        <v>199.87</v>
      </c>
      <c r="D132" s="300">
        <f>IF(MinBase2Day&gt;ROUND(((1-TwoDayDiscount)*'UPS 2Day Base'!D129),2),ROUND(MinBase2Day*(1+ExpressFuelSurcharge),2),ROUND(((1-TwoDayDiscount)*'UPS 2Day Base'!D129)*(1+ExpressFuelSurcharge),2))</f>
        <v>256.58</v>
      </c>
      <c r="E132" s="300">
        <f>IF(MinBase2Day&gt;ROUND(((1-TwoDayDiscount)*'UPS 2Day Base'!E129),2),ROUND(MinBase2Day*(1+ExpressFuelSurcharge),2),ROUND(((1-TwoDayDiscount)*'UPS 2Day Base'!E129)*(1+ExpressFuelSurcharge),2))</f>
        <v>366.28</v>
      </c>
      <c r="F132" s="300">
        <f>IF(MinBase2Day&gt;ROUND(((1-TwoDayDiscount)*'UPS 2Day Base'!F129),2),ROUND(MinBase2Day*(1+ExpressFuelSurcharge),2),ROUND(((1-TwoDayDiscount)*'UPS 2Day Base'!F129)*(1+ExpressFuelSurcharge),2))</f>
        <v>581.03</v>
      </c>
      <c r="G132" s="300">
        <f>IF(MinBase2Day&gt;ROUND(((1-TwoDayDiscount)*'UPS 2Day Base'!G129),2),ROUND(MinBase2Day*(1+ExpressFuelSurcharge),2),ROUND(((1-TwoDayDiscount)*'UPS 2Day Base'!G129)*(1+ExpressFuelSurcharge),2))</f>
        <v>663.76</v>
      </c>
      <c r="H132" s="300">
        <f>IF(MinBase2Day&gt;ROUND(((1-TwoDayDiscount)*'UPS 2Day Base'!H129),2),ROUND(MinBase2Day*(1+ExpressFuelSurcharge),2),ROUND(((1-TwoDayDiscount)*'UPS 2Day Base'!H129)*(1+ExpressFuelSurcharge),2))</f>
        <v>684.22</v>
      </c>
      <c r="I132" s="300">
        <f>IF(MinBase2Day&gt;ROUND(((1-TwoDayDiscount)*'UPS 2Day Base'!I129),2),ROUND(MinBase2Day*(1+ExpressFuelSurcharge),2),ROUND(((1-TwoDayDiscount)*'UPS 2Day Base'!I129)*(1+ExpressFuelSurcharge),2))</f>
        <v>698.16</v>
      </c>
      <c r="J132" s="300">
        <f>IF(MinBase2Day&gt;ROUND(((1-TwoDayDiscount)*'UPS 2Day Base'!J129),2),ROUND(MinBase2Day*(1+ExpressFuelSurcharge),2),ROUND(((1-TwoDayDiscount)*'UPS 2Day Base'!J129)*(1+ExpressFuelSurcharge),2))</f>
        <v>615.82</v>
      </c>
      <c r="K132" s="300">
        <f>IF(MinBase2Day&gt;ROUND(((1-TwoDayDiscount)*'UPS 2Day Base'!K129),2),ROUND(MinBase2Day*(1+ExpressFuelSurcharge),2),ROUND(((1-TwoDayDiscount)*'UPS 2Day Base'!K129)*(1+ExpressFuelSurcharge),2))</f>
        <v>706.56</v>
      </c>
    </row>
    <row r="133" ht="12.75" customHeight="1">
      <c r="A133" s="299">
        <v>128.0</v>
      </c>
      <c r="B133" s="300">
        <f>IF(MinBase2Day&gt;ROUND(((1-TwoDayDiscount)*'UPS 2Day Base'!B130),2),ROUND(MinBase2Day*(1+ExpressFuelSurcharge),2),ROUND(((1-TwoDayDiscount)*'UPS 2Day Base'!B130)*(1+ExpressFuelSurcharge),2))</f>
        <v>161.16</v>
      </c>
      <c r="C133" s="300">
        <f>IF(MinBase2Day&gt;ROUND(((1-TwoDayDiscount)*'UPS 2Day Base'!C130),2),ROUND(MinBase2Day*(1+ExpressFuelSurcharge),2),ROUND(((1-TwoDayDiscount)*'UPS 2Day Base'!C130)*(1+ExpressFuelSurcharge),2))</f>
        <v>201.45</v>
      </c>
      <c r="D133" s="300">
        <f>IF(MinBase2Day&gt;ROUND(((1-TwoDayDiscount)*'UPS 2Day Base'!D130),2),ROUND(MinBase2Day*(1+ExpressFuelSurcharge),2),ROUND(((1-TwoDayDiscount)*'UPS 2Day Base'!D130)*(1+ExpressFuelSurcharge),2))</f>
        <v>258.6</v>
      </c>
      <c r="E133" s="300">
        <f>IF(MinBase2Day&gt;ROUND(((1-TwoDayDiscount)*'UPS 2Day Base'!E130),2),ROUND(MinBase2Day*(1+ExpressFuelSurcharge),2),ROUND(((1-TwoDayDiscount)*'UPS 2Day Base'!E130)*(1+ExpressFuelSurcharge),2))</f>
        <v>369.16</v>
      </c>
      <c r="F133" s="300">
        <f>IF(MinBase2Day&gt;ROUND(((1-TwoDayDiscount)*'UPS 2Day Base'!F130),2),ROUND(MinBase2Day*(1+ExpressFuelSurcharge),2),ROUND(((1-TwoDayDiscount)*'UPS 2Day Base'!F130)*(1+ExpressFuelSurcharge),2))</f>
        <v>585.6</v>
      </c>
      <c r="G133" s="300">
        <f>IF(MinBase2Day&gt;ROUND(((1-TwoDayDiscount)*'UPS 2Day Base'!G130),2),ROUND(MinBase2Day*(1+ExpressFuelSurcharge),2),ROUND(((1-TwoDayDiscount)*'UPS 2Day Base'!G130)*(1+ExpressFuelSurcharge),2))</f>
        <v>668.99</v>
      </c>
      <c r="H133" s="300">
        <f>IF(MinBase2Day&gt;ROUND(((1-TwoDayDiscount)*'UPS 2Day Base'!H130),2),ROUND(MinBase2Day*(1+ExpressFuelSurcharge),2),ROUND(((1-TwoDayDiscount)*'UPS 2Day Base'!H130)*(1+ExpressFuelSurcharge),2))</f>
        <v>689.6</v>
      </c>
      <c r="I133" s="300">
        <f>IF(MinBase2Day&gt;ROUND(((1-TwoDayDiscount)*'UPS 2Day Base'!I130),2),ROUND(MinBase2Day*(1+ExpressFuelSurcharge),2),ROUND(((1-TwoDayDiscount)*'UPS 2Day Base'!I130)*(1+ExpressFuelSurcharge),2))</f>
        <v>703.66</v>
      </c>
      <c r="J133" s="300">
        <f>IF(MinBase2Day&gt;ROUND(((1-TwoDayDiscount)*'UPS 2Day Base'!J130),2),ROUND(MinBase2Day*(1+ExpressFuelSurcharge),2),ROUND(((1-TwoDayDiscount)*'UPS 2Day Base'!J130)*(1+ExpressFuelSurcharge),2))</f>
        <v>620.66</v>
      </c>
      <c r="K133" s="300">
        <f>IF(MinBase2Day&gt;ROUND(((1-TwoDayDiscount)*'UPS 2Day Base'!K130),2),ROUND(MinBase2Day*(1+ExpressFuelSurcharge),2),ROUND(((1-TwoDayDiscount)*'UPS 2Day Base'!K130)*(1+ExpressFuelSurcharge),2))</f>
        <v>712.11</v>
      </c>
    </row>
    <row r="134" ht="12.75" customHeight="1">
      <c r="A134" s="299">
        <v>129.0</v>
      </c>
      <c r="B134" s="300">
        <f>IF(MinBase2Day&gt;ROUND(((1-TwoDayDiscount)*'UPS 2Day Base'!B131),2),ROUND(MinBase2Day*(1+ExpressFuelSurcharge),2),ROUND(((1-TwoDayDiscount)*'UPS 2Day Base'!B131)*(1+ExpressFuelSurcharge),2))</f>
        <v>162.42</v>
      </c>
      <c r="C134" s="300">
        <f>IF(MinBase2Day&gt;ROUND(((1-TwoDayDiscount)*'UPS 2Day Base'!C131),2),ROUND(MinBase2Day*(1+ExpressFuelSurcharge),2),ROUND(((1-TwoDayDiscount)*'UPS 2Day Base'!C131)*(1+ExpressFuelSurcharge),2))</f>
        <v>203.02</v>
      </c>
      <c r="D134" s="300">
        <f>IF(MinBase2Day&gt;ROUND(((1-TwoDayDiscount)*'UPS 2Day Base'!D131),2),ROUND(MinBase2Day*(1+ExpressFuelSurcharge),2),ROUND(((1-TwoDayDiscount)*'UPS 2Day Base'!D131)*(1+ExpressFuelSurcharge),2))</f>
        <v>260.62</v>
      </c>
      <c r="E134" s="300">
        <f>IF(MinBase2Day&gt;ROUND(((1-TwoDayDiscount)*'UPS 2Day Base'!E131),2),ROUND(MinBase2Day*(1+ExpressFuelSurcharge),2),ROUND(((1-TwoDayDiscount)*'UPS 2Day Base'!E131)*(1+ExpressFuelSurcharge),2))</f>
        <v>372.05</v>
      </c>
      <c r="F134" s="300">
        <f>IF(MinBase2Day&gt;ROUND(((1-TwoDayDiscount)*'UPS 2Day Base'!F131),2),ROUND(MinBase2Day*(1+ExpressFuelSurcharge),2),ROUND(((1-TwoDayDiscount)*'UPS 2Day Base'!F131)*(1+ExpressFuelSurcharge),2))</f>
        <v>590.18</v>
      </c>
      <c r="G134" s="300">
        <f>IF(MinBase2Day&gt;ROUND(((1-TwoDayDiscount)*'UPS 2Day Base'!G131),2),ROUND(MinBase2Day*(1+ExpressFuelSurcharge),2),ROUND(((1-TwoDayDiscount)*'UPS 2Day Base'!G131)*(1+ExpressFuelSurcharge),2))</f>
        <v>674.22</v>
      </c>
      <c r="H134" s="300">
        <f>IF(MinBase2Day&gt;ROUND(((1-TwoDayDiscount)*'UPS 2Day Base'!H131),2),ROUND(MinBase2Day*(1+ExpressFuelSurcharge),2),ROUND(((1-TwoDayDiscount)*'UPS 2Day Base'!H131)*(1+ExpressFuelSurcharge),2))</f>
        <v>694.99</v>
      </c>
      <c r="I134" s="300">
        <f>IF(MinBase2Day&gt;ROUND(((1-TwoDayDiscount)*'UPS 2Day Base'!I131),2),ROUND(MinBase2Day*(1+ExpressFuelSurcharge),2),ROUND(((1-TwoDayDiscount)*'UPS 2Day Base'!I131)*(1+ExpressFuelSurcharge),2))</f>
        <v>709.15</v>
      </c>
      <c r="J134" s="300">
        <f>IF(MinBase2Day&gt;ROUND(((1-TwoDayDiscount)*'UPS 2Day Base'!J131),2),ROUND(MinBase2Day*(1+ExpressFuelSurcharge),2),ROUND(((1-TwoDayDiscount)*'UPS 2Day Base'!J131)*(1+ExpressFuelSurcharge),2))</f>
        <v>625.5</v>
      </c>
      <c r="K134" s="300">
        <f>IF(MinBase2Day&gt;ROUND(((1-TwoDayDiscount)*'UPS 2Day Base'!K131),2),ROUND(MinBase2Day*(1+ExpressFuelSurcharge),2),ROUND(((1-TwoDayDiscount)*'UPS 2Day Base'!K131)*(1+ExpressFuelSurcharge),2))</f>
        <v>717.66</v>
      </c>
    </row>
    <row r="135" ht="12.75" customHeight="1">
      <c r="A135" s="299">
        <v>130.0</v>
      </c>
      <c r="B135" s="300">
        <f>IF(MinBase2Day&gt;ROUND(((1-TwoDayDiscount)*'UPS 2Day Base'!B132),2),ROUND(MinBase2Day*(1+ExpressFuelSurcharge),2),ROUND(((1-TwoDayDiscount)*'UPS 2Day Base'!B132)*(1+ExpressFuelSurcharge),2))</f>
        <v>163.68</v>
      </c>
      <c r="C135" s="300">
        <f>IF(MinBase2Day&gt;ROUND(((1-TwoDayDiscount)*'UPS 2Day Base'!C132),2),ROUND(MinBase2Day*(1+ExpressFuelSurcharge),2),ROUND(((1-TwoDayDiscount)*'UPS 2Day Base'!C132)*(1+ExpressFuelSurcharge),2))</f>
        <v>204.59</v>
      </c>
      <c r="D135" s="300">
        <f>IF(MinBase2Day&gt;ROUND(((1-TwoDayDiscount)*'UPS 2Day Base'!D132),2),ROUND(MinBase2Day*(1+ExpressFuelSurcharge),2),ROUND(((1-TwoDayDiscount)*'UPS 2Day Base'!D132)*(1+ExpressFuelSurcharge),2))</f>
        <v>262.64</v>
      </c>
      <c r="E135" s="300">
        <f>IF(MinBase2Day&gt;ROUND(((1-TwoDayDiscount)*'UPS 2Day Base'!E132),2),ROUND(MinBase2Day*(1+ExpressFuelSurcharge),2),ROUND(((1-TwoDayDiscount)*'UPS 2Day Base'!E132)*(1+ExpressFuelSurcharge),2))</f>
        <v>374.93</v>
      </c>
      <c r="F135" s="300">
        <f>IF(MinBase2Day&gt;ROUND(((1-TwoDayDiscount)*'UPS 2Day Base'!F132),2),ROUND(MinBase2Day*(1+ExpressFuelSurcharge),2),ROUND(((1-TwoDayDiscount)*'UPS 2Day Base'!F132)*(1+ExpressFuelSurcharge),2))</f>
        <v>594.75</v>
      </c>
      <c r="G135" s="300">
        <f>IF(MinBase2Day&gt;ROUND(((1-TwoDayDiscount)*'UPS 2Day Base'!G132),2),ROUND(MinBase2Day*(1+ExpressFuelSurcharge),2),ROUND(((1-TwoDayDiscount)*'UPS 2Day Base'!G132)*(1+ExpressFuelSurcharge),2))</f>
        <v>679.44</v>
      </c>
      <c r="H135" s="300">
        <f>IF(MinBase2Day&gt;ROUND(((1-TwoDayDiscount)*'UPS 2Day Base'!H132),2),ROUND(MinBase2Day*(1+ExpressFuelSurcharge),2),ROUND(((1-TwoDayDiscount)*'UPS 2Day Base'!H132)*(1+ExpressFuelSurcharge),2))</f>
        <v>700.38</v>
      </c>
      <c r="I135" s="300">
        <f>IF(MinBase2Day&gt;ROUND(((1-TwoDayDiscount)*'UPS 2Day Base'!I132),2),ROUND(MinBase2Day*(1+ExpressFuelSurcharge),2),ROUND(((1-TwoDayDiscount)*'UPS 2Day Base'!I132)*(1+ExpressFuelSurcharge),2))</f>
        <v>714.65</v>
      </c>
      <c r="J135" s="300">
        <f>IF(MinBase2Day&gt;ROUND(((1-TwoDayDiscount)*'UPS 2Day Base'!J132),2),ROUND(MinBase2Day*(1+ExpressFuelSurcharge),2),ROUND(((1-TwoDayDiscount)*'UPS 2Day Base'!J132)*(1+ExpressFuelSurcharge),2))</f>
        <v>630.36</v>
      </c>
      <c r="K135" s="300">
        <f>IF(MinBase2Day&gt;ROUND(((1-TwoDayDiscount)*'UPS 2Day Base'!K132),2),ROUND(MinBase2Day*(1+ExpressFuelSurcharge),2),ROUND(((1-TwoDayDiscount)*'UPS 2Day Base'!K132)*(1+ExpressFuelSurcharge),2))</f>
        <v>723.21</v>
      </c>
    </row>
    <row r="136" ht="12.75" customHeight="1">
      <c r="A136" s="299">
        <v>131.0</v>
      </c>
      <c r="B136" s="300">
        <f>IF(MinBase2Day&gt;ROUND(((1-TwoDayDiscount)*'UPS 2Day Base'!B133),2),ROUND(MinBase2Day*(1+ExpressFuelSurcharge),2),ROUND(((1-TwoDayDiscount)*'UPS 2Day Base'!B133)*(1+ExpressFuelSurcharge),2))</f>
        <v>164.93</v>
      </c>
      <c r="C136" s="300">
        <f>IF(MinBase2Day&gt;ROUND(((1-TwoDayDiscount)*'UPS 2Day Base'!C133),2),ROUND(MinBase2Day*(1+ExpressFuelSurcharge),2),ROUND(((1-TwoDayDiscount)*'UPS 2Day Base'!C133)*(1+ExpressFuelSurcharge),2))</f>
        <v>206.17</v>
      </c>
      <c r="D136" s="300">
        <f>IF(MinBase2Day&gt;ROUND(((1-TwoDayDiscount)*'UPS 2Day Base'!D133),2),ROUND(MinBase2Day*(1+ExpressFuelSurcharge),2),ROUND(((1-TwoDayDiscount)*'UPS 2Day Base'!D133)*(1+ExpressFuelSurcharge),2))</f>
        <v>264.66</v>
      </c>
      <c r="E136" s="300">
        <f>IF(MinBase2Day&gt;ROUND(((1-TwoDayDiscount)*'UPS 2Day Base'!E133),2),ROUND(MinBase2Day*(1+ExpressFuelSurcharge),2),ROUND(((1-TwoDayDiscount)*'UPS 2Day Base'!E133)*(1+ExpressFuelSurcharge),2))</f>
        <v>377.81</v>
      </c>
      <c r="F136" s="300">
        <f>IF(MinBase2Day&gt;ROUND(((1-TwoDayDiscount)*'UPS 2Day Base'!F133),2),ROUND(MinBase2Day*(1+ExpressFuelSurcharge),2),ROUND(((1-TwoDayDiscount)*'UPS 2Day Base'!F133)*(1+ExpressFuelSurcharge),2))</f>
        <v>602.33</v>
      </c>
      <c r="G136" s="300">
        <f>IF(MinBase2Day&gt;ROUND(((1-TwoDayDiscount)*'UPS 2Day Base'!G133),2),ROUND(MinBase2Day*(1+ExpressFuelSurcharge),2),ROUND(((1-TwoDayDiscount)*'UPS 2Day Base'!G133)*(1+ExpressFuelSurcharge),2))</f>
        <v>684.67</v>
      </c>
      <c r="H136" s="300">
        <f>IF(MinBase2Day&gt;ROUND(((1-TwoDayDiscount)*'UPS 2Day Base'!H133),2),ROUND(MinBase2Day*(1+ExpressFuelSurcharge),2),ROUND(((1-TwoDayDiscount)*'UPS 2Day Base'!H133)*(1+ExpressFuelSurcharge),2))</f>
        <v>705.77</v>
      </c>
      <c r="I136" s="300">
        <f>IF(MinBase2Day&gt;ROUND(((1-TwoDayDiscount)*'UPS 2Day Base'!I133),2),ROUND(MinBase2Day*(1+ExpressFuelSurcharge),2),ROUND(((1-TwoDayDiscount)*'UPS 2Day Base'!I133)*(1+ExpressFuelSurcharge),2))</f>
        <v>720.15</v>
      </c>
      <c r="J136" s="300">
        <f>IF(MinBase2Day&gt;ROUND(((1-TwoDayDiscount)*'UPS 2Day Base'!J133),2),ROUND(MinBase2Day*(1+ExpressFuelSurcharge),2),ROUND(((1-TwoDayDiscount)*'UPS 2Day Base'!J133)*(1+ExpressFuelSurcharge),2))</f>
        <v>635.22</v>
      </c>
      <c r="K136" s="300">
        <f>IF(MinBase2Day&gt;ROUND(((1-TwoDayDiscount)*'UPS 2Day Base'!K133),2),ROUND(MinBase2Day*(1+ExpressFuelSurcharge),2),ROUND(((1-TwoDayDiscount)*'UPS 2Day Base'!K133)*(1+ExpressFuelSurcharge),2))</f>
        <v>728.76</v>
      </c>
    </row>
    <row r="137" ht="12.75" customHeight="1">
      <c r="A137" s="299">
        <v>132.0</v>
      </c>
      <c r="B137" s="300">
        <f>IF(MinBase2Day&gt;ROUND(((1-TwoDayDiscount)*'UPS 2Day Base'!B134),2),ROUND(MinBase2Day*(1+ExpressFuelSurcharge),2),ROUND(((1-TwoDayDiscount)*'UPS 2Day Base'!B134)*(1+ExpressFuelSurcharge),2))</f>
        <v>166.19</v>
      </c>
      <c r="C137" s="300">
        <f>IF(MinBase2Day&gt;ROUND(((1-TwoDayDiscount)*'UPS 2Day Base'!C134),2),ROUND(MinBase2Day*(1+ExpressFuelSurcharge),2),ROUND(((1-TwoDayDiscount)*'UPS 2Day Base'!C134)*(1+ExpressFuelSurcharge),2))</f>
        <v>207.74</v>
      </c>
      <c r="D137" s="300">
        <f>IF(MinBase2Day&gt;ROUND(((1-TwoDayDiscount)*'UPS 2Day Base'!D134),2),ROUND(MinBase2Day*(1+ExpressFuelSurcharge),2),ROUND(((1-TwoDayDiscount)*'UPS 2Day Base'!D134)*(1+ExpressFuelSurcharge),2))</f>
        <v>266.68</v>
      </c>
      <c r="E137" s="300">
        <f>IF(MinBase2Day&gt;ROUND(((1-TwoDayDiscount)*'UPS 2Day Base'!E134),2),ROUND(MinBase2Day*(1+ExpressFuelSurcharge),2),ROUND(((1-TwoDayDiscount)*'UPS 2Day Base'!E134)*(1+ExpressFuelSurcharge),2))</f>
        <v>380.7</v>
      </c>
      <c r="F137" s="300">
        <f>IF(MinBase2Day&gt;ROUND(((1-TwoDayDiscount)*'UPS 2Day Base'!F134),2),ROUND(MinBase2Day*(1+ExpressFuelSurcharge),2),ROUND(((1-TwoDayDiscount)*'UPS 2Day Base'!F134)*(1+ExpressFuelSurcharge),2))</f>
        <v>605.21</v>
      </c>
      <c r="G137" s="300">
        <f>IF(MinBase2Day&gt;ROUND(((1-TwoDayDiscount)*'UPS 2Day Base'!G134),2),ROUND(MinBase2Day*(1+ExpressFuelSurcharge),2),ROUND(((1-TwoDayDiscount)*'UPS 2Day Base'!G134)*(1+ExpressFuelSurcharge),2))</f>
        <v>689.9</v>
      </c>
      <c r="H137" s="300">
        <f>IF(MinBase2Day&gt;ROUND(((1-TwoDayDiscount)*'UPS 2Day Base'!H134),2),ROUND(MinBase2Day*(1+ExpressFuelSurcharge),2),ROUND(((1-TwoDayDiscount)*'UPS 2Day Base'!H134)*(1+ExpressFuelSurcharge),2))</f>
        <v>711.15</v>
      </c>
      <c r="I137" s="300">
        <f>IF(MinBase2Day&gt;ROUND(((1-TwoDayDiscount)*'UPS 2Day Base'!I134),2),ROUND(MinBase2Day*(1+ExpressFuelSurcharge),2),ROUND(((1-TwoDayDiscount)*'UPS 2Day Base'!I134)*(1+ExpressFuelSurcharge),2))</f>
        <v>725.65</v>
      </c>
      <c r="J137" s="300">
        <f>IF(MinBase2Day&gt;ROUND(((1-TwoDayDiscount)*'UPS 2Day Base'!J134),2),ROUND(MinBase2Day*(1+ExpressFuelSurcharge),2),ROUND(((1-TwoDayDiscount)*'UPS 2Day Base'!J134)*(1+ExpressFuelSurcharge),2))</f>
        <v>640.06</v>
      </c>
      <c r="K137" s="300">
        <f>IF(MinBase2Day&gt;ROUND(((1-TwoDayDiscount)*'UPS 2Day Base'!K134),2),ROUND(MinBase2Day*(1+ExpressFuelSurcharge),2),ROUND(((1-TwoDayDiscount)*'UPS 2Day Base'!K134)*(1+ExpressFuelSurcharge),2))</f>
        <v>734.31</v>
      </c>
    </row>
    <row r="138" ht="12.75" customHeight="1">
      <c r="A138" s="299">
        <v>133.0</v>
      </c>
      <c r="B138" s="300">
        <f>IF(MinBase2Day&gt;ROUND(((1-TwoDayDiscount)*'UPS 2Day Base'!B135),2),ROUND(MinBase2Day*(1+ExpressFuelSurcharge),2),ROUND(((1-TwoDayDiscount)*'UPS 2Day Base'!B135)*(1+ExpressFuelSurcharge),2))</f>
        <v>167.45</v>
      </c>
      <c r="C138" s="300">
        <f>IF(MinBase2Day&gt;ROUND(((1-TwoDayDiscount)*'UPS 2Day Base'!C135),2),ROUND(MinBase2Day*(1+ExpressFuelSurcharge),2),ROUND(((1-TwoDayDiscount)*'UPS 2Day Base'!C135)*(1+ExpressFuelSurcharge),2))</f>
        <v>209.32</v>
      </c>
      <c r="D138" s="300">
        <f>IF(MinBase2Day&gt;ROUND(((1-TwoDayDiscount)*'UPS 2Day Base'!D135),2),ROUND(MinBase2Day*(1+ExpressFuelSurcharge),2),ROUND(((1-TwoDayDiscount)*'UPS 2Day Base'!D135)*(1+ExpressFuelSurcharge),2))</f>
        <v>268.7</v>
      </c>
      <c r="E138" s="300">
        <f>IF(MinBase2Day&gt;ROUND(((1-TwoDayDiscount)*'UPS 2Day Base'!E135),2),ROUND(MinBase2Day*(1+ExpressFuelSurcharge),2),ROUND(((1-TwoDayDiscount)*'UPS 2Day Base'!E135)*(1+ExpressFuelSurcharge),2))</f>
        <v>383.58</v>
      </c>
      <c r="F138" s="300">
        <f>IF(MinBase2Day&gt;ROUND(((1-TwoDayDiscount)*'UPS 2Day Base'!F135),2),ROUND(MinBase2Day*(1+ExpressFuelSurcharge),2),ROUND(((1-TwoDayDiscount)*'UPS 2Day Base'!F135)*(1+ExpressFuelSurcharge),2))</f>
        <v>608.48</v>
      </c>
      <c r="G138" s="300">
        <f>IF(MinBase2Day&gt;ROUND(((1-TwoDayDiscount)*'UPS 2Day Base'!G135),2),ROUND(MinBase2Day*(1+ExpressFuelSurcharge),2),ROUND(((1-TwoDayDiscount)*'UPS 2Day Base'!G135)*(1+ExpressFuelSurcharge),2))</f>
        <v>695.12</v>
      </c>
      <c r="H138" s="300">
        <f>IF(MinBase2Day&gt;ROUND(((1-TwoDayDiscount)*'UPS 2Day Base'!H135),2),ROUND(MinBase2Day*(1+ExpressFuelSurcharge),2),ROUND(((1-TwoDayDiscount)*'UPS 2Day Base'!H135)*(1+ExpressFuelSurcharge),2))</f>
        <v>716.54</v>
      </c>
      <c r="I138" s="300">
        <f>IF(MinBase2Day&gt;ROUND(((1-TwoDayDiscount)*'UPS 2Day Base'!I135),2),ROUND(MinBase2Day*(1+ExpressFuelSurcharge),2),ROUND(((1-TwoDayDiscount)*'UPS 2Day Base'!I135)*(1+ExpressFuelSurcharge),2))</f>
        <v>731.14</v>
      </c>
      <c r="J138" s="300">
        <f>IF(MinBase2Day&gt;ROUND(((1-TwoDayDiscount)*'UPS 2Day Base'!J135),2),ROUND(MinBase2Day*(1+ExpressFuelSurcharge),2),ROUND(((1-TwoDayDiscount)*'UPS 2Day Base'!J135)*(1+ExpressFuelSurcharge),2))</f>
        <v>644.91</v>
      </c>
      <c r="K138" s="300">
        <f>IF(MinBase2Day&gt;ROUND(((1-TwoDayDiscount)*'UPS 2Day Base'!K135),2),ROUND(MinBase2Day*(1+ExpressFuelSurcharge),2),ROUND(((1-TwoDayDiscount)*'UPS 2Day Base'!K135)*(1+ExpressFuelSurcharge),2))</f>
        <v>739.87</v>
      </c>
    </row>
    <row r="139" ht="12.75" customHeight="1">
      <c r="A139" s="299">
        <v>134.0</v>
      </c>
      <c r="B139" s="300">
        <f>IF(MinBase2Day&gt;ROUND(((1-TwoDayDiscount)*'UPS 2Day Base'!B136),2),ROUND(MinBase2Day*(1+ExpressFuelSurcharge),2),ROUND(((1-TwoDayDiscount)*'UPS 2Day Base'!B136)*(1+ExpressFuelSurcharge),2))</f>
        <v>168.71</v>
      </c>
      <c r="C139" s="300">
        <f>IF(MinBase2Day&gt;ROUND(((1-TwoDayDiscount)*'UPS 2Day Base'!C136),2),ROUND(MinBase2Day*(1+ExpressFuelSurcharge),2),ROUND(((1-TwoDayDiscount)*'UPS 2Day Base'!C136)*(1+ExpressFuelSurcharge),2))</f>
        <v>210.89</v>
      </c>
      <c r="D139" s="300">
        <f>IF(MinBase2Day&gt;ROUND(((1-TwoDayDiscount)*'UPS 2Day Base'!D136),2),ROUND(MinBase2Day*(1+ExpressFuelSurcharge),2),ROUND(((1-TwoDayDiscount)*'UPS 2Day Base'!D136)*(1+ExpressFuelSurcharge),2))</f>
        <v>270.72</v>
      </c>
      <c r="E139" s="300">
        <f>IF(MinBase2Day&gt;ROUND(((1-TwoDayDiscount)*'UPS 2Day Base'!E136),2),ROUND(MinBase2Day*(1+ExpressFuelSurcharge),2),ROUND(((1-TwoDayDiscount)*'UPS 2Day Base'!E136)*(1+ExpressFuelSurcharge),2))</f>
        <v>386.47</v>
      </c>
      <c r="F139" s="300">
        <f>IF(MinBase2Day&gt;ROUND(((1-TwoDayDiscount)*'UPS 2Day Base'!F136),2),ROUND(MinBase2Day*(1+ExpressFuelSurcharge),2),ROUND(((1-TwoDayDiscount)*'UPS 2Day Base'!F136)*(1+ExpressFuelSurcharge),2))</f>
        <v>613.05</v>
      </c>
      <c r="G139" s="300">
        <f>IF(MinBase2Day&gt;ROUND(((1-TwoDayDiscount)*'UPS 2Day Base'!G136),2),ROUND(MinBase2Day*(1+ExpressFuelSurcharge),2),ROUND(((1-TwoDayDiscount)*'UPS 2Day Base'!G136)*(1+ExpressFuelSurcharge),2))</f>
        <v>700.35</v>
      </c>
      <c r="H139" s="300">
        <f>IF(MinBase2Day&gt;ROUND(((1-TwoDayDiscount)*'UPS 2Day Base'!H136),2),ROUND(MinBase2Day*(1+ExpressFuelSurcharge),2),ROUND(((1-TwoDayDiscount)*'UPS 2Day Base'!H136)*(1+ExpressFuelSurcharge),2))</f>
        <v>721.93</v>
      </c>
      <c r="I139" s="300">
        <f>IF(MinBase2Day&gt;ROUND(((1-TwoDayDiscount)*'UPS 2Day Base'!I136),2),ROUND(MinBase2Day*(1+ExpressFuelSurcharge),2),ROUND(((1-TwoDayDiscount)*'UPS 2Day Base'!I136)*(1+ExpressFuelSurcharge),2))</f>
        <v>736.64</v>
      </c>
      <c r="J139" s="300">
        <f>IF(MinBase2Day&gt;ROUND(((1-TwoDayDiscount)*'UPS 2Day Base'!J136),2),ROUND(MinBase2Day*(1+ExpressFuelSurcharge),2),ROUND(((1-TwoDayDiscount)*'UPS 2Day Base'!J136)*(1+ExpressFuelSurcharge),2))</f>
        <v>649.76</v>
      </c>
      <c r="K139" s="300">
        <f>IF(MinBase2Day&gt;ROUND(((1-TwoDayDiscount)*'UPS 2Day Base'!K136),2),ROUND(MinBase2Day*(1+ExpressFuelSurcharge),2),ROUND(((1-TwoDayDiscount)*'UPS 2Day Base'!K136)*(1+ExpressFuelSurcharge),2))</f>
        <v>745.4</v>
      </c>
    </row>
    <row r="140" ht="12.75" customHeight="1">
      <c r="A140" s="299">
        <v>135.0</v>
      </c>
      <c r="B140" s="300">
        <f>IF(MinBase2Day&gt;ROUND(((1-TwoDayDiscount)*'UPS 2Day Base'!B137),2),ROUND(MinBase2Day*(1+ExpressFuelSurcharge),2),ROUND(((1-TwoDayDiscount)*'UPS 2Day Base'!B137)*(1+ExpressFuelSurcharge),2))</f>
        <v>169.97</v>
      </c>
      <c r="C140" s="300">
        <f>IF(MinBase2Day&gt;ROUND(((1-TwoDayDiscount)*'UPS 2Day Base'!C137),2),ROUND(MinBase2Day*(1+ExpressFuelSurcharge),2),ROUND(((1-TwoDayDiscount)*'UPS 2Day Base'!C137)*(1+ExpressFuelSurcharge),2))</f>
        <v>212.46</v>
      </c>
      <c r="D140" s="300">
        <f>IF(MinBase2Day&gt;ROUND(((1-TwoDayDiscount)*'UPS 2Day Base'!D137),2),ROUND(MinBase2Day*(1+ExpressFuelSurcharge),2),ROUND(((1-TwoDayDiscount)*'UPS 2Day Base'!D137)*(1+ExpressFuelSurcharge),2))</f>
        <v>272.74</v>
      </c>
      <c r="E140" s="300">
        <f>IF(MinBase2Day&gt;ROUND(((1-TwoDayDiscount)*'UPS 2Day Base'!E137),2),ROUND(MinBase2Day*(1+ExpressFuelSurcharge),2),ROUND(((1-TwoDayDiscount)*'UPS 2Day Base'!E137)*(1+ExpressFuelSurcharge),2))</f>
        <v>389.35</v>
      </c>
      <c r="F140" s="300">
        <f>IF(MinBase2Day&gt;ROUND(((1-TwoDayDiscount)*'UPS 2Day Base'!F137),2),ROUND(MinBase2Day*(1+ExpressFuelSurcharge),2),ROUND(((1-TwoDayDiscount)*'UPS 2Day Base'!F137)*(1+ExpressFuelSurcharge),2))</f>
        <v>617.63</v>
      </c>
      <c r="G140" s="300">
        <f>IF(MinBase2Day&gt;ROUND(((1-TwoDayDiscount)*'UPS 2Day Base'!G137),2),ROUND(MinBase2Day*(1+ExpressFuelSurcharge),2),ROUND(((1-TwoDayDiscount)*'UPS 2Day Base'!G137)*(1+ExpressFuelSurcharge),2))</f>
        <v>705.57</v>
      </c>
      <c r="H140" s="300">
        <f>IF(MinBase2Day&gt;ROUND(((1-TwoDayDiscount)*'UPS 2Day Base'!H137),2),ROUND(MinBase2Day*(1+ExpressFuelSurcharge),2),ROUND(((1-TwoDayDiscount)*'UPS 2Day Base'!H137)*(1+ExpressFuelSurcharge),2))</f>
        <v>727.32</v>
      </c>
      <c r="I140" s="300">
        <f>IF(MinBase2Day&gt;ROUND(((1-TwoDayDiscount)*'UPS 2Day Base'!I137),2),ROUND(MinBase2Day*(1+ExpressFuelSurcharge),2),ROUND(((1-TwoDayDiscount)*'UPS 2Day Base'!I137)*(1+ExpressFuelSurcharge),2))</f>
        <v>742.14</v>
      </c>
      <c r="J140" s="300">
        <f>IF(MinBase2Day&gt;ROUND(((1-TwoDayDiscount)*'UPS 2Day Base'!J137),2),ROUND(MinBase2Day*(1+ExpressFuelSurcharge),2),ROUND(((1-TwoDayDiscount)*'UPS 2Day Base'!J137)*(1+ExpressFuelSurcharge),2))</f>
        <v>654.62</v>
      </c>
      <c r="K140" s="300">
        <f>IF(MinBase2Day&gt;ROUND(((1-TwoDayDiscount)*'UPS 2Day Base'!K137),2),ROUND(MinBase2Day*(1+ExpressFuelSurcharge),2),ROUND(((1-TwoDayDiscount)*'UPS 2Day Base'!K137)*(1+ExpressFuelSurcharge),2))</f>
        <v>750.96</v>
      </c>
    </row>
    <row r="141" ht="12.75" customHeight="1">
      <c r="A141" s="299">
        <v>136.0</v>
      </c>
      <c r="B141" s="300">
        <f>IF(MinBase2Day&gt;ROUND(((1-TwoDayDiscount)*'UPS 2Day Base'!B138),2),ROUND(MinBase2Day*(1+ExpressFuelSurcharge),2),ROUND(((1-TwoDayDiscount)*'UPS 2Day Base'!B138)*(1+ExpressFuelSurcharge),2))</f>
        <v>171.23</v>
      </c>
      <c r="C141" s="300">
        <f>IF(MinBase2Day&gt;ROUND(((1-TwoDayDiscount)*'UPS 2Day Base'!C138),2),ROUND(MinBase2Day*(1+ExpressFuelSurcharge),2),ROUND(((1-TwoDayDiscount)*'UPS 2Day Base'!C138)*(1+ExpressFuelSurcharge),2))</f>
        <v>214.04</v>
      </c>
      <c r="D141" s="300">
        <f>IF(MinBase2Day&gt;ROUND(((1-TwoDayDiscount)*'UPS 2Day Base'!D138),2),ROUND(MinBase2Day*(1+ExpressFuelSurcharge),2),ROUND(((1-TwoDayDiscount)*'UPS 2Day Base'!D138)*(1+ExpressFuelSurcharge),2))</f>
        <v>274.76</v>
      </c>
      <c r="E141" s="300">
        <f>IF(MinBase2Day&gt;ROUND(((1-TwoDayDiscount)*'UPS 2Day Base'!E138),2),ROUND(MinBase2Day*(1+ExpressFuelSurcharge),2),ROUND(((1-TwoDayDiscount)*'UPS 2Day Base'!E138)*(1+ExpressFuelSurcharge),2))</f>
        <v>392.23</v>
      </c>
      <c r="F141" s="300">
        <f>IF(MinBase2Day&gt;ROUND(((1-TwoDayDiscount)*'UPS 2Day Base'!F138),2),ROUND(MinBase2Day*(1+ExpressFuelSurcharge),2),ROUND(((1-TwoDayDiscount)*'UPS 2Day Base'!F138)*(1+ExpressFuelSurcharge),2))</f>
        <v>622.2</v>
      </c>
      <c r="G141" s="300">
        <f>IF(MinBase2Day&gt;ROUND(((1-TwoDayDiscount)*'UPS 2Day Base'!G138),2),ROUND(MinBase2Day*(1+ExpressFuelSurcharge),2),ROUND(((1-TwoDayDiscount)*'UPS 2Day Base'!G138)*(1+ExpressFuelSurcharge),2))</f>
        <v>710.8</v>
      </c>
      <c r="H141" s="300">
        <f>IF(MinBase2Day&gt;ROUND(((1-TwoDayDiscount)*'UPS 2Day Base'!H138),2),ROUND(MinBase2Day*(1+ExpressFuelSurcharge),2),ROUND(((1-TwoDayDiscount)*'UPS 2Day Base'!H138)*(1+ExpressFuelSurcharge),2))</f>
        <v>732.7</v>
      </c>
      <c r="I141" s="300">
        <f>IF(MinBase2Day&gt;ROUND(((1-TwoDayDiscount)*'UPS 2Day Base'!I138),2),ROUND(MinBase2Day*(1+ExpressFuelSurcharge),2),ROUND(((1-TwoDayDiscount)*'UPS 2Day Base'!I138)*(1+ExpressFuelSurcharge),2))</f>
        <v>747.64</v>
      </c>
      <c r="J141" s="300">
        <f>IF(MinBase2Day&gt;ROUND(((1-TwoDayDiscount)*'UPS 2Day Base'!J138),2),ROUND(MinBase2Day*(1+ExpressFuelSurcharge),2),ROUND(((1-TwoDayDiscount)*'UPS 2Day Base'!J138)*(1+ExpressFuelSurcharge),2))</f>
        <v>659.47</v>
      </c>
      <c r="K141" s="300">
        <f>IF(MinBase2Day&gt;ROUND(((1-TwoDayDiscount)*'UPS 2Day Base'!K138),2),ROUND(MinBase2Day*(1+ExpressFuelSurcharge),2),ROUND(((1-TwoDayDiscount)*'UPS 2Day Base'!K138)*(1+ExpressFuelSurcharge),2))</f>
        <v>756.5</v>
      </c>
    </row>
    <row r="142" ht="12.75" customHeight="1">
      <c r="A142" s="299">
        <v>137.0</v>
      </c>
      <c r="B142" s="300">
        <f>IF(MinBase2Day&gt;ROUND(((1-TwoDayDiscount)*'UPS 2Day Base'!B139),2),ROUND(MinBase2Day*(1+ExpressFuelSurcharge),2),ROUND(((1-TwoDayDiscount)*'UPS 2Day Base'!B139)*(1+ExpressFuelSurcharge),2))</f>
        <v>172.49</v>
      </c>
      <c r="C142" s="300">
        <f>IF(MinBase2Day&gt;ROUND(((1-TwoDayDiscount)*'UPS 2Day Base'!C139),2),ROUND(MinBase2Day*(1+ExpressFuelSurcharge),2),ROUND(((1-TwoDayDiscount)*'UPS 2Day Base'!C139)*(1+ExpressFuelSurcharge),2))</f>
        <v>215.61</v>
      </c>
      <c r="D142" s="300">
        <f>IF(MinBase2Day&gt;ROUND(((1-TwoDayDiscount)*'UPS 2Day Base'!D139),2),ROUND(MinBase2Day*(1+ExpressFuelSurcharge),2),ROUND(((1-TwoDayDiscount)*'UPS 2Day Base'!D139)*(1+ExpressFuelSurcharge),2))</f>
        <v>276.78</v>
      </c>
      <c r="E142" s="300">
        <f>IF(MinBase2Day&gt;ROUND(((1-TwoDayDiscount)*'UPS 2Day Base'!E139),2),ROUND(MinBase2Day*(1+ExpressFuelSurcharge),2),ROUND(((1-TwoDayDiscount)*'UPS 2Day Base'!E139)*(1+ExpressFuelSurcharge),2))</f>
        <v>395.12</v>
      </c>
      <c r="F142" s="300">
        <f>IF(MinBase2Day&gt;ROUND(((1-TwoDayDiscount)*'UPS 2Day Base'!F139),2),ROUND(MinBase2Day*(1+ExpressFuelSurcharge),2),ROUND(((1-TwoDayDiscount)*'UPS 2Day Base'!F139)*(1+ExpressFuelSurcharge),2))</f>
        <v>626.78</v>
      </c>
      <c r="G142" s="300">
        <f>IF(MinBase2Day&gt;ROUND(((1-TwoDayDiscount)*'UPS 2Day Base'!G139),2),ROUND(MinBase2Day*(1+ExpressFuelSurcharge),2),ROUND(((1-TwoDayDiscount)*'UPS 2Day Base'!G139)*(1+ExpressFuelSurcharge),2))</f>
        <v>716.03</v>
      </c>
      <c r="H142" s="300">
        <f>IF(MinBase2Day&gt;ROUND(((1-TwoDayDiscount)*'UPS 2Day Base'!H139),2),ROUND(MinBase2Day*(1+ExpressFuelSurcharge),2),ROUND(((1-TwoDayDiscount)*'UPS 2Day Base'!H139)*(1+ExpressFuelSurcharge),2))</f>
        <v>738.09</v>
      </c>
      <c r="I142" s="300">
        <f>IF(MinBase2Day&gt;ROUND(((1-TwoDayDiscount)*'UPS 2Day Base'!I139),2),ROUND(MinBase2Day*(1+ExpressFuelSurcharge),2),ROUND(((1-TwoDayDiscount)*'UPS 2Day Base'!I139)*(1+ExpressFuelSurcharge),2))</f>
        <v>753.13</v>
      </c>
      <c r="J142" s="300">
        <f>IF(MinBase2Day&gt;ROUND(((1-TwoDayDiscount)*'UPS 2Day Base'!J139),2),ROUND(MinBase2Day*(1+ExpressFuelSurcharge),2),ROUND(((1-TwoDayDiscount)*'UPS 2Day Base'!J139)*(1+ExpressFuelSurcharge),2))</f>
        <v>664.3</v>
      </c>
      <c r="K142" s="300">
        <f>IF(MinBase2Day&gt;ROUND(((1-TwoDayDiscount)*'UPS 2Day Base'!K139),2),ROUND(MinBase2Day*(1+ExpressFuelSurcharge),2),ROUND(((1-TwoDayDiscount)*'UPS 2Day Base'!K139)*(1+ExpressFuelSurcharge),2))</f>
        <v>762.06</v>
      </c>
    </row>
    <row r="143" ht="12.75" customHeight="1">
      <c r="A143" s="299">
        <v>138.0</v>
      </c>
      <c r="B143" s="300">
        <f>IF(MinBase2Day&gt;ROUND(((1-TwoDayDiscount)*'UPS 2Day Base'!B140),2),ROUND(MinBase2Day*(1+ExpressFuelSurcharge),2),ROUND(((1-TwoDayDiscount)*'UPS 2Day Base'!B140)*(1+ExpressFuelSurcharge),2))</f>
        <v>173.75</v>
      </c>
      <c r="C143" s="300">
        <f>IF(MinBase2Day&gt;ROUND(((1-TwoDayDiscount)*'UPS 2Day Base'!C140),2),ROUND(MinBase2Day*(1+ExpressFuelSurcharge),2),ROUND(((1-TwoDayDiscount)*'UPS 2Day Base'!C140)*(1+ExpressFuelSurcharge),2))</f>
        <v>217.18</v>
      </c>
      <c r="D143" s="300">
        <f>IF(MinBase2Day&gt;ROUND(((1-TwoDayDiscount)*'UPS 2Day Base'!D140),2),ROUND(MinBase2Day*(1+ExpressFuelSurcharge),2),ROUND(((1-TwoDayDiscount)*'UPS 2Day Base'!D140)*(1+ExpressFuelSurcharge),2))</f>
        <v>278.8</v>
      </c>
      <c r="E143" s="300">
        <f>IF(MinBase2Day&gt;ROUND(((1-TwoDayDiscount)*'UPS 2Day Base'!E140),2),ROUND(MinBase2Day*(1+ExpressFuelSurcharge),2),ROUND(((1-TwoDayDiscount)*'UPS 2Day Base'!E140)*(1+ExpressFuelSurcharge),2))</f>
        <v>398</v>
      </c>
      <c r="F143" s="300">
        <f>IF(MinBase2Day&gt;ROUND(((1-TwoDayDiscount)*'UPS 2Day Base'!F140),2),ROUND(MinBase2Day*(1+ExpressFuelSurcharge),2),ROUND(((1-TwoDayDiscount)*'UPS 2Day Base'!F140)*(1+ExpressFuelSurcharge),2))</f>
        <v>632.71</v>
      </c>
      <c r="G143" s="300">
        <f>IF(MinBase2Day&gt;ROUND(((1-TwoDayDiscount)*'UPS 2Day Base'!G140),2),ROUND(MinBase2Day*(1+ExpressFuelSurcharge),2),ROUND(((1-TwoDayDiscount)*'UPS 2Day Base'!G140)*(1+ExpressFuelSurcharge),2))</f>
        <v>721.25</v>
      </c>
      <c r="H143" s="300">
        <f>IF(MinBase2Day&gt;ROUND(((1-TwoDayDiscount)*'UPS 2Day Base'!H140),2),ROUND(MinBase2Day*(1+ExpressFuelSurcharge),2),ROUND(((1-TwoDayDiscount)*'UPS 2Day Base'!H140)*(1+ExpressFuelSurcharge),2))</f>
        <v>743.48</v>
      </c>
      <c r="I143" s="300">
        <f>IF(MinBase2Day&gt;ROUND(((1-TwoDayDiscount)*'UPS 2Day Base'!I140),2),ROUND(MinBase2Day*(1+ExpressFuelSurcharge),2),ROUND(((1-TwoDayDiscount)*'UPS 2Day Base'!I140)*(1+ExpressFuelSurcharge),2))</f>
        <v>758.63</v>
      </c>
      <c r="J143" s="300">
        <f>IF(MinBase2Day&gt;ROUND(((1-TwoDayDiscount)*'UPS 2Day Base'!J140),2),ROUND(MinBase2Day*(1+ExpressFuelSurcharge),2),ROUND(((1-TwoDayDiscount)*'UPS 2Day Base'!J140)*(1+ExpressFuelSurcharge),2))</f>
        <v>669.14</v>
      </c>
      <c r="K143" s="300">
        <f>IF(MinBase2Day&gt;ROUND(((1-TwoDayDiscount)*'UPS 2Day Base'!K140),2),ROUND(MinBase2Day*(1+ExpressFuelSurcharge),2),ROUND(((1-TwoDayDiscount)*'UPS 2Day Base'!K140)*(1+ExpressFuelSurcharge),2))</f>
        <v>767.6</v>
      </c>
    </row>
    <row r="144" ht="12.75" customHeight="1">
      <c r="A144" s="299">
        <v>139.0</v>
      </c>
      <c r="B144" s="300">
        <f>IF(MinBase2Day&gt;ROUND(((1-TwoDayDiscount)*'UPS 2Day Base'!B141),2),ROUND(MinBase2Day*(1+ExpressFuelSurcharge),2),ROUND(((1-TwoDayDiscount)*'UPS 2Day Base'!B141)*(1+ExpressFuelSurcharge),2))</f>
        <v>175.01</v>
      </c>
      <c r="C144" s="300">
        <f>IF(MinBase2Day&gt;ROUND(((1-TwoDayDiscount)*'UPS 2Day Base'!C141),2),ROUND(MinBase2Day*(1+ExpressFuelSurcharge),2),ROUND(((1-TwoDayDiscount)*'UPS 2Day Base'!C141)*(1+ExpressFuelSurcharge),2))</f>
        <v>218.76</v>
      </c>
      <c r="D144" s="300">
        <f>IF(MinBase2Day&gt;ROUND(((1-TwoDayDiscount)*'UPS 2Day Base'!D141),2),ROUND(MinBase2Day*(1+ExpressFuelSurcharge),2),ROUND(((1-TwoDayDiscount)*'UPS 2Day Base'!D141)*(1+ExpressFuelSurcharge),2))</f>
        <v>280.82</v>
      </c>
      <c r="E144" s="300">
        <f>IF(MinBase2Day&gt;ROUND(((1-TwoDayDiscount)*'UPS 2Day Base'!E141),2),ROUND(MinBase2Day*(1+ExpressFuelSurcharge),2),ROUND(((1-TwoDayDiscount)*'UPS 2Day Base'!E141)*(1+ExpressFuelSurcharge),2))</f>
        <v>400.89</v>
      </c>
      <c r="F144" s="300">
        <f>IF(MinBase2Day&gt;ROUND(((1-TwoDayDiscount)*'UPS 2Day Base'!F141),2),ROUND(MinBase2Day*(1+ExpressFuelSurcharge),2),ROUND(((1-TwoDayDiscount)*'UPS 2Day Base'!F141)*(1+ExpressFuelSurcharge),2))</f>
        <v>635.93</v>
      </c>
      <c r="G144" s="300">
        <f>IF(MinBase2Day&gt;ROUND(((1-TwoDayDiscount)*'UPS 2Day Base'!G141),2),ROUND(MinBase2Day*(1+ExpressFuelSurcharge),2),ROUND(((1-TwoDayDiscount)*'UPS 2Day Base'!G141)*(1+ExpressFuelSurcharge),2))</f>
        <v>726.48</v>
      </c>
      <c r="H144" s="300">
        <f>IF(MinBase2Day&gt;ROUND(((1-TwoDayDiscount)*'UPS 2Day Base'!H141),2),ROUND(MinBase2Day*(1+ExpressFuelSurcharge),2),ROUND(((1-TwoDayDiscount)*'UPS 2Day Base'!H141)*(1+ExpressFuelSurcharge),2))</f>
        <v>748.87</v>
      </c>
      <c r="I144" s="300">
        <f>IF(MinBase2Day&gt;ROUND(((1-TwoDayDiscount)*'UPS 2Day Base'!I141),2),ROUND(MinBase2Day*(1+ExpressFuelSurcharge),2),ROUND(((1-TwoDayDiscount)*'UPS 2Day Base'!I141)*(1+ExpressFuelSurcharge),2))</f>
        <v>764.13</v>
      </c>
      <c r="J144" s="300">
        <f>IF(MinBase2Day&gt;ROUND(((1-TwoDayDiscount)*'UPS 2Day Base'!J141),2),ROUND(MinBase2Day*(1+ExpressFuelSurcharge),2),ROUND(((1-TwoDayDiscount)*'UPS 2Day Base'!J141)*(1+ExpressFuelSurcharge),2))</f>
        <v>674</v>
      </c>
      <c r="K144" s="300">
        <f>IF(MinBase2Day&gt;ROUND(((1-TwoDayDiscount)*'UPS 2Day Base'!K141),2),ROUND(MinBase2Day*(1+ExpressFuelSurcharge),2),ROUND(((1-TwoDayDiscount)*'UPS 2Day Base'!K141)*(1+ExpressFuelSurcharge),2))</f>
        <v>773.15</v>
      </c>
    </row>
    <row r="145" ht="12.75" customHeight="1">
      <c r="A145" s="299">
        <v>140.0</v>
      </c>
      <c r="B145" s="300">
        <f>IF(MinBase2Day&gt;ROUND(((1-TwoDayDiscount)*'UPS 2Day Base'!B142),2),ROUND(MinBase2Day*(1+ExpressFuelSurcharge),2),ROUND(((1-TwoDayDiscount)*'UPS 2Day Base'!B142)*(1+ExpressFuelSurcharge),2))</f>
        <v>176.27</v>
      </c>
      <c r="C145" s="300">
        <f>IF(MinBase2Day&gt;ROUND(((1-TwoDayDiscount)*'UPS 2Day Base'!C142),2),ROUND(MinBase2Day*(1+ExpressFuelSurcharge),2),ROUND(((1-TwoDayDiscount)*'UPS 2Day Base'!C142)*(1+ExpressFuelSurcharge),2))</f>
        <v>220.33</v>
      </c>
      <c r="D145" s="300">
        <f>IF(MinBase2Day&gt;ROUND(((1-TwoDayDiscount)*'UPS 2Day Base'!D142),2),ROUND(MinBase2Day*(1+ExpressFuelSurcharge),2),ROUND(((1-TwoDayDiscount)*'UPS 2Day Base'!D142)*(1+ExpressFuelSurcharge),2))</f>
        <v>282.84</v>
      </c>
      <c r="E145" s="300">
        <f>IF(MinBase2Day&gt;ROUND(((1-TwoDayDiscount)*'UPS 2Day Base'!E142),2),ROUND(MinBase2Day*(1+ExpressFuelSurcharge),2),ROUND(((1-TwoDayDiscount)*'UPS 2Day Base'!E142)*(1+ExpressFuelSurcharge),2))</f>
        <v>403.77</v>
      </c>
      <c r="F145" s="300">
        <f>IF(MinBase2Day&gt;ROUND(((1-TwoDayDiscount)*'UPS 2Day Base'!F142),2),ROUND(MinBase2Day*(1+ExpressFuelSurcharge),2),ROUND(((1-TwoDayDiscount)*'UPS 2Day Base'!F142)*(1+ExpressFuelSurcharge),2))</f>
        <v>640.5</v>
      </c>
      <c r="G145" s="300">
        <f>IF(MinBase2Day&gt;ROUND(((1-TwoDayDiscount)*'UPS 2Day Base'!G142),2),ROUND(MinBase2Day*(1+ExpressFuelSurcharge),2),ROUND(((1-TwoDayDiscount)*'UPS 2Day Base'!G142)*(1+ExpressFuelSurcharge),2))</f>
        <v>731.71</v>
      </c>
      <c r="H145" s="300">
        <f>IF(MinBase2Day&gt;ROUND(((1-TwoDayDiscount)*'UPS 2Day Base'!H142),2),ROUND(MinBase2Day*(1+ExpressFuelSurcharge),2),ROUND(((1-TwoDayDiscount)*'UPS 2Day Base'!H142)*(1+ExpressFuelSurcharge),2))</f>
        <v>754.25</v>
      </c>
      <c r="I145" s="300">
        <f>IF(MinBase2Day&gt;ROUND(((1-TwoDayDiscount)*'UPS 2Day Base'!I142),2),ROUND(MinBase2Day*(1+ExpressFuelSurcharge),2),ROUND(((1-TwoDayDiscount)*'UPS 2Day Base'!I142)*(1+ExpressFuelSurcharge),2))</f>
        <v>769.62</v>
      </c>
      <c r="J145" s="300">
        <f>IF(MinBase2Day&gt;ROUND(((1-TwoDayDiscount)*'UPS 2Day Base'!J142),2),ROUND(MinBase2Day*(1+ExpressFuelSurcharge),2),ROUND(((1-TwoDayDiscount)*'UPS 2Day Base'!J142)*(1+ExpressFuelSurcharge),2))</f>
        <v>678.86</v>
      </c>
      <c r="K145" s="300">
        <f>IF(MinBase2Day&gt;ROUND(((1-TwoDayDiscount)*'UPS 2Day Base'!K142),2),ROUND(MinBase2Day*(1+ExpressFuelSurcharge),2),ROUND(((1-TwoDayDiscount)*'UPS 2Day Base'!K142)*(1+ExpressFuelSurcharge),2))</f>
        <v>778.69</v>
      </c>
    </row>
    <row r="146" ht="12.75" customHeight="1">
      <c r="A146" s="299">
        <v>141.0</v>
      </c>
      <c r="B146" s="300">
        <f>IF(MinBase2Day&gt;ROUND(((1-TwoDayDiscount)*'UPS 2Day Base'!B143),2),ROUND(MinBase2Day*(1+ExpressFuelSurcharge),2),ROUND(((1-TwoDayDiscount)*'UPS 2Day Base'!B143)*(1+ExpressFuelSurcharge),2))</f>
        <v>177.52</v>
      </c>
      <c r="C146" s="300">
        <f>IF(MinBase2Day&gt;ROUND(((1-TwoDayDiscount)*'UPS 2Day Base'!C143),2),ROUND(MinBase2Day*(1+ExpressFuelSurcharge),2),ROUND(((1-TwoDayDiscount)*'UPS 2Day Base'!C143)*(1+ExpressFuelSurcharge),2))</f>
        <v>221.91</v>
      </c>
      <c r="D146" s="300">
        <f>IF(MinBase2Day&gt;ROUND(((1-TwoDayDiscount)*'UPS 2Day Base'!D143),2),ROUND(MinBase2Day*(1+ExpressFuelSurcharge),2),ROUND(((1-TwoDayDiscount)*'UPS 2Day Base'!D143)*(1+ExpressFuelSurcharge),2))</f>
        <v>284.87</v>
      </c>
      <c r="E146" s="300">
        <f>IF(MinBase2Day&gt;ROUND(((1-TwoDayDiscount)*'UPS 2Day Base'!E143),2),ROUND(MinBase2Day*(1+ExpressFuelSurcharge),2),ROUND(((1-TwoDayDiscount)*'UPS 2Day Base'!E143)*(1+ExpressFuelSurcharge),2))</f>
        <v>406.66</v>
      </c>
      <c r="F146" s="300">
        <f>IF(MinBase2Day&gt;ROUND(((1-TwoDayDiscount)*'UPS 2Day Base'!F143),2),ROUND(MinBase2Day*(1+ExpressFuelSurcharge),2),ROUND(((1-TwoDayDiscount)*'UPS 2Day Base'!F143)*(1+ExpressFuelSurcharge),2))</f>
        <v>645.08</v>
      </c>
      <c r="G146" s="300">
        <f>IF(MinBase2Day&gt;ROUND(((1-TwoDayDiscount)*'UPS 2Day Base'!G143),2),ROUND(MinBase2Day*(1+ExpressFuelSurcharge),2),ROUND(((1-TwoDayDiscount)*'UPS 2Day Base'!G143)*(1+ExpressFuelSurcharge),2))</f>
        <v>736.93</v>
      </c>
      <c r="H146" s="300">
        <f>IF(MinBase2Day&gt;ROUND(((1-TwoDayDiscount)*'UPS 2Day Base'!H143),2),ROUND(MinBase2Day*(1+ExpressFuelSurcharge),2),ROUND(((1-TwoDayDiscount)*'UPS 2Day Base'!H143)*(1+ExpressFuelSurcharge),2))</f>
        <v>759.64</v>
      </c>
      <c r="I146" s="300">
        <f>IF(MinBase2Day&gt;ROUND(((1-TwoDayDiscount)*'UPS 2Day Base'!I143),2),ROUND(MinBase2Day*(1+ExpressFuelSurcharge),2),ROUND(((1-TwoDayDiscount)*'UPS 2Day Base'!I143)*(1+ExpressFuelSurcharge),2))</f>
        <v>775.12</v>
      </c>
      <c r="J146" s="300">
        <f>IF(MinBase2Day&gt;ROUND(((1-TwoDayDiscount)*'UPS 2Day Base'!J143),2),ROUND(MinBase2Day*(1+ExpressFuelSurcharge),2),ROUND(((1-TwoDayDiscount)*'UPS 2Day Base'!J143)*(1+ExpressFuelSurcharge),2))</f>
        <v>683.7</v>
      </c>
      <c r="K146" s="300">
        <f>IF(MinBase2Day&gt;ROUND(((1-TwoDayDiscount)*'UPS 2Day Base'!K143),2),ROUND(MinBase2Day*(1+ExpressFuelSurcharge),2),ROUND(((1-TwoDayDiscount)*'UPS 2Day Base'!K143)*(1+ExpressFuelSurcharge),2))</f>
        <v>784.25</v>
      </c>
    </row>
    <row r="147" ht="12.75" customHeight="1">
      <c r="A147" s="299">
        <v>142.0</v>
      </c>
      <c r="B147" s="300">
        <f>IF(MinBase2Day&gt;ROUND(((1-TwoDayDiscount)*'UPS 2Day Base'!B144),2),ROUND(MinBase2Day*(1+ExpressFuelSurcharge),2),ROUND(((1-TwoDayDiscount)*'UPS 2Day Base'!B144)*(1+ExpressFuelSurcharge),2))</f>
        <v>178.78</v>
      </c>
      <c r="C147" s="300">
        <f>IF(MinBase2Day&gt;ROUND(((1-TwoDayDiscount)*'UPS 2Day Base'!C144),2),ROUND(MinBase2Day*(1+ExpressFuelSurcharge),2),ROUND(((1-TwoDayDiscount)*'UPS 2Day Base'!C144)*(1+ExpressFuelSurcharge),2))</f>
        <v>223.48</v>
      </c>
      <c r="D147" s="300">
        <f>IF(MinBase2Day&gt;ROUND(((1-TwoDayDiscount)*'UPS 2Day Base'!D144),2),ROUND(MinBase2Day*(1+ExpressFuelSurcharge),2),ROUND(((1-TwoDayDiscount)*'UPS 2Day Base'!D144)*(1+ExpressFuelSurcharge),2))</f>
        <v>286.89</v>
      </c>
      <c r="E147" s="300">
        <f>IF(MinBase2Day&gt;ROUND(((1-TwoDayDiscount)*'UPS 2Day Base'!E144),2),ROUND(MinBase2Day*(1+ExpressFuelSurcharge),2),ROUND(((1-TwoDayDiscount)*'UPS 2Day Base'!E144)*(1+ExpressFuelSurcharge),2))</f>
        <v>409.54</v>
      </c>
      <c r="F147" s="300">
        <f>IF(MinBase2Day&gt;ROUND(((1-TwoDayDiscount)*'UPS 2Day Base'!F144),2),ROUND(MinBase2Day*(1+ExpressFuelSurcharge),2),ROUND(((1-TwoDayDiscount)*'UPS 2Day Base'!F144)*(1+ExpressFuelSurcharge),2))</f>
        <v>649.65</v>
      </c>
      <c r="G147" s="300">
        <f>IF(MinBase2Day&gt;ROUND(((1-TwoDayDiscount)*'UPS 2Day Base'!G144),2),ROUND(MinBase2Day*(1+ExpressFuelSurcharge),2),ROUND(((1-TwoDayDiscount)*'UPS 2Day Base'!G144)*(1+ExpressFuelSurcharge),2))</f>
        <v>742.16</v>
      </c>
      <c r="H147" s="300">
        <f>IF(MinBase2Day&gt;ROUND(((1-TwoDayDiscount)*'UPS 2Day Base'!H144),2),ROUND(MinBase2Day*(1+ExpressFuelSurcharge),2),ROUND(((1-TwoDayDiscount)*'UPS 2Day Base'!H144)*(1+ExpressFuelSurcharge),2))</f>
        <v>765.03</v>
      </c>
      <c r="I147" s="300">
        <f>IF(MinBase2Day&gt;ROUND(((1-TwoDayDiscount)*'UPS 2Day Base'!I144),2),ROUND(MinBase2Day*(1+ExpressFuelSurcharge),2),ROUND(((1-TwoDayDiscount)*'UPS 2Day Base'!I144)*(1+ExpressFuelSurcharge),2))</f>
        <v>780.62</v>
      </c>
      <c r="J147" s="300">
        <f>IF(MinBase2Day&gt;ROUND(((1-TwoDayDiscount)*'UPS 2Day Base'!J144),2),ROUND(MinBase2Day*(1+ExpressFuelSurcharge),2),ROUND(((1-TwoDayDiscount)*'UPS 2Day Base'!J144)*(1+ExpressFuelSurcharge),2))</f>
        <v>688.56</v>
      </c>
      <c r="K147" s="300">
        <f>IF(MinBase2Day&gt;ROUND(((1-TwoDayDiscount)*'UPS 2Day Base'!K144),2),ROUND(MinBase2Day*(1+ExpressFuelSurcharge),2),ROUND(((1-TwoDayDiscount)*'UPS 2Day Base'!K144)*(1+ExpressFuelSurcharge),2))</f>
        <v>789.8</v>
      </c>
    </row>
    <row r="148" ht="12.75" customHeight="1">
      <c r="A148" s="299">
        <v>143.0</v>
      </c>
      <c r="B148" s="300">
        <f>IF(MinBase2Day&gt;ROUND(((1-TwoDayDiscount)*'UPS 2Day Base'!B145),2),ROUND(MinBase2Day*(1+ExpressFuelSurcharge),2),ROUND(((1-TwoDayDiscount)*'UPS 2Day Base'!B145)*(1+ExpressFuelSurcharge),2))</f>
        <v>180.04</v>
      </c>
      <c r="C148" s="300">
        <f>IF(MinBase2Day&gt;ROUND(((1-TwoDayDiscount)*'UPS 2Day Base'!C145),2),ROUND(MinBase2Day*(1+ExpressFuelSurcharge),2),ROUND(((1-TwoDayDiscount)*'UPS 2Day Base'!C145)*(1+ExpressFuelSurcharge),2))</f>
        <v>225.05</v>
      </c>
      <c r="D148" s="300">
        <f>IF(MinBase2Day&gt;ROUND(((1-TwoDayDiscount)*'UPS 2Day Base'!D145),2),ROUND(MinBase2Day*(1+ExpressFuelSurcharge),2),ROUND(((1-TwoDayDiscount)*'UPS 2Day Base'!D145)*(1+ExpressFuelSurcharge),2))</f>
        <v>288.91</v>
      </c>
      <c r="E148" s="300">
        <f>IF(MinBase2Day&gt;ROUND(((1-TwoDayDiscount)*'UPS 2Day Base'!E145),2),ROUND(MinBase2Day*(1+ExpressFuelSurcharge),2),ROUND(((1-TwoDayDiscount)*'UPS 2Day Base'!E145)*(1+ExpressFuelSurcharge),2))</f>
        <v>412.42</v>
      </c>
      <c r="F148" s="300">
        <f>IF(MinBase2Day&gt;ROUND(((1-TwoDayDiscount)*'UPS 2Day Base'!F145),2),ROUND(MinBase2Day*(1+ExpressFuelSurcharge),2),ROUND(((1-TwoDayDiscount)*'UPS 2Day Base'!F145)*(1+ExpressFuelSurcharge),2))</f>
        <v>654.23</v>
      </c>
      <c r="G148" s="300">
        <f>IF(MinBase2Day&gt;ROUND(((1-TwoDayDiscount)*'UPS 2Day Base'!G145),2),ROUND(MinBase2Day*(1+ExpressFuelSurcharge),2),ROUND(((1-TwoDayDiscount)*'UPS 2Day Base'!G145)*(1+ExpressFuelSurcharge),2))</f>
        <v>747.39</v>
      </c>
      <c r="H148" s="300">
        <f>IF(MinBase2Day&gt;ROUND(((1-TwoDayDiscount)*'UPS 2Day Base'!H145),2),ROUND(MinBase2Day*(1+ExpressFuelSurcharge),2),ROUND(((1-TwoDayDiscount)*'UPS 2Day Base'!H145)*(1+ExpressFuelSurcharge),2))</f>
        <v>770.42</v>
      </c>
      <c r="I148" s="300">
        <f>IF(MinBase2Day&gt;ROUND(((1-TwoDayDiscount)*'UPS 2Day Base'!I145),2),ROUND(MinBase2Day*(1+ExpressFuelSurcharge),2),ROUND(((1-TwoDayDiscount)*'UPS 2Day Base'!I145)*(1+ExpressFuelSurcharge),2))</f>
        <v>786.12</v>
      </c>
      <c r="J148" s="300">
        <f>IF(MinBase2Day&gt;ROUND(((1-TwoDayDiscount)*'UPS 2Day Base'!J145),2),ROUND(MinBase2Day*(1+ExpressFuelSurcharge),2),ROUND(((1-TwoDayDiscount)*'UPS 2Day Base'!J145)*(1+ExpressFuelSurcharge),2))</f>
        <v>693.4</v>
      </c>
      <c r="K148" s="300">
        <f>IF(MinBase2Day&gt;ROUND(((1-TwoDayDiscount)*'UPS 2Day Base'!K145),2),ROUND(MinBase2Day*(1+ExpressFuelSurcharge),2),ROUND(((1-TwoDayDiscount)*'UPS 2Day Base'!K145)*(1+ExpressFuelSurcharge),2))</f>
        <v>795.34</v>
      </c>
    </row>
    <row r="149" ht="12.75" customHeight="1">
      <c r="A149" s="299">
        <v>144.0</v>
      </c>
      <c r="B149" s="300">
        <f>IF(MinBase2Day&gt;ROUND(((1-TwoDayDiscount)*'UPS 2Day Base'!B146),2),ROUND(MinBase2Day*(1+ExpressFuelSurcharge),2),ROUND(((1-TwoDayDiscount)*'UPS 2Day Base'!B146)*(1+ExpressFuelSurcharge),2))</f>
        <v>181.3</v>
      </c>
      <c r="C149" s="300">
        <f>IF(MinBase2Day&gt;ROUND(((1-TwoDayDiscount)*'UPS 2Day Base'!C146),2),ROUND(MinBase2Day*(1+ExpressFuelSurcharge),2),ROUND(((1-TwoDayDiscount)*'UPS 2Day Base'!C146)*(1+ExpressFuelSurcharge),2))</f>
        <v>226.63</v>
      </c>
      <c r="D149" s="300">
        <f>IF(MinBase2Day&gt;ROUND(((1-TwoDayDiscount)*'UPS 2Day Base'!D146),2),ROUND(MinBase2Day*(1+ExpressFuelSurcharge),2),ROUND(((1-TwoDayDiscount)*'UPS 2Day Base'!D146)*(1+ExpressFuelSurcharge),2))</f>
        <v>290.93</v>
      </c>
      <c r="E149" s="300">
        <f>IF(MinBase2Day&gt;ROUND(((1-TwoDayDiscount)*'UPS 2Day Base'!E146),2),ROUND(MinBase2Day*(1+ExpressFuelSurcharge),2),ROUND(((1-TwoDayDiscount)*'UPS 2Day Base'!E146)*(1+ExpressFuelSurcharge),2))</f>
        <v>415.31</v>
      </c>
      <c r="F149" s="300">
        <f>IF(MinBase2Day&gt;ROUND(((1-TwoDayDiscount)*'UPS 2Day Base'!F146),2),ROUND(MinBase2Day*(1+ExpressFuelSurcharge),2),ROUND(((1-TwoDayDiscount)*'UPS 2Day Base'!F146)*(1+ExpressFuelSurcharge),2))</f>
        <v>658.8</v>
      </c>
      <c r="G149" s="300">
        <f>IF(MinBase2Day&gt;ROUND(((1-TwoDayDiscount)*'UPS 2Day Base'!G146),2),ROUND(MinBase2Day*(1+ExpressFuelSurcharge),2),ROUND(((1-TwoDayDiscount)*'UPS 2Day Base'!G146)*(1+ExpressFuelSurcharge),2))</f>
        <v>752.61</v>
      </c>
      <c r="H149" s="300">
        <f>IF(MinBase2Day&gt;ROUND(((1-TwoDayDiscount)*'UPS 2Day Base'!H146),2),ROUND(MinBase2Day*(1+ExpressFuelSurcharge),2),ROUND(((1-TwoDayDiscount)*'UPS 2Day Base'!H146)*(1+ExpressFuelSurcharge),2))</f>
        <v>775.8</v>
      </c>
      <c r="I149" s="300">
        <f>IF(MinBase2Day&gt;ROUND(((1-TwoDayDiscount)*'UPS 2Day Base'!I146),2),ROUND(MinBase2Day*(1+ExpressFuelSurcharge),2),ROUND(((1-TwoDayDiscount)*'UPS 2Day Base'!I146)*(1+ExpressFuelSurcharge),2))</f>
        <v>791.61</v>
      </c>
      <c r="J149" s="300">
        <f>IF(MinBase2Day&gt;ROUND(((1-TwoDayDiscount)*'UPS 2Day Base'!J146),2),ROUND(MinBase2Day*(1+ExpressFuelSurcharge),2),ROUND(((1-TwoDayDiscount)*'UPS 2Day Base'!J146)*(1+ExpressFuelSurcharge),2))</f>
        <v>698.25</v>
      </c>
      <c r="K149" s="300">
        <f>IF(MinBase2Day&gt;ROUND(((1-TwoDayDiscount)*'UPS 2Day Base'!K146),2),ROUND(MinBase2Day*(1+ExpressFuelSurcharge),2),ROUND(((1-TwoDayDiscount)*'UPS 2Day Base'!K146)*(1+ExpressFuelSurcharge),2))</f>
        <v>800.9</v>
      </c>
    </row>
    <row r="150" ht="12.75" customHeight="1">
      <c r="A150" s="299">
        <v>145.0</v>
      </c>
      <c r="B150" s="300">
        <f>IF(MinBase2Day&gt;ROUND(((1-TwoDayDiscount)*'UPS 2Day Base'!B147),2),ROUND(MinBase2Day*(1+ExpressFuelSurcharge),2),ROUND(((1-TwoDayDiscount)*'UPS 2Day Base'!B147)*(1+ExpressFuelSurcharge),2))</f>
        <v>182.56</v>
      </c>
      <c r="C150" s="300">
        <f>IF(MinBase2Day&gt;ROUND(((1-TwoDayDiscount)*'UPS 2Day Base'!C147),2),ROUND(MinBase2Day*(1+ExpressFuelSurcharge),2),ROUND(((1-TwoDayDiscount)*'UPS 2Day Base'!C147)*(1+ExpressFuelSurcharge),2))</f>
        <v>228.2</v>
      </c>
      <c r="D150" s="300">
        <f>IF(MinBase2Day&gt;ROUND(((1-TwoDayDiscount)*'UPS 2Day Base'!D147),2),ROUND(MinBase2Day*(1+ExpressFuelSurcharge),2),ROUND(((1-TwoDayDiscount)*'UPS 2Day Base'!D147)*(1+ExpressFuelSurcharge),2))</f>
        <v>292.95</v>
      </c>
      <c r="E150" s="300">
        <f>IF(MinBase2Day&gt;ROUND(((1-TwoDayDiscount)*'UPS 2Day Base'!E147),2),ROUND(MinBase2Day*(1+ExpressFuelSurcharge),2),ROUND(((1-TwoDayDiscount)*'UPS 2Day Base'!E147)*(1+ExpressFuelSurcharge),2))</f>
        <v>418.19</v>
      </c>
      <c r="F150" s="300">
        <f>IF(MinBase2Day&gt;ROUND(((1-TwoDayDiscount)*'UPS 2Day Base'!F147),2),ROUND(MinBase2Day*(1+ExpressFuelSurcharge),2),ROUND(((1-TwoDayDiscount)*'UPS 2Day Base'!F147)*(1+ExpressFuelSurcharge),2))</f>
        <v>663.38</v>
      </c>
      <c r="G150" s="300">
        <f>IF(MinBase2Day&gt;ROUND(((1-TwoDayDiscount)*'UPS 2Day Base'!G147),2),ROUND(MinBase2Day*(1+ExpressFuelSurcharge),2),ROUND(((1-TwoDayDiscount)*'UPS 2Day Base'!G147)*(1+ExpressFuelSurcharge),2))</f>
        <v>757.84</v>
      </c>
      <c r="H150" s="300">
        <f>IF(MinBase2Day&gt;ROUND(((1-TwoDayDiscount)*'UPS 2Day Base'!H147),2),ROUND(MinBase2Day*(1+ExpressFuelSurcharge),2),ROUND(((1-TwoDayDiscount)*'UPS 2Day Base'!H147)*(1+ExpressFuelSurcharge),2))</f>
        <v>781.19</v>
      </c>
      <c r="I150" s="300">
        <f>IF(MinBase2Day&gt;ROUND(((1-TwoDayDiscount)*'UPS 2Day Base'!I147),2),ROUND(MinBase2Day*(1+ExpressFuelSurcharge),2),ROUND(((1-TwoDayDiscount)*'UPS 2Day Base'!I147)*(1+ExpressFuelSurcharge),2))</f>
        <v>797.11</v>
      </c>
      <c r="J150" s="300">
        <f>IF(MinBase2Day&gt;ROUND(((1-TwoDayDiscount)*'UPS 2Day Base'!J147),2),ROUND(MinBase2Day*(1+ExpressFuelSurcharge),2),ROUND(((1-TwoDayDiscount)*'UPS 2Day Base'!J147)*(1+ExpressFuelSurcharge),2))</f>
        <v>703.09</v>
      </c>
      <c r="K150" s="300">
        <f>IF(MinBase2Day&gt;ROUND(((1-TwoDayDiscount)*'UPS 2Day Base'!K147),2),ROUND(MinBase2Day*(1+ExpressFuelSurcharge),2),ROUND(((1-TwoDayDiscount)*'UPS 2Day Base'!K147)*(1+ExpressFuelSurcharge),2))</f>
        <v>806.44</v>
      </c>
    </row>
    <row r="151" ht="12.75" customHeight="1">
      <c r="A151" s="299">
        <v>146.0</v>
      </c>
      <c r="B151" s="300">
        <f>IF(MinBase2Day&gt;ROUND(((1-TwoDayDiscount)*'UPS 2Day Base'!B148),2),ROUND(MinBase2Day*(1+ExpressFuelSurcharge),2),ROUND(((1-TwoDayDiscount)*'UPS 2Day Base'!B148)*(1+ExpressFuelSurcharge),2))</f>
        <v>183.82</v>
      </c>
      <c r="C151" s="300">
        <f>IF(MinBase2Day&gt;ROUND(((1-TwoDayDiscount)*'UPS 2Day Base'!C148),2),ROUND(MinBase2Day*(1+ExpressFuelSurcharge),2),ROUND(((1-TwoDayDiscount)*'UPS 2Day Base'!C148)*(1+ExpressFuelSurcharge),2))</f>
        <v>229.77</v>
      </c>
      <c r="D151" s="300">
        <f>IF(MinBase2Day&gt;ROUND(((1-TwoDayDiscount)*'UPS 2Day Base'!D148),2),ROUND(MinBase2Day*(1+ExpressFuelSurcharge),2),ROUND(((1-TwoDayDiscount)*'UPS 2Day Base'!D148)*(1+ExpressFuelSurcharge),2))</f>
        <v>294.97</v>
      </c>
      <c r="E151" s="300">
        <f>IF(MinBase2Day&gt;ROUND(((1-TwoDayDiscount)*'UPS 2Day Base'!E148),2),ROUND(MinBase2Day*(1+ExpressFuelSurcharge),2),ROUND(((1-TwoDayDiscount)*'UPS 2Day Base'!E148)*(1+ExpressFuelSurcharge),2))</f>
        <v>421.08</v>
      </c>
      <c r="F151" s="300">
        <f>IF(MinBase2Day&gt;ROUND(((1-TwoDayDiscount)*'UPS 2Day Base'!F148),2),ROUND(MinBase2Day*(1+ExpressFuelSurcharge),2),ROUND(((1-TwoDayDiscount)*'UPS 2Day Base'!F148)*(1+ExpressFuelSurcharge),2))</f>
        <v>667.95</v>
      </c>
      <c r="G151" s="300">
        <f>IF(MinBase2Day&gt;ROUND(((1-TwoDayDiscount)*'UPS 2Day Base'!G148),2),ROUND(MinBase2Day*(1+ExpressFuelSurcharge),2),ROUND(((1-TwoDayDiscount)*'UPS 2Day Base'!G148)*(1+ExpressFuelSurcharge),2))</f>
        <v>763.07</v>
      </c>
      <c r="H151" s="300">
        <f>IF(MinBase2Day&gt;ROUND(((1-TwoDayDiscount)*'UPS 2Day Base'!H148),2),ROUND(MinBase2Day*(1+ExpressFuelSurcharge),2),ROUND(((1-TwoDayDiscount)*'UPS 2Day Base'!H148)*(1+ExpressFuelSurcharge),2))</f>
        <v>786.58</v>
      </c>
      <c r="I151" s="300">
        <f>IF(MinBase2Day&gt;ROUND(((1-TwoDayDiscount)*'UPS 2Day Base'!I148),2),ROUND(MinBase2Day*(1+ExpressFuelSurcharge),2),ROUND(((1-TwoDayDiscount)*'UPS 2Day Base'!I148)*(1+ExpressFuelSurcharge),2))</f>
        <v>802.61</v>
      </c>
      <c r="J151" s="300">
        <f>IF(MinBase2Day&gt;ROUND(((1-TwoDayDiscount)*'UPS 2Day Base'!J148),2),ROUND(MinBase2Day*(1+ExpressFuelSurcharge),2),ROUND(((1-TwoDayDiscount)*'UPS 2Day Base'!J148)*(1+ExpressFuelSurcharge),2))</f>
        <v>707.95</v>
      </c>
      <c r="K151" s="300">
        <f>IF(MinBase2Day&gt;ROUND(((1-TwoDayDiscount)*'UPS 2Day Base'!K148),2),ROUND(MinBase2Day*(1+ExpressFuelSurcharge),2),ROUND(((1-TwoDayDiscount)*'UPS 2Day Base'!K148)*(1+ExpressFuelSurcharge),2))</f>
        <v>812</v>
      </c>
    </row>
    <row r="152" ht="12.75" customHeight="1">
      <c r="A152" s="299">
        <v>147.0</v>
      </c>
      <c r="B152" s="300">
        <f>IF(MinBase2Day&gt;ROUND(((1-TwoDayDiscount)*'UPS 2Day Base'!B149),2),ROUND(MinBase2Day*(1+ExpressFuelSurcharge),2),ROUND(((1-TwoDayDiscount)*'UPS 2Day Base'!B149)*(1+ExpressFuelSurcharge),2))</f>
        <v>185.08</v>
      </c>
      <c r="C152" s="300">
        <f>IF(MinBase2Day&gt;ROUND(((1-TwoDayDiscount)*'UPS 2Day Base'!C149),2),ROUND(MinBase2Day*(1+ExpressFuelSurcharge),2),ROUND(((1-TwoDayDiscount)*'UPS 2Day Base'!C149)*(1+ExpressFuelSurcharge),2))</f>
        <v>231.35</v>
      </c>
      <c r="D152" s="300">
        <f>IF(MinBase2Day&gt;ROUND(((1-TwoDayDiscount)*'UPS 2Day Base'!D149),2),ROUND(MinBase2Day*(1+ExpressFuelSurcharge),2),ROUND(((1-TwoDayDiscount)*'UPS 2Day Base'!D149)*(1+ExpressFuelSurcharge),2))</f>
        <v>296.99</v>
      </c>
      <c r="E152" s="300">
        <f>IF(MinBase2Day&gt;ROUND(((1-TwoDayDiscount)*'UPS 2Day Base'!E149),2),ROUND(MinBase2Day*(1+ExpressFuelSurcharge),2),ROUND(((1-TwoDayDiscount)*'UPS 2Day Base'!E149)*(1+ExpressFuelSurcharge),2))</f>
        <v>423.96</v>
      </c>
      <c r="F152" s="300">
        <f>IF(MinBase2Day&gt;ROUND(((1-TwoDayDiscount)*'UPS 2Day Base'!F149),2),ROUND(MinBase2Day*(1+ExpressFuelSurcharge),2),ROUND(((1-TwoDayDiscount)*'UPS 2Day Base'!F149)*(1+ExpressFuelSurcharge),2))</f>
        <v>672.53</v>
      </c>
      <c r="G152" s="300">
        <f>IF(MinBase2Day&gt;ROUND(((1-TwoDayDiscount)*'UPS 2Day Base'!G149),2),ROUND(MinBase2Day*(1+ExpressFuelSurcharge),2),ROUND(((1-TwoDayDiscount)*'UPS 2Day Base'!G149)*(1+ExpressFuelSurcharge),2))</f>
        <v>768.29</v>
      </c>
      <c r="H152" s="300">
        <f>IF(MinBase2Day&gt;ROUND(((1-TwoDayDiscount)*'UPS 2Day Base'!H149),2),ROUND(MinBase2Day*(1+ExpressFuelSurcharge),2),ROUND(((1-TwoDayDiscount)*'UPS 2Day Base'!H149)*(1+ExpressFuelSurcharge),2))</f>
        <v>791.97</v>
      </c>
      <c r="I152" s="300">
        <f>IF(MinBase2Day&gt;ROUND(((1-TwoDayDiscount)*'UPS 2Day Base'!I149),2),ROUND(MinBase2Day*(1+ExpressFuelSurcharge),2),ROUND(((1-TwoDayDiscount)*'UPS 2Day Base'!I149)*(1+ExpressFuelSurcharge),2))</f>
        <v>808.11</v>
      </c>
      <c r="J152" s="300">
        <f>IF(MinBase2Day&gt;ROUND(((1-TwoDayDiscount)*'UPS 2Day Base'!J149),2),ROUND(MinBase2Day*(1+ExpressFuelSurcharge),2),ROUND(((1-TwoDayDiscount)*'UPS 2Day Base'!J149)*(1+ExpressFuelSurcharge),2))</f>
        <v>712.79</v>
      </c>
      <c r="K152" s="300">
        <f>IF(MinBase2Day&gt;ROUND(((1-TwoDayDiscount)*'UPS 2Day Base'!K149),2),ROUND(MinBase2Day*(1+ExpressFuelSurcharge),2),ROUND(((1-TwoDayDiscount)*'UPS 2Day Base'!K149)*(1+ExpressFuelSurcharge),2))</f>
        <v>817.53</v>
      </c>
    </row>
    <row r="153" ht="12.75" customHeight="1">
      <c r="A153" s="299">
        <v>148.0</v>
      </c>
      <c r="B153" s="300">
        <f>IF(MinBase2Day&gt;ROUND(((1-TwoDayDiscount)*'UPS 2Day Base'!B150),2),ROUND(MinBase2Day*(1+ExpressFuelSurcharge),2),ROUND(((1-TwoDayDiscount)*'UPS 2Day Base'!B150)*(1+ExpressFuelSurcharge),2))</f>
        <v>186.34</v>
      </c>
      <c r="C153" s="300">
        <f>IF(MinBase2Day&gt;ROUND(((1-TwoDayDiscount)*'UPS 2Day Base'!C150),2),ROUND(MinBase2Day*(1+ExpressFuelSurcharge),2),ROUND(((1-TwoDayDiscount)*'UPS 2Day Base'!C150)*(1+ExpressFuelSurcharge),2))</f>
        <v>232.92</v>
      </c>
      <c r="D153" s="300">
        <f>IF(MinBase2Day&gt;ROUND(((1-TwoDayDiscount)*'UPS 2Day Base'!D150),2),ROUND(MinBase2Day*(1+ExpressFuelSurcharge),2),ROUND(((1-TwoDayDiscount)*'UPS 2Day Base'!D150)*(1+ExpressFuelSurcharge),2))</f>
        <v>299.01</v>
      </c>
      <c r="E153" s="300">
        <f>IF(MinBase2Day&gt;ROUND(((1-TwoDayDiscount)*'UPS 2Day Base'!E150),2),ROUND(MinBase2Day*(1+ExpressFuelSurcharge),2),ROUND(((1-TwoDayDiscount)*'UPS 2Day Base'!E150)*(1+ExpressFuelSurcharge),2))</f>
        <v>426.84</v>
      </c>
      <c r="F153" s="300">
        <f>IF(MinBase2Day&gt;ROUND(((1-TwoDayDiscount)*'UPS 2Day Base'!F150),2),ROUND(MinBase2Day*(1+ExpressFuelSurcharge),2),ROUND(((1-TwoDayDiscount)*'UPS 2Day Base'!F150)*(1+ExpressFuelSurcharge),2))</f>
        <v>678.56</v>
      </c>
      <c r="G153" s="300">
        <f>IF(MinBase2Day&gt;ROUND(((1-TwoDayDiscount)*'UPS 2Day Base'!G150),2),ROUND(MinBase2Day*(1+ExpressFuelSurcharge),2),ROUND(((1-TwoDayDiscount)*'UPS 2Day Base'!G150)*(1+ExpressFuelSurcharge),2))</f>
        <v>773.52</v>
      </c>
      <c r="H153" s="300">
        <f>IF(MinBase2Day&gt;ROUND(((1-TwoDayDiscount)*'UPS 2Day Base'!H150),2),ROUND(MinBase2Day*(1+ExpressFuelSurcharge),2),ROUND(((1-TwoDayDiscount)*'UPS 2Day Base'!H150)*(1+ExpressFuelSurcharge),2))</f>
        <v>797.35</v>
      </c>
      <c r="I153" s="300">
        <f>IF(MinBase2Day&gt;ROUND(((1-TwoDayDiscount)*'UPS 2Day Base'!I150),2),ROUND(MinBase2Day*(1+ExpressFuelSurcharge),2),ROUND(((1-TwoDayDiscount)*'UPS 2Day Base'!I150)*(1+ExpressFuelSurcharge),2))</f>
        <v>813.6</v>
      </c>
      <c r="J153" s="300">
        <f>IF(MinBase2Day&gt;ROUND(((1-TwoDayDiscount)*'UPS 2Day Base'!J150),2),ROUND(MinBase2Day*(1+ExpressFuelSurcharge),2),ROUND(((1-TwoDayDiscount)*'UPS 2Day Base'!J150)*(1+ExpressFuelSurcharge),2))</f>
        <v>717.65</v>
      </c>
      <c r="K153" s="300">
        <f>IF(MinBase2Day&gt;ROUND(((1-TwoDayDiscount)*'UPS 2Day Base'!K150),2),ROUND(MinBase2Day*(1+ExpressFuelSurcharge),2),ROUND(((1-TwoDayDiscount)*'UPS 2Day Base'!K150)*(1+ExpressFuelSurcharge),2))</f>
        <v>823.09</v>
      </c>
    </row>
    <row r="154" ht="12.75" customHeight="1">
      <c r="A154" s="299">
        <v>149.0</v>
      </c>
      <c r="B154" s="300">
        <f>IF(MinBase2Day&gt;ROUND(((1-TwoDayDiscount)*'UPS 2Day Base'!B151),2),ROUND(MinBase2Day*(1+ExpressFuelSurcharge),2),ROUND(((1-TwoDayDiscount)*'UPS 2Day Base'!B151)*(1+ExpressFuelSurcharge),2))</f>
        <v>187.6</v>
      </c>
      <c r="C154" s="300">
        <f>IF(MinBase2Day&gt;ROUND(((1-TwoDayDiscount)*'UPS 2Day Base'!C151),2),ROUND(MinBase2Day*(1+ExpressFuelSurcharge),2),ROUND(((1-TwoDayDiscount)*'UPS 2Day Base'!C151)*(1+ExpressFuelSurcharge),2))</f>
        <v>234.5</v>
      </c>
      <c r="D154" s="300">
        <f>IF(MinBase2Day&gt;ROUND(((1-TwoDayDiscount)*'UPS 2Day Base'!D151),2),ROUND(MinBase2Day*(1+ExpressFuelSurcharge),2),ROUND(((1-TwoDayDiscount)*'UPS 2Day Base'!D151)*(1+ExpressFuelSurcharge),2))</f>
        <v>301.03</v>
      </c>
      <c r="E154" s="300">
        <f>IF(MinBase2Day&gt;ROUND(((1-TwoDayDiscount)*'UPS 2Day Base'!E151),2),ROUND(MinBase2Day*(1+ExpressFuelSurcharge),2),ROUND(((1-TwoDayDiscount)*'UPS 2Day Base'!E151)*(1+ExpressFuelSurcharge),2))</f>
        <v>429.73</v>
      </c>
      <c r="F154" s="300">
        <f>IF(MinBase2Day&gt;ROUND(((1-TwoDayDiscount)*'UPS 2Day Base'!F151),2),ROUND(MinBase2Day*(1+ExpressFuelSurcharge),2),ROUND(((1-TwoDayDiscount)*'UPS 2Day Base'!F151)*(1+ExpressFuelSurcharge),2))</f>
        <v>683.15</v>
      </c>
      <c r="G154" s="300">
        <f>IF(MinBase2Day&gt;ROUND(((1-TwoDayDiscount)*'UPS 2Day Base'!G151),2),ROUND(MinBase2Day*(1+ExpressFuelSurcharge),2),ROUND(((1-TwoDayDiscount)*'UPS 2Day Base'!G151)*(1+ExpressFuelSurcharge),2))</f>
        <v>778.75</v>
      </c>
      <c r="H154" s="300">
        <f>IF(MinBase2Day&gt;ROUND(((1-TwoDayDiscount)*'UPS 2Day Base'!H151),2),ROUND(MinBase2Day*(1+ExpressFuelSurcharge),2),ROUND(((1-TwoDayDiscount)*'UPS 2Day Base'!H151)*(1+ExpressFuelSurcharge),2))</f>
        <v>802.74</v>
      </c>
      <c r="I154" s="300">
        <f>IF(MinBase2Day&gt;ROUND(((1-TwoDayDiscount)*'UPS 2Day Base'!I151),2),ROUND(MinBase2Day*(1+ExpressFuelSurcharge),2),ROUND(((1-TwoDayDiscount)*'UPS 2Day Base'!I151)*(1+ExpressFuelSurcharge),2))</f>
        <v>819.1</v>
      </c>
      <c r="J154" s="300">
        <f>IF(MinBase2Day&gt;ROUND(((1-TwoDayDiscount)*'UPS 2Day Base'!J151),2),ROUND(MinBase2Day*(1+ExpressFuelSurcharge),2),ROUND(((1-TwoDayDiscount)*'UPS 2Day Base'!J151)*(1+ExpressFuelSurcharge),2))</f>
        <v>722.51</v>
      </c>
      <c r="K154" s="300">
        <f>IF(MinBase2Day&gt;ROUND(((1-TwoDayDiscount)*'UPS 2Day Base'!K151),2),ROUND(MinBase2Day*(1+ExpressFuelSurcharge),2),ROUND(((1-TwoDayDiscount)*'UPS 2Day Base'!K151)*(1+ExpressFuelSurcharge),2))</f>
        <v>828.63</v>
      </c>
    </row>
    <row r="155" ht="12.75" customHeight="1">
      <c r="A155" s="299">
        <v>150.0</v>
      </c>
      <c r="B155" s="300">
        <f>IF(MinBase2Day&gt;ROUND(((1-TwoDayDiscount)*'UPS 2Day Base'!B152),2),ROUND(MinBase2Day*(1+ExpressFuelSurcharge),2),ROUND(((1-TwoDayDiscount)*'UPS 2Day Base'!B152)*(1+ExpressFuelSurcharge),2))</f>
        <v>188.86</v>
      </c>
      <c r="C155" s="300">
        <f>IF(MinBase2Day&gt;ROUND(((1-TwoDayDiscount)*'UPS 2Day Base'!C152),2),ROUND(MinBase2Day*(1+ExpressFuelSurcharge),2),ROUND(((1-TwoDayDiscount)*'UPS 2Day Base'!C152)*(1+ExpressFuelSurcharge),2))</f>
        <v>236.07</v>
      </c>
      <c r="D155" s="300">
        <f>IF(MinBase2Day&gt;ROUND(((1-TwoDayDiscount)*'UPS 2Day Base'!D152),2),ROUND(MinBase2Day*(1+ExpressFuelSurcharge),2),ROUND(((1-TwoDayDiscount)*'UPS 2Day Base'!D152)*(1+ExpressFuelSurcharge),2))</f>
        <v>303.05</v>
      </c>
      <c r="E155" s="300">
        <f>IF(MinBase2Day&gt;ROUND(((1-TwoDayDiscount)*'UPS 2Day Base'!E152),2),ROUND(MinBase2Day*(1+ExpressFuelSurcharge),2),ROUND(((1-TwoDayDiscount)*'UPS 2Day Base'!E152)*(1+ExpressFuelSurcharge),2))</f>
        <v>432.61</v>
      </c>
      <c r="F155" s="300">
        <f>IF(MinBase2Day&gt;ROUND(((1-TwoDayDiscount)*'UPS 2Day Base'!F152),2),ROUND(MinBase2Day*(1+ExpressFuelSurcharge),2),ROUND(((1-TwoDayDiscount)*'UPS 2Day Base'!F152)*(1+ExpressFuelSurcharge),2))</f>
        <v>686.25</v>
      </c>
      <c r="G155" s="300">
        <f>IF(MinBase2Day&gt;ROUND(((1-TwoDayDiscount)*'UPS 2Day Base'!G152),2),ROUND(MinBase2Day*(1+ExpressFuelSurcharge),2),ROUND(((1-TwoDayDiscount)*'UPS 2Day Base'!G152)*(1+ExpressFuelSurcharge),2))</f>
        <v>783.97</v>
      </c>
      <c r="H155" s="300">
        <f>IF(MinBase2Day&gt;ROUND(((1-TwoDayDiscount)*'UPS 2Day Base'!H152),2),ROUND(MinBase2Day*(1+ExpressFuelSurcharge),2),ROUND(((1-TwoDayDiscount)*'UPS 2Day Base'!H152)*(1+ExpressFuelSurcharge),2))</f>
        <v>808.13</v>
      </c>
      <c r="I155" s="300">
        <f>IF(MinBase2Day&gt;ROUND(((1-TwoDayDiscount)*'UPS 2Day Base'!I152),2),ROUND(MinBase2Day*(1+ExpressFuelSurcharge),2),ROUND(((1-TwoDayDiscount)*'UPS 2Day Base'!I152)*(1+ExpressFuelSurcharge),2))</f>
        <v>824.6</v>
      </c>
      <c r="J155" s="300">
        <f>IF(MinBase2Day&gt;ROUND(((1-TwoDayDiscount)*'UPS 2Day Base'!J152),2),ROUND(MinBase2Day*(1+ExpressFuelSurcharge),2),ROUND(((1-TwoDayDiscount)*'UPS 2Day Base'!J152)*(1+ExpressFuelSurcharge),2))</f>
        <v>727.34</v>
      </c>
      <c r="K155" s="300">
        <f>IF(MinBase2Day&gt;ROUND(((1-TwoDayDiscount)*'UPS 2Day Base'!K152),2),ROUND(MinBase2Day*(1+ExpressFuelSurcharge),2),ROUND(((1-TwoDayDiscount)*'UPS 2Day Base'!K152)*(1+ExpressFuelSurcharge),2))</f>
        <v>834.19</v>
      </c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K155">
    <cfRule type="expression" dxfId="1" priority="1">
      <formula>MOD(ROW(),2)=0</formula>
    </cfRule>
  </conditionalFormatting>
  <printOptions/>
  <pageMargins bottom="0.57" footer="0.0" header="0.0" left="0.75" right="0.75" top="0.51"/>
  <pageSetup scale="9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0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6.63"/>
    <col customWidth="1" min="2" max="7" width="7.63"/>
    <col customWidth="1" min="8" max="8" width="9.75"/>
    <col customWidth="1" min="9" max="9" width="8.25"/>
    <col customWidth="1" min="10" max="11" width="7.63"/>
    <col customWidth="1" min="12" max="12" width="3.63"/>
    <col customWidth="1" min="13" max="26" width="8.63"/>
  </cols>
  <sheetData>
    <row r="1" ht="12.75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</row>
    <row r="2" ht="12.75" customHeight="1">
      <c r="A2" s="1" t="s">
        <v>4</v>
      </c>
      <c r="B2" s="3">
        <v>132.0</v>
      </c>
      <c r="C2" s="3">
        <v>133.0</v>
      </c>
      <c r="D2" s="3">
        <v>134.0</v>
      </c>
      <c r="E2" s="3">
        <v>135.0</v>
      </c>
      <c r="F2" s="3">
        <v>136.0</v>
      </c>
      <c r="G2" s="3">
        <v>137.0</v>
      </c>
      <c r="H2" s="3">
        <v>138.0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>
        <v>1.0</v>
      </c>
      <c r="B3" s="41">
        <v>34.22</v>
      </c>
      <c r="C3" s="41">
        <v>46.629999999999995</v>
      </c>
      <c r="D3" s="41">
        <v>62.73</v>
      </c>
      <c r="E3" s="41">
        <v>69.5</v>
      </c>
      <c r="F3" s="41">
        <v>75.32000000000001</v>
      </c>
      <c r="G3" s="41">
        <v>81.86</v>
      </c>
      <c r="H3" s="42">
        <v>86.29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>
        <v>2.0</v>
      </c>
      <c r="B4" s="43">
        <v>36.5</v>
      </c>
      <c r="C4" s="43">
        <v>49.9</v>
      </c>
      <c r="D4" s="43">
        <v>72.13000000000001</v>
      </c>
      <c r="E4" s="43">
        <v>78.4</v>
      </c>
      <c r="F4" s="43">
        <v>86.69000000000001</v>
      </c>
      <c r="G4" s="43">
        <v>93.76</v>
      </c>
      <c r="H4" s="44">
        <v>100.05000000000001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3">
        <v>3.0</v>
      </c>
      <c r="B5" s="45">
        <v>39.669999999999995</v>
      </c>
      <c r="C5" s="45">
        <v>52.79</v>
      </c>
      <c r="D5" s="45">
        <v>80.0</v>
      </c>
      <c r="E5" s="45">
        <v>86.85000000000001</v>
      </c>
      <c r="F5" s="45">
        <v>92.67</v>
      </c>
      <c r="G5" s="45">
        <v>103.19000000000001</v>
      </c>
      <c r="H5" s="46">
        <v>109.36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3">
        <v>4.0</v>
      </c>
      <c r="B6" s="45">
        <v>42.79</v>
      </c>
      <c r="C6" s="45">
        <v>55.97</v>
      </c>
      <c r="D6" s="45">
        <v>86.66000000000001</v>
      </c>
      <c r="E6" s="45">
        <v>95.18</v>
      </c>
      <c r="F6" s="45">
        <v>105.01</v>
      </c>
      <c r="G6" s="45">
        <v>112.29</v>
      </c>
      <c r="H6" s="46">
        <v>119.74000000000001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6">
        <v>5.0</v>
      </c>
      <c r="B7" s="47">
        <v>43.54</v>
      </c>
      <c r="C7" s="47">
        <v>56.44</v>
      </c>
      <c r="D7" s="47">
        <v>92.2</v>
      </c>
      <c r="E7" s="47">
        <v>103.49000000000001</v>
      </c>
      <c r="F7" s="47">
        <v>107.33</v>
      </c>
      <c r="G7" s="47">
        <v>114.74000000000001</v>
      </c>
      <c r="H7" s="48">
        <v>121.21000000000001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9">
        <v>6.0</v>
      </c>
      <c r="B8" s="49">
        <v>45.949999999999996</v>
      </c>
      <c r="C8" s="49">
        <v>64.29</v>
      </c>
      <c r="D8" s="50">
        <v>102.57000000000001</v>
      </c>
      <c r="E8" s="50">
        <v>110.33</v>
      </c>
      <c r="F8" s="50">
        <v>121.36</v>
      </c>
      <c r="G8" s="50">
        <v>128.19</v>
      </c>
      <c r="H8" s="51">
        <v>136.39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3">
        <v>7.0</v>
      </c>
      <c r="B9" s="52">
        <v>47.44</v>
      </c>
      <c r="C9" s="52">
        <v>67.09</v>
      </c>
      <c r="D9" s="53">
        <v>109.77000000000001</v>
      </c>
      <c r="E9" s="53">
        <v>119.9</v>
      </c>
      <c r="F9" s="53">
        <v>129.98999999999998</v>
      </c>
      <c r="G9" s="53">
        <v>137.85</v>
      </c>
      <c r="H9" s="54">
        <v>145.73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9">
        <v>8.0</v>
      </c>
      <c r="B10" s="52">
        <v>49.93</v>
      </c>
      <c r="C10" s="52">
        <v>69.01</v>
      </c>
      <c r="D10" s="53">
        <v>115.9</v>
      </c>
      <c r="E10" s="53">
        <v>127.65</v>
      </c>
      <c r="F10" s="53">
        <v>138.75</v>
      </c>
      <c r="G10" s="53">
        <v>147.62</v>
      </c>
      <c r="H10" s="54">
        <v>154.85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9">
        <v>9.0</v>
      </c>
      <c r="B11" s="52">
        <v>51.65</v>
      </c>
      <c r="C11" s="52">
        <v>71.99000000000001</v>
      </c>
      <c r="D11" s="53">
        <v>123.55000000000001</v>
      </c>
      <c r="E11" s="53">
        <v>135.82999999999998</v>
      </c>
      <c r="F11" s="53">
        <v>142.47</v>
      </c>
      <c r="G11" s="53">
        <v>157.38</v>
      </c>
      <c r="H11" s="54">
        <v>164.88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7">
        <v>10.0</v>
      </c>
      <c r="B12" s="55">
        <v>51.91</v>
      </c>
      <c r="C12" s="55">
        <v>74.10000000000001</v>
      </c>
      <c r="D12" s="56">
        <v>125.76</v>
      </c>
      <c r="E12" s="56">
        <v>137.97</v>
      </c>
      <c r="F12" s="56">
        <v>144.44</v>
      </c>
      <c r="G12" s="56">
        <v>159.39999999999998</v>
      </c>
      <c r="H12" s="57">
        <v>166.88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3">
        <v>11.0</v>
      </c>
      <c r="B13" s="43">
        <v>55.64</v>
      </c>
      <c r="C13" s="43">
        <v>78.12</v>
      </c>
      <c r="D13" s="43">
        <v>138.51</v>
      </c>
      <c r="E13" s="43">
        <v>153.75</v>
      </c>
      <c r="F13" s="43">
        <v>166.42</v>
      </c>
      <c r="G13" s="43">
        <v>178.04</v>
      </c>
      <c r="H13" s="44">
        <v>183.41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3">
        <v>12.0</v>
      </c>
      <c r="B14" s="45">
        <v>57.5</v>
      </c>
      <c r="C14" s="45">
        <v>82.09</v>
      </c>
      <c r="D14" s="45">
        <v>146.13</v>
      </c>
      <c r="E14" s="45">
        <v>160.76999999999998</v>
      </c>
      <c r="F14" s="45">
        <v>174.54</v>
      </c>
      <c r="G14" s="45">
        <v>187.73</v>
      </c>
      <c r="H14" s="46">
        <v>193.20999999999998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3">
        <v>13.0</v>
      </c>
      <c r="B15" s="45">
        <v>58.14</v>
      </c>
      <c r="C15" s="45">
        <v>86.2</v>
      </c>
      <c r="D15" s="45">
        <v>153.1</v>
      </c>
      <c r="E15" s="45">
        <v>168.23999999999998</v>
      </c>
      <c r="F15" s="45">
        <v>181.64</v>
      </c>
      <c r="G15" s="45">
        <v>197.67</v>
      </c>
      <c r="H15" s="46">
        <v>202.51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3">
        <v>14.0</v>
      </c>
      <c r="B16" s="45">
        <v>60.39</v>
      </c>
      <c r="C16" s="45">
        <v>89.56</v>
      </c>
      <c r="D16" s="45">
        <v>160.89</v>
      </c>
      <c r="E16" s="45">
        <v>175.34</v>
      </c>
      <c r="F16" s="45">
        <v>188.64999999999998</v>
      </c>
      <c r="G16" s="45">
        <v>206.29</v>
      </c>
      <c r="H16" s="46">
        <v>212.56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3">
        <v>15.0</v>
      </c>
      <c r="B17" s="47">
        <v>62.71</v>
      </c>
      <c r="C17" s="47">
        <v>92.68</v>
      </c>
      <c r="D17" s="47">
        <v>165.06</v>
      </c>
      <c r="E17" s="47">
        <v>182.42</v>
      </c>
      <c r="F17" s="47">
        <v>192.14</v>
      </c>
      <c r="G17" s="47">
        <v>213.12</v>
      </c>
      <c r="H17" s="48">
        <v>220.5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1">
        <v>16.0</v>
      </c>
      <c r="B18" s="49">
        <v>64.04</v>
      </c>
      <c r="C18" s="49">
        <v>93.54</v>
      </c>
      <c r="D18" s="50">
        <v>174.45</v>
      </c>
      <c r="E18" s="50">
        <v>189.14</v>
      </c>
      <c r="F18" s="50">
        <v>202.13</v>
      </c>
      <c r="G18" s="50">
        <v>218.66</v>
      </c>
      <c r="H18" s="51">
        <v>226.14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9">
        <v>17.0</v>
      </c>
      <c r="B19" s="52">
        <v>65.42</v>
      </c>
      <c r="C19" s="52">
        <v>96.63000000000001</v>
      </c>
      <c r="D19" s="53">
        <v>179.42</v>
      </c>
      <c r="E19" s="53">
        <v>195.25</v>
      </c>
      <c r="F19" s="53">
        <v>206.82999999999998</v>
      </c>
      <c r="G19" s="53">
        <v>223.63</v>
      </c>
      <c r="H19" s="54">
        <v>230.95999999999998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9">
        <v>18.0</v>
      </c>
      <c r="B20" s="52">
        <v>69.30000000000001</v>
      </c>
      <c r="C20" s="52">
        <v>97.72</v>
      </c>
      <c r="D20" s="53">
        <v>184.81</v>
      </c>
      <c r="E20" s="53">
        <v>199.28</v>
      </c>
      <c r="F20" s="53">
        <v>211.37</v>
      </c>
      <c r="G20" s="53">
        <v>228.42999999999998</v>
      </c>
      <c r="H20" s="54">
        <v>237.14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9">
        <v>19.0</v>
      </c>
      <c r="B21" s="52">
        <v>71.15</v>
      </c>
      <c r="C21" s="52">
        <v>101.86</v>
      </c>
      <c r="D21" s="53">
        <v>189.20999999999998</v>
      </c>
      <c r="E21" s="53">
        <v>203.48999999999998</v>
      </c>
      <c r="F21" s="53">
        <v>216.14999999999998</v>
      </c>
      <c r="G21" s="53">
        <v>233.54999999999998</v>
      </c>
      <c r="H21" s="54">
        <v>243.23999999999998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9">
        <v>20.0</v>
      </c>
      <c r="B22" s="55">
        <v>72.48</v>
      </c>
      <c r="C22" s="55">
        <v>104.88000000000001</v>
      </c>
      <c r="D22" s="56">
        <v>194.34</v>
      </c>
      <c r="E22" s="56">
        <v>211.34</v>
      </c>
      <c r="F22" s="56">
        <v>217.48999999999998</v>
      </c>
      <c r="G22" s="56">
        <v>238.79</v>
      </c>
      <c r="H22" s="57">
        <v>244.25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">
        <v>21.0</v>
      </c>
      <c r="B23" s="43">
        <v>74.42</v>
      </c>
      <c r="C23" s="43">
        <v>106.91000000000001</v>
      </c>
      <c r="D23" s="43">
        <v>205.94</v>
      </c>
      <c r="E23" s="43">
        <v>218.29</v>
      </c>
      <c r="F23" s="43">
        <v>234.89999999999998</v>
      </c>
      <c r="G23" s="43">
        <v>249.92999999999998</v>
      </c>
      <c r="H23" s="44">
        <v>263.84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3">
        <v>22.0</v>
      </c>
      <c r="B24" s="45">
        <v>77.05000000000001</v>
      </c>
      <c r="C24" s="45">
        <v>109.17</v>
      </c>
      <c r="D24" s="45">
        <v>211.26</v>
      </c>
      <c r="E24" s="45">
        <v>231.76</v>
      </c>
      <c r="F24" s="45">
        <v>236.66</v>
      </c>
      <c r="G24" s="45">
        <v>267.81</v>
      </c>
      <c r="H24" s="46">
        <v>275.01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3">
        <v>23.0</v>
      </c>
      <c r="B25" s="45">
        <v>78.36</v>
      </c>
      <c r="C25" s="45">
        <v>111.25</v>
      </c>
      <c r="D25" s="45">
        <v>217.12</v>
      </c>
      <c r="E25" s="45">
        <v>237.63</v>
      </c>
      <c r="F25" s="45">
        <v>244.98999999999998</v>
      </c>
      <c r="G25" s="45">
        <v>270.71</v>
      </c>
      <c r="H25" s="46">
        <v>276.13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3">
        <v>24.0</v>
      </c>
      <c r="B26" s="45">
        <v>80.31</v>
      </c>
      <c r="C26" s="45">
        <v>113.12</v>
      </c>
      <c r="D26" s="45">
        <v>219.63</v>
      </c>
      <c r="E26" s="45">
        <v>240.66</v>
      </c>
      <c r="F26" s="45">
        <v>249.63</v>
      </c>
      <c r="G26" s="45">
        <v>274.25</v>
      </c>
      <c r="H26" s="46">
        <v>282.25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6">
        <v>25.0</v>
      </c>
      <c r="B27" s="47">
        <v>81.4</v>
      </c>
      <c r="C27" s="47">
        <v>115.47</v>
      </c>
      <c r="D27" s="47">
        <v>222.07</v>
      </c>
      <c r="E27" s="47">
        <v>241.42999999999998</v>
      </c>
      <c r="F27" s="47">
        <v>250.70999999999998</v>
      </c>
      <c r="G27" s="47">
        <v>277.43</v>
      </c>
      <c r="H27" s="48">
        <v>283.34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9">
        <v>26.0</v>
      </c>
      <c r="B28" s="49">
        <v>81.63000000000001</v>
      </c>
      <c r="C28" s="49">
        <v>118.73</v>
      </c>
      <c r="D28" s="50">
        <v>235.95999999999998</v>
      </c>
      <c r="E28" s="50">
        <v>256.64</v>
      </c>
      <c r="F28" s="50">
        <v>271.95</v>
      </c>
      <c r="G28" s="50">
        <v>284.82</v>
      </c>
      <c r="H28" s="51">
        <v>298.31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3">
        <v>27.0</v>
      </c>
      <c r="B29" s="52">
        <v>85.33</v>
      </c>
      <c r="C29" s="52">
        <v>122.01</v>
      </c>
      <c r="D29" s="53">
        <v>242.20999999999998</v>
      </c>
      <c r="E29" s="53">
        <v>261.07</v>
      </c>
      <c r="F29" s="53">
        <v>277.71999999999997</v>
      </c>
      <c r="G29" s="53">
        <v>292.2</v>
      </c>
      <c r="H29" s="54">
        <v>312.43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3">
        <v>28.0</v>
      </c>
      <c r="B30" s="52">
        <v>85.71000000000001</v>
      </c>
      <c r="C30" s="52">
        <v>125.17</v>
      </c>
      <c r="D30" s="53">
        <v>249.19</v>
      </c>
      <c r="E30" s="53">
        <v>268.52</v>
      </c>
      <c r="F30" s="53">
        <v>279.76</v>
      </c>
      <c r="G30" s="53">
        <v>299.07</v>
      </c>
      <c r="H30" s="54">
        <v>320.59999999999997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3">
        <v>29.0</v>
      </c>
      <c r="B31" s="52">
        <v>87.36</v>
      </c>
      <c r="C31" s="52">
        <v>127.52000000000001</v>
      </c>
      <c r="D31" s="53">
        <v>255.26999999999998</v>
      </c>
      <c r="E31" s="53">
        <v>270.09</v>
      </c>
      <c r="F31" s="53">
        <v>280.01</v>
      </c>
      <c r="G31" s="53">
        <v>308.19</v>
      </c>
      <c r="H31" s="54">
        <v>322.38</v>
      </c>
    </row>
    <row r="32" ht="12.75" customHeight="1">
      <c r="A32" s="23">
        <v>30.0</v>
      </c>
      <c r="B32" s="55">
        <v>91.35000000000001</v>
      </c>
      <c r="C32" s="55">
        <v>128.92</v>
      </c>
      <c r="D32" s="56">
        <v>255.88</v>
      </c>
      <c r="E32" s="56">
        <v>272.59999999999997</v>
      </c>
      <c r="F32" s="56">
        <v>281.28999999999996</v>
      </c>
      <c r="G32" s="56">
        <v>309.59</v>
      </c>
      <c r="H32" s="57">
        <v>323.01</v>
      </c>
    </row>
    <row r="33" ht="12.75" customHeight="1">
      <c r="A33" s="9">
        <v>31.0</v>
      </c>
      <c r="B33" s="43">
        <v>93.04</v>
      </c>
      <c r="C33" s="43">
        <v>130.39999999999998</v>
      </c>
      <c r="D33" s="43">
        <v>266.90999999999997</v>
      </c>
      <c r="E33" s="43">
        <v>285.56</v>
      </c>
      <c r="F33" s="43">
        <v>303.33</v>
      </c>
      <c r="G33" s="43">
        <v>320.76</v>
      </c>
      <c r="H33" s="44">
        <v>335.67</v>
      </c>
    </row>
    <row r="34" ht="12.75" customHeight="1">
      <c r="A34" s="33">
        <v>32.0</v>
      </c>
      <c r="B34" s="45">
        <v>94.97</v>
      </c>
      <c r="C34" s="45">
        <v>132.64999999999998</v>
      </c>
      <c r="D34" s="45">
        <v>272.71</v>
      </c>
      <c r="E34" s="45">
        <v>286.86</v>
      </c>
      <c r="F34" s="45">
        <v>309.36</v>
      </c>
      <c r="G34" s="45">
        <v>322.39</v>
      </c>
      <c r="H34" s="46">
        <v>341.37</v>
      </c>
    </row>
    <row r="35" ht="12.75" customHeight="1">
      <c r="A35" s="33">
        <v>33.0</v>
      </c>
      <c r="B35" s="45">
        <v>97.07000000000001</v>
      </c>
      <c r="C35" s="45">
        <v>135.29999999999998</v>
      </c>
      <c r="D35" s="45">
        <v>278.28999999999996</v>
      </c>
      <c r="E35" s="45">
        <v>299.28</v>
      </c>
      <c r="F35" s="45">
        <v>315.17</v>
      </c>
      <c r="G35" s="45">
        <v>339.34999999999997</v>
      </c>
      <c r="H35" s="46">
        <v>355.63</v>
      </c>
    </row>
    <row r="36" ht="12.75" customHeight="1">
      <c r="A36" s="33">
        <v>34.0</v>
      </c>
      <c r="B36" s="45">
        <v>98.75</v>
      </c>
      <c r="C36" s="45">
        <v>138.32</v>
      </c>
      <c r="D36" s="45">
        <v>284.59999999999997</v>
      </c>
      <c r="E36" s="45">
        <v>304.65999999999997</v>
      </c>
      <c r="F36" s="45">
        <v>315.77</v>
      </c>
      <c r="G36" s="45">
        <v>346.74</v>
      </c>
      <c r="H36" s="46">
        <v>357.32</v>
      </c>
    </row>
    <row r="37" ht="12.75" customHeight="1">
      <c r="A37" s="16">
        <v>35.0</v>
      </c>
      <c r="B37" s="47">
        <v>101.56</v>
      </c>
      <c r="C37" s="47">
        <v>141.06</v>
      </c>
      <c r="D37" s="47">
        <v>285.24</v>
      </c>
      <c r="E37" s="47">
        <v>309.59999999999997</v>
      </c>
      <c r="F37" s="47">
        <v>316.34999999999997</v>
      </c>
      <c r="G37" s="47">
        <v>353.37</v>
      </c>
      <c r="H37" s="48">
        <v>360.8</v>
      </c>
    </row>
    <row r="38" ht="12.75" customHeight="1">
      <c r="A38" s="5">
        <v>36.0</v>
      </c>
      <c r="B38" s="58">
        <v>102.2</v>
      </c>
      <c r="C38" s="58">
        <v>144.09</v>
      </c>
      <c r="D38" s="58">
        <v>297.21</v>
      </c>
      <c r="E38" s="58">
        <v>316.19</v>
      </c>
      <c r="F38" s="58">
        <v>328.03999999999996</v>
      </c>
      <c r="G38" s="58">
        <v>358.83</v>
      </c>
      <c r="H38" s="59">
        <v>368.84</v>
      </c>
      <c r="L38" s="4"/>
    </row>
    <row r="39" ht="12.75" customHeight="1">
      <c r="A39" s="9">
        <v>37.0</v>
      </c>
      <c r="B39" s="43">
        <v>102.44000000000001</v>
      </c>
      <c r="C39" s="43">
        <v>146.03</v>
      </c>
      <c r="D39" s="43">
        <v>304.53</v>
      </c>
      <c r="E39" s="43">
        <v>324.86</v>
      </c>
      <c r="F39" s="43">
        <v>344.84999999999997</v>
      </c>
      <c r="G39" s="43">
        <v>367.2</v>
      </c>
      <c r="H39" s="44">
        <v>381.94</v>
      </c>
    </row>
    <row r="40" ht="12.75" customHeight="1">
      <c r="A40" s="13">
        <v>38.0</v>
      </c>
      <c r="B40" s="45">
        <v>104.25</v>
      </c>
      <c r="C40" s="45">
        <v>148.95999999999998</v>
      </c>
      <c r="D40" s="45">
        <v>309.58</v>
      </c>
      <c r="E40" s="45">
        <v>332.61</v>
      </c>
      <c r="F40" s="45">
        <v>350.67</v>
      </c>
      <c r="G40" s="45">
        <v>372.46999999999997</v>
      </c>
      <c r="H40" s="46">
        <v>383.27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13">
        <v>39.0</v>
      </c>
      <c r="B41" s="45">
        <v>106.9</v>
      </c>
      <c r="C41" s="45">
        <v>149.32</v>
      </c>
      <c r="D41" s="45">
        <v>315.24</v>
      </c>
      <c r="E41" s="45">
        <v>338.34</v>
      </c>
      <c r="F41" s="45">
        <v>351.25</v>
      </c>
      <c r="G41" s="45">
        <v>379.06</v>
      </c>
      <c r="H41" s="46">
        <v>390.4</v>
      </c>
    </row>
    <row r="42" ht="12.75" customHeight="1">
      <c r="A42" s="16">
        <v>40.0</v>
      </c>
      <c r="B42" s="47">
        <v>111.73</v>
      </c>
      <c r="C42" s="47">
        <v>156.14999999999998</v>
      </c>
      <c r="D42" s="47">
        <v>315.83</v>
      </c>
      <c r="E42" s="47">
        <v>338.90999999999997</v>
      </c>
      <c r="F42" s="47">
        <v>352.28</v>
      </c>
      <c r="G42" s="47">
        <v>383.28</v>
      </c>
      <c r="H42" s="48">
        <v>391.28</v>
      </c>
    </row>
    <row r="43" ht="12.75" customHeight="1">
      <c r="A43" s="19">
        <v>41.0</v>
      </c>
      <c r="B43" s="49">
        <v>113.65</v>
      </c>
      <c r="C43" s="49">
        <v>158.14999999999998</v>
      </c>
      <c r="D43" s="50">
        <v>327.4</v>
      </c>
      <c r="E43" s="50">
        <v>348.02</v>
      </c>
      <c r="F43" s="50">
        <v>372.73</v>
      </c>
      <c r="G43" s="50">
        <v>388.95</v>
      </c>
      <c r="H43" s="51">
        <v>409.01</v>
      </c>
    </row>
    <row r="44" ht="12.75" customHeight="1">
      <c r="A44" s="23">
        <v>42.0</v>
      </c>
      <c r="B44" s="52">
        <v>115.77000000000001</v>
      </c>
      <c r="C44" s="52">
        <v>160.5</v>
      </c>
      <c r="D44" s="53">
        <v>331.83</v>
      </c>
      <c r="E44" s="53">
        <v>353.62</v>
      </c>
      <c r="F44" s="53">
        <v>374.78</v>
      </c>
      <c r="G44" s="53">
        <v>390.46</v>
      </c>
      <c r="H44" s="54">
        <v>418.42</v>
      </c>
    </row>
    <row r="45" ht="12.75" customHeight="1">
      <c r="A45" s="19">
        <v>43.0</v>
      </c>
      <c r="B45" s="52">
        <v>117.7</v>
      </c>
      <c r="C45" s="52">
        <v>163.92</v>
      </c>
      <c r="D45" s="53">
        <v>340.76</v>
      </c>
      <c r="E45" s="53">
        <v>363.53999999999996</v>
      </c>
      <c r="F45" s="53">
        <v>381.9</v>
      </c>
      <c r="G45" s="53">
        <v>410.32</v>
      </c>
      <c r="H45" s="54">
        <v>437.01</v>
      </c>
    </row>
    <row r="46" ht="12.75" customHeight="1">
      <c r="A46" s="19">
        <v>44.0</v>
      </c>
      <c r="B46" s="52">
        <v>119.73</v>
      </c>
      <c r="C46" s="52">
        <v>166.89</v>
      </c>
      <c r="D46" s="53">
        <v>346.73</v>
      </c>
      <c r="E46" s="53">
        <v>373.94</v>
      </c>
      <c r="F46" s="53">
        <v>388.89</v>
      </c>
      <c r="G46" s="53">
        <v>417.26</v>
      </c>
      <c r="H46" s="54">
        <v>444.81</v>
      </c>
    </row>
    <row r="47" ht="12.75" customHeight="1">
      <c r="A47" s="27">
        <v>45.0</v>
      </c>
      <c r="B47" s="55">
        <v>121.67</v>
      </c>
      <c r="C47" s="55">
        <v>170.45999999999998</v>
      </c>
      <c r="D47" s="56">
        <v>350.7</v>
      </c>
      <c r="E47" s="56">
        <v>377.83</v>
      </c>
      <c r="F47" s="56">
        <v>389.59999999999997</v>
      </c>
      <c r="G47" s="56">
        <v>424.3</v>
      </c>
      <c r="H47" s="57">
        <v>445.74</v>
      </c>
    </row>
    <row r="48" ht="12.75" customHeight="1">
      <c r="A48" s="13">
        <v>46.0</v>
      </c>
      <c r="B48" s="43">
        <v>123.5</v>
      </c>
      <c r="C48" s="43">
        <v>173.35</v>
      </c>
      <c r="D48" s="43">
        <v>356.59999999999997</v>
      </c>
      <c r="E48" s="43">
        <v>388.61</v>
      </c>
      <c r="F48" s="43">
        <v>403.68</v>
      </c>
      <c r="G48" s="43">
        <v>429.33</v>
      </c>
      <c r="H48" s="44">
        <v>463.67</v>
      </c>
    </row>
    <row r="49" ht="12.75" customHeight="1">
      <c r="A49" s="13">
        <v>47.0</v>
      </c>
      <c r="B49" s="45">
        <v>126.15</v>
      </c>
      <c r="C49" s="45">
        <v>176.91</v>
      </c>
      <c r="D49" s="45">
        <v>357.2</v>
      </c>
      <c r="E49" s="45">
        <v>390.21</v>
      </c>
      <c r="F49" s="45">
        <v>405.65999999999997</v>
      </c>
      <c r="G49" s="45">
        <v>430.65</v>
      </c>
      <c r="H49" s="46">
        <v>465.46999999999997</v>
      </c>
    </row>
    <row r="50" ht="12.75" customHeight="1">
      <c r="A50" s="13">
        <v>48.0</v>
      </c>
      <c r="B50" s="45">
        <v>127.99000000000001</v>
      </c>
      <c r="C50" s="45">
        <v>180.42</v>
      </c>
      <c r="D50" s="45">
        <v>357.46</v>
      </c>
      <c r="E50" s="45">
        <v>393.27</v>
      </c>
      <c r="F50" s="45">
        <v>405.89</v>
      </c>
      <c r="G50" s="45">
        <v>438.78</v>
      </c>
      <c r="H50" s="46">
        <v>465.74</v>
      </c>
    </row>
    <row r="51" ht="12.75" customHeight="1">
      <c r="A51" s="13">
        <v>49.0</v>
      </c>
      <c r="B51" s="45">
        <v>129.95</v>
      </c>
      <c r="C51" s="45">
        <v>184.0</v>
      </c>
      <c r="D51" s="45">
        <v>357.68</v>
      </c>
      <c r="E51" s="45">
        <v>393.59999999999997</v>
      </c>
      <c r="F51" s="45">
        <v>406.11</v>
      </c>
      <c r="G51" s="45">
        <v>439.63</v>
      </c>
      <c r="H51" s="46">
        <v>465.96999999999997</v>
      </c>
    </row>
    <row r="52" ht="12.75" customHeight="1">
      <c r="A52" s="13">
        <v>50.0</v>
      </c>
      <c r="B52" s="47">
        <v>132.5</v>
      </c>
      <c r="C52" s="47">
        <v>186.7</v>
      </c>
      <c r="D52" s="47">
        <v>358.69</v>
      </c>
      <c r="E52" s="47">
        <v>395.43</v>
      </c>
      <c r="F52" s="47">
        <v>407.8</v>
      </c>
      <c r="G52" s="47">
        <v>441.5</v>
      </c>
      <c r="H52" s="48">
        <v>467.39</v>
      </c>
    </row>
    <row r="53" ht="12.75" customHeight="1">
      <c r="A53" s="31">
        <v>51.0</v>
      </c>
      <c r="B53" s="49">
        <v>134.38</v>
      </c>
      <c r="C53" s="49">
        <v>190.47</v>
      </c>
      <c r="D53" s="50">
        <v>378.01</v>
      </c>
      <c r="E53" s="50">
        <v>432.19</v>
      </c>
      <c r="F53" s="50">
        <v>441.34999999999997</v>
      </c>
      <c r="G53" s="50">
        <v>478.87</v>
      </c>
      <c r="H53" s="51">
        <v>495.26</v>
      </c>
    </row>
    <row r="54" ht="12.75" customHeight="1">
      <c r="A54" s="19">
        <v>52.0</v>
      </c>
      <c r="B54" s="52">
        <v>137.07999999999998</v>
      </c>
      <c r="C54" s="52">
        <v>193.34</v>
      </c>
      <c r="D54" s="53">
        <v>405.59999999999997</v>
      </c>
      <c r="E54" s="53">
        <v>441.0</v>
      </c>
      <c r="F54" s="53">
        <v>458.15</v>
      </c>
      <c r="G54" s="53">
        <v>489.21999999999997</v>
      </c>
      <c r="H54" s="54">
        <v>523.5</v>
      </c>
    </row>
    <row r="55" ht="12.75" customHeight="1">
      <c r="A55" s="19">
        <v>53.0</v>
      </c>
      <c r="B55" s="52">
        <v>139.57</v>
      </c>
      <c r="C55" s="52">
        <v>197.38</v>
      </c>
      <c r="D55" s="53">
        <v>411.81</v>
      </c>
      <c r="E55" s="53">
        <v>450.03999999999996</v>
      </c>
      <c r="F55" s="53">
        <v>459.84</v>
      </c>
      <c r="G55" s="53">
        <v>499.8</v>
      </c>
      <c r="H55" s="54">
        <v>533.09</v>
      </c>
    </row>
    <row r="56" ht="12.75" customHeight="1">
      <c r="A56" s="19">
        <v>54.0</v>
      </c>
      <c r="B56" s="52">
        <v>141.41</v>
      </c>
      <c r="C56" s="52">
        <v>201.29</v>
      </c>
      <c r="D56" s="53">
        <v>418.58</v>
      </c>
      <c r="E56" s="53">
        <v>450.94</v>
      </c>
      <c r="F56" s="53">
        <v>460.31</v>
      </c>
      <c r="G56" s="53">
        <v>511.03</v>
      </c>
      <c r="H56" s="54">
        <v>535.8</v>
      </c>
    </row>
    <row r="57" ht="12.75" customHeight="1">
      <c r="A57" s="19">
        <v>55.0</v>
      </c>
      <c r="B57" s="55">
        <v>144.14999999999998</v>
      </c>
      <c r="C57" s="55">
        <v>205.48</v>
      </c>
      <c r="D57" s="56">
        <v>421.71</v>
      </c>
      <c r="E57" s="56">
        <v>452.09</v>
      </c>
      <c r="F57" s="56">
        <v>461.49</v>
      </c>
      <c r="G57" s="56">
        <v>518.31</v>
      </c>
      <c r="H57" s="57">
        <v>536.25</v>
      </c>
    </row>
    <row r="58" ht="12.75" customHeight="1">
      <c r="A58" s="32">
        <v>56.0</v>
      </c>
      <c r="B58" s="43">
        <v>146.78</v>
      </c>
      <c r="C58" s="43">
        <v>209.01999999999998</v>
      </c>
      <c r="D58" s="43">
        <v>422.18</v>
      </c>
      <c r="E58" s="43">
        <v>464.96999999999997</v>
      </c>
      <c r="F58" s="43">
        <v>474.63</v>
      </c>
      <c r="G58" s="43">
        <v>525.55</v>
      </c>
      <c r="H58" s="44">
        <v>536.7</v>
      </c>
    </row>
    <row r="59" ht="12.75" customHeight="1">
      <c r="A59" s="13">
        <v>57.0</v>
      </c>
      <c r="B59" s="45">
        <v>149.95</v>
      </c>
      <c r="C59" s="45">
        <v>213.42999999999998</v>
      </c>
      <c r="D59" s="45">
        <v>423.02</v>
      </c>
      <c r="E59" s="45">
        <v>466.27</v>
      </c>
      <c r="F59" s="45">
        <v>476.87</v>
      </c>
      <c r="G59" s="45">
        <v>526.29</v>
      </c>
      <c r="H59" s="46">
        <v>537.17</v>
      </c>
    </row>
    <row r="60" ht="12.75" customHeight="1">
      <c r="A60" s="13">
        <v>58.0</v>
      </c>
      <c r="B60" s="45">
        <v>151.03</v>
      </c>
      <c r="C60" s="45">
        <v>218.34</v>
      </c>
      <c r="D60" s="45">
        <v>423.55</v>
      </c>
      <c r="E60" s="45">
        <v>466.71999999999997</v>
      </c>
      <c r="F60" s="45">
        <v>487.0</v>
      </c>
      <c r="G60" s="45">
        <v>527.75</v>
      </c>
      <c r="H60" s="46">
        <v>538.65</v>
      </c>
    </row>
    <row r="61" ht="12.75" customHeight="1">
      <c r="A61" s="13">
        <v>59.0</v>
      </c>
      <c r="B61" s="45">
        <v>151.51</v>
      </c>
      <c r="C61" s="45">
        <v>223.94</v>
      </c>
      <c r="D61" s="45">
        <v>434.03999999999996</v>
      </c>
      <c r="E61" s="45">
        <v>474.03</v>
      </c>
      <c r="F61" s="45">
        <v>488.02</v>
      </c>
      <c r="G61" s="45">
        <v>529.27</v>
      </c>
      <c r="H61" s="46">
        <v>568.14</v>
      </c>
    </row>
    <row r="62" ht="12.75" customHeight="1">
      <c r="A62" s="16">
        <v>60.0</v>
      </c>
      <c r="B62" s="47">
        <v>152.38</v>
      </c>
      <c r="C62" s="47">
        <v>228.92</v>
      </c>
      <c r="D62" s="47">
        <v>435.09</v>
      </c>
      <c r="E62" s="47">
        <v>474.76</v>
      </c>
      <c r="F62" s="47">
        <v>489.06</v>
      </c>
      <c r="G62" s="47">
        <v>559.5699999999999</v>
      </c>
      <c r="H62" s="48">
        <v>571.1</v>
      </c>
    </row>
    <row r="63" ht="12.75" customHeight="1">
      <c r="A63" s="19">
        <v>61.0</v>
      </c>
      <c r="B63" s="49">
        <v>152.85</v>
      </c>
      <c r="C63" s="49">
        <v>233.20999999999998</v>
      </c>
      <c r="D63" s="50">
        <v>453.28999999999996</v>
      </c>
      <c r="E63" s="50">
        <v>488.99</v>
      </c>
      <c r="F63" s="50">
        <v>509.55</v>
      </c>
      <c r="G63" s="50">
        <v>577.58</v>
      </c>
      <c r="H63" s="51">
        <v>589.48</v>
      </c>
    </row>
    <row r="64" ht="12.75" customHeight="1">
      <c r="A64" s="23">
        <v>62.0</v>
      </c>
      <c r="B64" s="52">
        <v>153.34</v>
      </c>
      <c r="C64" s="52">
        <v>236.54999999999998</v>
      </c>
      <c r="D64" s="53">
        <v>460.45</v>
      </c>
      <c r="E64" s="53">
        <v>495.28999999999996</v>
      </c>
      <c r="F64" s="53">
        <v>511.7</v>
      </c>
      <c r="G64" s="53">
        <v>586.0699999999999</v>
      </c>
      <c r="H64" s="54">
        <v>604.11</v>
      </c>
    </row>
    <row r="65" ht="12.75" customHeight="1">
      <c r="A65" s="23">
        <v>63.0</v>
      </c>
      <c r="B65" s="52">
        <v>163.13</v>
      </c>
      <c r="C65" s="52">
        <v>241.23</v>
      </c>
      <c r="D65" s="53">
        <v>464.75</v>
      </c>
      <c r="E65" s="53">
        <v>496.02</v>
      </c>
      <c r="F65" s="53">
        <v>514.15</v>
      </c>
      <c r="G65" s="53">
        <v>594.6899999999999</v>
      </c>
      <c r="H65" s="54">
        <v>606.93</v>
      </c>
    </row>
    <row r="66" ht="12.75" customHeight="1">
      <c r="A66" s="23">
        <v>64.0</v>
      </c>
      <c r="B66" s="52">
        <v>168.82</v>
      </c>
      <c r="C66" s="52">
        <v>242.23999999999998</v>
      </c>
      <c r="D66" s="53">
        <v>465.21999999999997</v>
      </c>
      <c r="E66" s="53">
        <v>510.40999999999997</v>
      </c>
      <c r="F66" s="53">
        <v>530.6</v>
      </c>
      <c r="G66" s="53">
        <v>605.75</v>
      </c>
      <c r="H66" s="54">
        <v>630.02</v>
      </c>
    </row>
    <row r="67" ht="12.75" customHeight="1">
      <c r="A67" s="23">
        <v>65.0</v>
      </c>
      <c r="B67" s="55">
        <v>173.92999999999998</v>
      </c>
      <c r="C67" s="55">
        <v>249.72</v>
      </c>
      <c r="D67" s="56">
        <v>469.37</v>
      </c>
      <c r="E67" s="56">
        <v>516.1899999999999</v>
      </c>
      <c r="F67" s="56">
        <v>534.04</v>
      </c>
      <c r="G67" s="56">
        <v>615.39</v>
      </c>
      <c r="H67" s="57">
        <v>637.31</v>
      </c>
    </row>
    <row r="68" ht="12.75" customHeight="1">
      <c r="A68" s="9">
        <v>66.0</v>
      </c>
      <c r="B68" s="43">
        <v>177.1</v>
      </c>
      <c r="C68" s="43">
        <v>250.48999999999998</v>
      </c>
      <c r="D68" s="43">
        <v>489.65</v>
      </c>
      <c r="E68" s="43">
        <v>532.8</v>
      </c>
      <c r="F68" s="43">
        <v>550.95</v>
      </c>
      <c r="G68" s="43">
        <v>616.37</v>
      </c>
      <c r="H68" s="44">
        <v>638.66</v>
      </c>
    </row>
    <row r="69" ht="12.75" customHeight="1">
      <c r="A69" s="33">
        <v>67.0</v>
      </c>
      <c r="B69" s="45">
        <v>179.66</v>
      </c>
      <c r="C69" s="45">
        <v>260.39</v>
      </c>
      <c r="D69" s="45">
        <v>491.68</v>
      </c>
      <c r="E69" s="45">
        <v>534.47</v>
      </c>
      <c r="F69" s="45">
        <v>552.64</v>
      </c>
      <c r="G69" s="45">
        <v>616.8199999999999</v>
      </c>
      <c r="H69" s="46">
        <v>639.11</v>
      </c>
    </row>
    <row r="70" ht="12.75" customHeight="1">
      <c r="A70" s="33">
        <v>68.0</v>
      </c>
      <c r="B70" s="45">
        <v>180.6</v>
      </c>
      <c r="C70" s="45">
        <v>265.21999999999997</v>
      </c>
      <c r="D70" s="45">
        <v>492.14</v>
      </c>
      <c r="E70" s="45">
        <v>541.28</v>
      </c>
      <c r="F70" s="45">
        <v>553.14</v>
      </c>
      <c r="G70" s="45">
        <v>617.29</v>
      </c>
      <c r="H70" s="46">
        <v>642.92</v>
      </c>
    </row>
    <row r="71" ht="12.75" customHeight="1">
      <c r="A71" s="33">
        <v>69.0</v>
      </c>
      <c r="B71" s="45">
        <v>181.07999999999998</v>
      </c>
      <c r="C71" s="45">
        <v>269.55</v>
      </c>
      <c r="D71" s="45">
        <v>492.67</v>
      </c>
      <c r="E71" s="45">
        <v>542.84</v>
      </c>
      <c r="F71" s="45">
        <v>554.04</v>
      </c>
      <c r="G71" s="45">
        <v>617.74</v>
      </c>
      <c r="H71" s="46">
        <v>655.52</v>
      </c>
    </row>
    <row r="72" ht="12.75" customHeight="1">
      <c r="A72" s="16">
        <v>70.0</v>
      </c>
      <c r="B72" s="47">
        <v>189.98999999999998</v>
      </c>
      <c r="C72" s="47">
        <v>275.17</v>
      </c>
      <c r="D72" s="47">
        <v>493.12</v>
      </c>
      <c r="E72" s="47">
        <v>543.33</v>
      </c>
      <c r="F72" s="47">
        <v>554.54</v>
      </c>
      <c r="G72" s="47">
        <v>619.09</v>
      </c>
      <c r="H72" s="48">
        <v>656.79</v>
      </c>
    </row>
    <row r="73" ht="12.75" customHeight="1">
      <c r="A73" s="35">
        <v>71.0</v>
      </c>
      <c r="B73" s="49">
        <v>193.62</v>
      </c>
      <c r="C73" s="49">
        <v>279.53999999999996</v>
      </c>
      <c r="D73" s="50">
        <v>494.78999999999996</v>
      </c>
      <c r="E73" s="50">
        <v>544.3199999999999</v>
      </c>
      <c r="F73" s="50">
        <v>555.6</v>
      </c>
      <c r="G73" s="50">
        <v>645.96</v>
      </c>
      <c r="H73" s="51">
        <v>659.24</v>
      </c>
    </row>
    <row r="74" ht="12.75" customHeight="1">
      <c r="A74" s="23">
        <v>72.0</v>
      </c>
      <c r="B74" s="52">
        <v>194.1</v>
      </c>
      <c r="C74" s="52">
        <v>283.89</v>
      </c>
      <c r="D74" s="53">
        <v>527.79</v>
      </c>
      <c r="E74" s="53">
        <v>563.1899999999999</v>
      </c>
      <c r="F74" s="53">
        <v>574.81</v>
      </c>
      <c r="G74" s="53">
        <v>672.21</v>
      </c>
      <c r="H74" s="54">
        <v>691.49</v>
      </c>
    </row>
    <row r="75" ht="12.75" customHeight="1">
      <c r="A75" s="23">
        <v>73.0</v>
      </c>
      <c r="B75" s="52">
        <v>194.92999999999998</v>
      </c>
      <c r="C75" s="52">
        <v>290.25</v>
      </c>
      <c r="D75" s="53">
        <v>531.11</v>
      </c>
      <c r="E75" s="53">
        <v>565.08</v>
      </c>
      <c r="F75" s="53">
        <v>576.73</v>
      </c>
      <c r="G75" s="53">
        <v>677.63</v>
      </c>
      <c r="H75" s="54">
        <v>711.43</v>
      </c>
    </row>
    <row r="76" ht="12.75" customHeight="1">
      <c r="A76" s="23">
        <v>74.0</v>
      </c>
      <c r="B76" s="52">
        <v>195.7</v>
      </c>
      <c r="C76" s="52">
        <v>290.92</v>
      </c>
      <c r="D76" s="53">
        <v>531.62</v>
      </c>
      <c r="E76" s="53">
        <v>565.54</v>
      </c>
      <c r="F76" s="53">
        <v>577.21</v>
      </c>
      <c r="G76" s="53">
        <v>678.2</v>
      </c>
      <c r="H76" s="54">
        <v>713.43</v>
      </c>
    </row>
    <row r="77" ht="12.75" customHeight="1">
      <c r="A77" s="27">
        <v>75.0</v>
      </c>
      <c r="B77" s="55">
        <v>206.82</v>
      </c>
      <c r="C77" s="55">
        <v>298.12</v>
      </c>
      <c r="D77" s="56">
        <v>532.56</v>
      </c>
      <c r="E77" s="56">
        <v>566.5</v>
      </c>
      <c r="F77" s="56">
        <v>578.18</v>
      </c>
      <c r="G77" s="56">
        <v>679.12</v>
      </c>
      <c r="H77" s="57">
        <v>714.35</v>
      </c>
    </row>
    <row r="78" ht="12.75" customHeight="1">
      <c r="A78" s="5">
        <v>76.0</v>
      </c>
      <c r="B78" s="58">
        <v>207.94</v>
      </c>
      <c r="C78" s="58">
        <v>299.14</v>
      </c>
      <c r="D78" s="58">
        <v>535.49</v>
      </c>
      <c r="E78" s="58">
        <v>571.49</v>
      </c>
      <c r="F78" s="58">
        <v>583.25</v>
      </c>
      <c r="G78" s="58">
        <v>697.5</v>
      </c>
      <c r="H78" s="59">
        <v>715.27</v>
      </c>
      <c r="L78" s="4"/>
    </row>
    <row r="79" ht="12.75" customHeight="1">
      <c r="A79" s="9">
        <v>77.0</v>
      </c>
      <c r="B79" s="43">
        <v>211.32999999999998</v>
      </c>
      <c r="C79" s="43">
        <v>300.15</v>
      </c>
      <c r="D79" s="43">
        <v>537.75</v>
      </c>
      <c r="E79" s="43">
        <v>590.3199999999999</v>
      </c>
      <c r="F79" s="43">
        <v>607.5699999999999</v>
      </c>
      <c r="G79" s="43">
        <v>699.36</v>
      </c>
      <c r="H79" s="44">
        <v>716.2</v>
      </c>
    </row>
    <row r="80" ht="12.75" customHeight="1">
      <c r="A80" s="13">
        <v>78.0</v>
      </c>
      <c r="B80" s="45">
        <v>212.39999999999998</v>
      </c>
      <c r="C80" s="45">
        <v>313.88</v>
      </c>
      <c r="D80" s="45">
        <v>558.12</v>
      </c>
      <c r="E80" s="45">
        <v>604.56</v>
      </c>
      <c r="F80" s="45">
        <v>623.88</v>
      </c>
      <c r="G80" s="45">
        <v>700.28</v>
      </c>
      <c r="H80" s="46">
        <v>717.12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2.75" customHeight="1">
      <c r="A81" s="13">
        <v>79.0</v>
      </c>
      <c r="B81" s="45">
        <v>213.34</v>
      </c>
      <c r="C81" s="45">
        <v>315.26</v>
      </c>
      <c r="D81" s="45">
        <v>560.16</v>
      </c>
      <c r="E81" s="45">
        <v>613.83</v>
      </c>
      <c r="F81" s="45">
        <v>633.36</v>
      </c>
      <c r="G81" s="45">
        <v>712.61</v>
      </c>
      <c r="H81" s="46">
        <v>727.21</v>
      </c>
    </row>
    <row r="82" ht="12.75" customHeight="1">
      <c r="A82" s="16">
        <v>80.0</v>
      </c>
      <c r="B82" s="47">
        <v>214.35999999999999</v>
      </c>
      <c r="C82" s="47">
        <v>324.78</v>
      </c>
      <c r="D82" s="47">
        <v>561.1</v>
      </c>
      <c r="E82" s="47">
        <v>615.83</v>
      </c>
      <c r="F82" s="47">
        <v>635.22</v>
      </c>
      <c r="G82" s="47">
        <v>715.64</v>
      </c>
      <c r="H82" s="48">
        <v>730.3</v>
      </c>
    </row>
    <row r="83" ht="12.75" customHeight="1">
      <c r="A83" s="19">
        <v>81.0</v>
      </c>
      <c r="B83" s="49">
        <v>215.29999999999998</v>
      </c>
      <c r="C83" s="49">
        <v>330.27</v>
      </c>
      <c r="D83" s="50">
        <v>578.23</v>
      </c>
      <c r="E83" s="50">
        <v>654.6</v>
      </c>
      <c r="F83" s="50">
        <v>669.8</v>
      </c>
      <c r="G83" s="50">
        <v>734.08</v>
      </c>
      <c r="H83" s="51">
        <v>749.1</v>
      </c>
    </row>
    <row r="84" ht="12.75" customHeight="1">
      <c r="A84" s="23">
        <v>82.0</v>
      </c>
      <c r="B84" s="52">
        <v>229.62</v>
      </c>
      <c r="C84" s="52">
        <v>335.61</v>
      </c>
      <c r="D84" s="53">
        <v>581.39</v>
      </c>
      <c r="E84" s="53">
        <v>658.48</v>
      </c>
      <c r="F84" s="53">
        <v>673.27</v>
      </c>
      <c r="G84" s="53">
        <v>735.92</v>
      </c>
      <c r="H84" s="54">
        <v>750.99</v>
      </c>
    </row>
    <row r="85" ht="12.75" customHeight="1">
      <c r="A85" s="19">
        <v>83.0</v>
      </c>
      <c r="B85" s="52">
        <v>231.06</v>
      </c>
      <c r="C85" s="52">
        <v>338.37</v>
      </c>
      <c r="D85" s="53">
        <v>582.34</v>
      </c>
      <c r="E85" s="53">
        <v>659.4399999999999</v>
      </c>
      <c r="F85" s="53">
        <v>674.22</v>
      </c>
      <c r="G85" s="53">
        <v>736.89</v>
      </c>
      <c r="H85" s="54">
        <v>751.99</v>
      </c>
    </row>
    <row r="86" ht="13.5" customHeight="1">
      <c r="A86" s="19">
        <v>84.0</v>
      </c>
      <c r="B86" s="52">
        <v>232.01</v>
      </c>
      <c r="C86" s="52">
        <v>339.34</v>
      </c>
      <c r="D86" s="53">
        <v>583.31</v>
      </c>
      <c r="E86" s="53">
        <v>660.4</v>
      </c>
      <c r="F86" s="53">
        <v>675.21</v>
      </c>
      <c r="G86" s="53">
        <v>752.3</v>
      </c>
      <c r="H86" s="54">
        <v>767.74</v>
      </c>
    </row>
    <row r="87" ht="13.5" customHeight="1">
      <c r="A87" s="27">
        <v>85.0</v>
      </c>
      <c r="B87" s="55">
        <v>232.95</v>
      </c>
      <c r="C87" s="55">
        <v>340.32</v>
      </c>
      <c r="D87" s="56">
        <v>584.27</v>
      </c>
      <c r="E87" s="56">
        <v>661.35</v>
      </c>
      <c r="F87" s="56">
        <v>676.13</v>
      </c>
      <c r="G87" s="56">
        <v>753.86</v>
      </c>
      <c r="H87" s="57">
        <v>769.3199999999999</v>
      </c>
    </row>
    <row r="88" ht="13.5" customHeight="1">
      <c r="A88" s="13">
        <v>86.0</v>
      </c>
      <c r="B88" s="43">
        <v>238.01</v>
      </c>
      <c r="C88" s="43">
        <v>350.5</v>
      </c>
      <c r="D88" s="43">
        <v>585.99</v>
      </c>
      <c r="E88" s="43">
        <v>663.81</v>
      </c>
      <c r="F88" s="43">
        <v>677.4399999999999</v>
      </c>
      <c r="G88" s="43">
        <v>754.79</v>
      </c>
      <c r="H88" s="44">
        <v>770.24</v>
      </c>
    </row>
    <row r="89" ht="13.5" customHeight="1">
      <c r="A89" s="13">
        <v>87.0</v>
      </c>
      <c r="B89" s="45">
        <v>239.17999999999998</v>
      </c>
      <c r="C89" s="45">
        <v>351.53999999999996</v>
      </c>
      <c r="D89" s="45">
        <v>607.67</v>
      </c>
      <c r="E89" s="45">
        <v>666.86</v>
      </c>
      <c r="F89" s="45">
        <v>680.55</v>
      </c>
      <c r="G89" s="45">
        <v>755.97</v>
      </c>
      <c r="H89" s="46">
        <v>771.4399999999999</v>
      </c>
    </row>
    <row r="90" ht="13.5" customHeight="1">
      <c r="A90" s="13">
        <v>88.0</v>
      </c>
      <c r="B90" s="45">
        <v>240.14999999999998</v>
      </c>
      <c r="C90" s="45">
        <v>357.01</v>
      </c>
      <c r="D90" s="45">
        <v>609.85</v>
      </c>
      <c r="E90" s="45">
        <v>668.34</v>
      </c>
      <c r="F90" s="45">
        <v>682.34</v>
      </c>
      <c r="G90" s="45">
        <v>758.91</v>
      </c>
      <c r="H90" s="46">
        <v>775.3199999999999</v>
      </c>
    </row>
    <row r="91" ht="13.5" customHeight="1">
      <c r="A91" s="13">
        <v>89.0</v>
      </c>
      <c r="B91" s="45">
        <v>248.07</v>
      </c>
      <c r="C91" s="45">
        <v>358.76</v>
      </c>
      <c r="D91" s="45">
        <v>635.6899999999999</v>
      </c>
      <c r="E91" s="45">
        <v>698.02</v>
      </c>
      <c r="F91" s="45">
        <v>717.85</v>
      </c>
      <c r="G91" s="45">
        <v>817.81</v>
      </c>
      <c r="H91" s="46">
        <v>852.84</v>
      </c>
    </row>
    <row r="92" ht="13.5" customHeight="1">
      <c r="A92" s="13">
        <v>90.0</v>
      </c>
      <c r="B92" s="47">
        <v>251.51</v>
      </c>
      <c r="C92" s="47">
        <v>359.57</v>
      </c>
      <c r="D92" s="47">
        <v>656.27</v>
      </c>
      <c r="E92" s="47">
        <v>702.2</v>
      </c>
      <c r="F92" s="47">
        <v>727.04</v>
      </c>
      <c r="G92" s="47">
        <v>849.98</v>
      </c>
      <c r="H92" s="48">
        <v>868.77</v>
      </c>
    </row>
    <row r="93" ht="13.5" customHeight="1">
      <c r="A93" s="31">
        <v>91.0</v>
      </c>
      <c r="B93" s="49">
        <v>252.51999999999998</v>
      </c>
      <c r="C93" s="49">
        <v>360.38</v>
      </c>
      <c r="D93" s="50">
        <v>658.33</v>
      </c>
      <c r="E93" s="50">
        <v>703.12</v>
      </c>
      <c r="F93" s="50">
        <v>727.97</v>
      </c>
      <c r="G93" s="50">
        <v>853.2</v>
      </c>
      <c r="H93" s="51">
        <v>870.38</v>
      </c>
    </row>
    <row r="94" ht="13.5" customHeight="1">
      <c r="A94" s="19">
        <v>92.0</v>
      </c>
      <c r="B94" s="52">
        <v>256.14</v>
      </c>
      <c r="C94" s="52">
        <v>361.19</v>
      </c>
      <c r="D94" s="53">
        <v>659.14</v>
      </c>
      <c r="E94" s="53">
        <v>704.04</v>
      </c>
      <c r="F94" s="53">
        <v>728.9</v>
      </c>
      <c r="G94" s="53">
        <v>854.13</v>
      </c>
      <c r="H94" s="54">
        <v>871.41</v>
      </c>
    </row>
    <row r="95" ht="13.5" customHeight="1">
      <c r="A95" s="19">
        <v>93.0</v>
      </c>
      <c r="B95" s="52">
        <v>256.96</v>
      </c>
      <c r="C95" s="52">
        <v>362.0</v>
      </c>
      <c r="D95" s="53">
        <v>659.9399999999999</v>
      </c>
      <c r="E95" s="53">
        <v>704.96</v>
      </c>
      <c r="F95" s="53">
        <v>729.81</v>
      </c>
      <c r="G95" s="53">
        <v>855.05</v>
      </c>
      <c r="H95" s="54">
        <v>872.4399999999999</v>
      </c>
    </row>
    <row r="96" ht="13.5" customHeight="1">
      <c r="A96" s="19">
        <v>94.0</v>
      </c>
      <c r="B96" s="52">
        <v>257.77</v>
      </c>
      <c r="C96" s="52">
        <v>362.81</v>
      </c>
      <c r="D96" s="53">
        <v>660.75</v>
      </c>
      <c r="E96" s="53">
        <v>705.89</v>
      </c>
      <c r="F96" s="53">
        <v>730.72</v>
      </c>
      <c r="G96" s="53">
        <v>856.3</v>
      </c>
      <c r="H96" s="54">
        <v>873.48</v>
      </c>
    </row>
    <row r="97" ht="13.5" customHeight="1">
      <c r="A97" s="19">
        <v>95.0</v>
      </c>
      <c r="B97" s="55">
        <v>258.57</v>
      </c>
      <c r="C97" s="55">
        <v>363.6</v>
      </c>
      <c r="D97" s="56">
        <v>661.56</v>
      </c>
      <c r="E97" s="56">
        <v>707.96</v>
      </c>
      <c r="F97" s="56">
        <v>731.68</v>
      </c>
      <c r="G97" s="56">
        <v>857.23</v>
      </c>
      <c r="H97" s="57">
        <v>874.52</v>
      </c>
    </row>
    <row r="98" ht="13.5" customHeight="1">
      <c r="A98" s="32">
        <v>96.0</v>
      </c>
      <c r="B98" s="43">
        <v>259.38</v>
      </c>
      <c r="C98" s="43">
        <v>364.42</v>
      </c>
      <c r="D98" s="43">
        <v>662.37</v>
      </c>
      <c r="E98" s="43">
        <v>715.95</v>
      </c>
      <c r="F98" s="43">
        <v>737.22</v>
      </c>
      <c r="G98" s="43">
        <v>858.15</v>
      </c>
      <c r="H98" s="44">
        <v>875.4399999999999</v>
      </c>
    </row>
    <row r="99" ht="13.5" customHeight="1">
      <c r="A99" s="13">
        <v>97.0</v>
      </c>
      <c r="B99" s="45">
        <v>260.18</v>
      </c>
      <c r="C99" s="45">
        <v>365.23</v>
      </c>
      <c r="D99" s="45">
        <v>663.18</v>
      </c>
      <c r="E99" s="45">
        <v>721.98</v>
      </c>
      <c r="F99" s="45">
        <v>744.76</v>
      </c>
      <c r="G99" s="45">
        <v>859.05</v>
      </c>
      <c r="H99" s="46">
        <v>876.59</v>
      </c>
    </row>
    <row r="100" ht="13.5" customHeight="1">
      <c r="A100" s="13">
        <v>98.0</v>
      </c>
      <c r="B100" s="45">
        <v>261.0</v>
      </c>
      <c r="C100" s="45">
        <v>366.03999999999996</v>
      </c>
      <c r="D100" s="45">
        <v>663.99</v>
      </c>
      <c r="E100" s="45">
        <v>724.03</v>
      </c>
      <c r="F100" s="45">
        <v>760.81</v>
      </c>
      <c r="G100" s="45">
        <v>861.1</v>
      </c>
      <c r="H100" s="46">
        <v>878.66</v>
      </c>
    </row>
    <row r="101" ht="13.5" customHeight="1">
      <c r="A101" s="13">
        <v>99.0</v>
      </c>
      <c r="B101" s="45">
        <v>261.81</v>
      </c>
      <c r="C101" s="45">
        <v>366.84999999999997</v>
      </c>
      <c r="D101" s="45">
        <v>664.8</v>
      </c>
      <c r="E101" s="45">
        <v>760.01</v>
      </c>
      <c r="F101" s="45">
        <v>784.4399999999999</v>
      </c>
      <c r="G101" s="45">
        <v>901.98</v>
      </c>
      <c r="H101" s="46">
        <v>920.04</v>
      </c>
    </row>
    <row r="102" ht="13.5" customHeight="1">
      <c r="A102" s="16">
        <v>100.0</v>
      </c>
      <c r="B102" s="47">
        <v>262.6</v>
      </c>
      <c r="C102" s="47">
        <v>367.64</v>
      </c>
      <c r="D102" s="47">
        <v>665.59</v>
      </c>
      <c r="E102" s="47">
        <v>770.63</v>
      </c>
      <c r="F102" s="47">
        <v>786.79</v>
      </c>
      <c r="G102" s="47">
        <v>951.42</v>
      </c>
      <c r="H102" s="48">
        <v>992.83</v>
      </c>
    </row>
    <row r="103" ht="13.5" customHeight="1">
      <c r="A103" s="19">
        <v>101.0</v>
      </c>
      <c r="B103" s="49">
        <v>265.24</v>
      </c>
      <c r="C103" s="49">
        <v>371.33</v>
      </c>
      <c r="D103" s="50">
        <v>672.26</v>
      </c>
      <c r="E103" s="50">
        <v>778.35</v>
      </c>
      <c r="F103" s="50">
        <v>794.67</v>
      </c>
      <c r="G103" s="50">
        <v>960.9399999999999</v>
      </c>
      <c r="H103" s="51">
        <v>1002.77</v>
      </c>
    </row>
    <row r="104" ht="13.5" customHeight="1">
      <c r="A104" s="23">
        <v>102.0</v>
      </c>
      <c r="B104" s="52">
        <v>267.86</v>
      </c>
      <c r="C104" s="52">
        <v>375.0</v>
      </c>
      <c r="D104" s="53">
        <v>678.91</v>
      </c>
      <c r="E104" s="53">
        <v>786.06</v>
      </c>
      <c r="F104" s="53">
        <v>802.54</v>
      </c>
      <c r="G104" s="53">
        <v>970.46</v>
      </c>
      <c r="H104" s="54">
        <v>1012.7</v>
      </c>
    </row>
    <row r="105" ht="13.5" customHeight="1">
      <c r="A105" s="23">
        <v>103.0</v>
      </c>
      <c r="B105" s="52">
        <v>270.49</v>
      </c>
      <c r="C105" s="52">
        <v>378.68</v>
      </c>
      <c r="D105" s="53">
        <v>685.56</v>
      </c>
      <c r="E105" s="53">
        <v>793.76</v>
      </c>
      <c r="F105" s="53">
        <v>810.4</v>
      </c>
      <c r="G105" s="53">
        <v>979.97</v>
      </c>
      <c r="H105" s="54">
        <v>1022.63</v>
      </c>
    </row>
    <row r="106" ht="13.5" customHeight="1">
      <c r="A106" s="23">
        <v>104.0</v>
      </c>
      <c r="B106" s="52">
        <v>273.11</v>
      </c>
      <c r="C106" s="52">
        <v>382.34999999999997</v>
      </c>
      <c r="D106" s="53">
        <v>692.23</v>
      </c>
      <c r="E106" s="53">
        <v>801.46</v>
      </c>
      <c r="F106" s="53">
        <v>818.28</v>
      </c>
      <c r="G106" s="53">
        <v>989.49</v>
      </c>
      <c r="H106" s="54">
        <v>1032.55</v>
      </c>
    </row>
    <row r="107" ht="12.75" customHeight="1">
      <c r="A107" s="23">
        <v>105.0</v>
      </c>
      <c r="B107" s="55">
        <v>275.74</v>
      </c>
      <c r="C107" s="55">
        <v>386.03</v>
      </c>
      <c r="D107" s="56">
        <v>698.88</v>
      </c>
      <c r="E107" s="56">
        <v>809.17</v>
      </c>
      <c r="F107" s="56">
        <v>826.14</v>
      </c>
      <c r="G107" s="56">
        <v>999.0</v>
      </c>
      <c r="H107" s="57">
        <v>1042.48</v>
      </c>
    </row>
    <row r="108" ht="12.75" customHeight="1">
      <c r="A108" s="9">
        <v>106.0</v>
      </c>
      <c r="B108" s="43">
        <v>278.36</v>
      </c>
      <c r="C108" s="43">
        <v>389.7</v>
      </c>
      <c r="D108" s="43">
        <v>705.53</v>
      </c>
      <c r="E108" s="43">
        <v>816.87</v>
      </c>
      <c r="F108" s="43">
        <v>834.01</v>
      </c>
      <c r="G108" s="43">
        <v>1008.51</v>
      </c>
      <c r="H108" s="44">
        <v>1052.41</v>
      </c>
    </row>
    <row r="109" ht="12.75" customHeight="1">
      <c r="A109" s="33">
        <v>107.0</v>
      </c>
      <c r="B109" s="45">
        <v>280.99</v>
      </c>
      <c r="C109" s="45">
        <v>393.39</v>
      </c>
      <c r="D109" s="45">
        <v>712.1899999999999</v>
      </c>
      <c r="E109" s="45">
        <v>824.58</v>
      </c>
      <c r="F109" s="45">
        <v>841.88</v>
      </c>
      <c r="G109" s="45">
        <v>1018.03</v>
      </c>
      <c r="H109" s="46">
        <v>1062.34</v>
      </c>
    </row>
    <row r="110" ht="12.75" customHeight="1">
      <c r="A110" s="33">
        <v>108.0</v>
      </c>
      <c r="B110" s="45">
        <v>283.62</v>
      </c>
      <c r="C110" s="45">
        <v>397.06</v>
      </c>
      <c r="D110" s="45">
        <v>718.85</v>
      </c>
      <c r="E110" s="45">
        <v>832.29</v>
      </c>
      <c r="F110" s="45">
        <v>849.75</v>
      </c>
      <c r="G110" s="45">
        <v>1027.55</v>
      </c>
      <c r="H110" s="46">
        <v>1072.27</v>
      </c>
    </row>
    <row r="111" ht="12.75" customHeight="1">
      <c r="A111" s="33">
        <v>109.0</v>
      </c>
      <c r="B111" s="45">
        <v>286.25</v>
      </c>
      <c r="C111" s="45">
        <v>400.74</v>
      </c>
      <c r="D111" s="45">
        <v>725.5</v>
      </c>
      <c r="E111" s="45">
        <v>840.0</v>
      </c>
      <c r="F111" s="45">
        <v>857.61</v>
      </c>
      <c r="G111" s="45">
        <v>1037.06</v>
      </c>
      <c r="H111" s="46">
        <v>1082.2</v>
      </c>
    </row>
    <row r="112" ht="12.75" customHeight="1">
      <c r="A112" s="16">
        <v>110.0</v>
      </c>
      <c r="B112" s="47">
        <v>288.87</v>
      </c>
      <c r="C112" s="47">
        <v>404.40999999999997</v>
      </c>
      <c r="D112" s="47">
        <v>732.16</v>
      </c>
      <c r="E112" s="47">
        <v>847.7</v>
      </c>
      <c r="F112" s="47">
        <v>865.48</v>
      </c>
      <c r="G112" s="47">
        <v>1046.57</v>
      </c>
      <c r="H112" s="48">
        <v>1092.12</v>
      </c>
    </row>
    <row r="113" ht="12.75" customHeight="1">
      <c r="A113" s="35">
        <v>111.0</v>
      </c>
      <c r="B113" s="49">
        <v>291.5</v>
      </c>
      <c r="C113" s="49">
        <v>408.09</v>
      </c>
      <c r="D113" s="50">
        <v>738.8199999999999</v>
      </c>
      <c r="E113" s="50">
        <v>855.41</v>
      </c>
      <c r="F113" s="50">
        <v>873.35</v>
      </c>
      <c r="G113" s="50">
        <v>1056.09</v>
      </c>
      <c r="H113" s="51">
        <v>1102.05</v>
      </c>
    </row>
    <row r="114" ht="12.75" customHeight="1">
      <c r="A114" s="23">
        <v>112.0</v>
      </c>
      <c r="B114" s="52">
        <v>294.12</v>
      </c>
      <c r="C114" s="52">
        <v>411.76</v>
      </c>
      <c r="D114" s="53">
        <v>745.47</v>
      </c>
      <c r="E114" s="53">
        <v>863.11</v>
      </c>
      <c r="F114" s="53">
        <v>881.22</v>
      </c>
      <c r="G114" s="53">
        <v>1065.6</v>
      </c>
      <c r="H114" s="54">
        <v>1111.98</v>
      </c>
    </row>
    <row r="115" ht="12.75" customHeight="1">
      <c r="A115" s="23">
        <v>113.0</v>
      </c>
      <c r="B115" s="52">
        <v>296.75</v>
      </c>
      <c r="C115" s="52">
        <v>415.45</v>
      </c>
      <c r="D115" s="53">
        <v>752.13</v>
      </c>
      <c r="E115" s="53">
        <v>870.8199999999999</v>
      </c>
      <c r="F115" s="53">
        <v>889.08</v>
      </c>
      <c r="G115" s="53">
        <v>1075.12</v>
      </c>
      <c r="H115" s="54">
        <v>1121.91</v>
      </c>
    </row>
    <row r="116" ht="12.75" customHeight="1">
      <c r="A116" s="23">
        <v>114.0</v>
      </c>
      <c r="B116" s="52">
        <v>299.37</v>
      </c>
      <c r="C116" s="52">
        <v>419.12</v>
      </c>
      <c r="D116" s="53">
        <v>758.78</v>
      </c>
      <c r="E116" s="53">
        <v>878.52</v>
      </c>
      <c r="F116" s="53">
        <v>896.96</v>
      </c>
      <c r="G116" s="53">
        <v>1084.62</v>
      </c>
      <c r="H116" s="54">
        <v>1131.84</v>
      </c>
    </row>
    <row r="117" ht="12.75" customHeight="1">
      <c r="A117" s="27">
        <v>115.0</v>
      </c>
      <c r="B117" s="55">
        <v>302.0</v>
      </c>
      <c r="C117" s="55">
        <v>422.8</v>
      </c>
      <c r="D117" s="56">
        <v>765.4399999999999</v>
      </c>
      <c r="E117" s="56">
        <v>886.24</v>
      </c>
      <c r="F117" s="56">
        <v>904.8199999999999</v>
      </c>
      <c r="G117" s="56">
        <v>1094.14</v>
      </c>
      <c r="H117" s="57">
        <v>1141.77</v>
      </c>
    </row>
    <row r="118" ht="12.75" customHeight="1">
      <c r="A118" s="5">
        <v>116.0</v>
      </c>
      <c r="B118" s="58">
        <v>304.63</v>
      </c>
      <c r="C118" s="58">
        <v>426.46999999999997</v>
      </c>
      <c r="D118" s="58">
        <v>772.09</v>
      </c>
      <c r="E118" s="58">
        <v>893.9399999999999</v>
      </c>
      <c r="F118" s="58">
        <v>912.6899999999999</v>
      </c>
      <c r="G118" s="59">
        <v>1103.66</v>
      </c>
      <c r="H118" s="60">
        <v>1151.69</v>
      </c>
      <c r="K118" s="4"/>
    </row>
    <row r="119" ht="12.75" customHeight="1">
      <c r="A119" s="9">
        <v>117.0</v>
      </c>
      <c r="B119" s="43">
        <v>307.25</v>
      </c>
      <c r="C119" s="43">
        <v>430.15</v>
      </c>
      <c r="D119" s="43">
        <v>778.75</v>
      </c>
      <c r="E119" s="43">
        <v>901.65</v>
      </c>
      <c r="F119" s="43">
        <v>920.55</v>
      </c>
      <c r="G119" s="44">
        <v>1113.17</v>
      </c>
      <c r="H119" s="61">
        <v>1161.62</v>
      </c>
    </row>
    <row r="120" ht="12.75" customHeight="1">
      <c r="A120" s="13">
        <v>118.0</v>
      </c>
      <c r="B120" s="45">
        <v>309.88</v>
      </c>
      <c r="C120" s="45">
        <v>433.82</v>
      </c>
      <c r="D120" s="45">
        <v>785.41</v>
      </c>
      <c r="E120" s="45">
        <v>909.35</v>
      </c>
      <c r="F120" s="45">
        <v>928.43</v>
      </c>
      <c r="G120" s="46">
        <v>1122.69</v>
      </c>
      <c r="H120" s="61">
        <v>1171.55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75" customHeight="1">
      <c r="A121" s="13">
        <v>119.0</v>
      </c>
      <c r="B121" s="45">
        <v>312.5</v>
      </c>
      <c r="C121" s="45">
        <v>437.51</v>
      </c>
      <c r="D121" s="45">
        <v>792.06</v>
      </c>
      <c r="E121" s="45">
        <v>917.06</v>
      </c>
      <c r="F121" s="45">
        <v>936.29</v>
      </c>
      <c r="G121" s="46">
        <v>1132.2</v>
      </c>
      <c r="H121" s="61">
        <v>1181.48</v>
      </c>
    </row>
    <row r="122" ht="12.75" customHeight="1">
      <c r="A122" s="16">
        <v>120.0</v>
      </c>
      <c r="B122" s="47">
        <v>315.13</v>
      </c>
      <c r="C122" s="47">
        <v>441.18</v>
      </c>
      <c r="D122" s="47">
        <v>798.72</v>
      </c>
      <c r="E122" s="47">
        <v>924.76</v>
      </c>
      <c r="F122" s="47">
        <v>944.16</v>
      </c>
      <c r="G122" s="48">
        <v>1141.71</v>
      </c>
      <c r="H122" s="61">
        <v>1191.41</v>
      </c>
    </row>
    <row r="123" ht="12.75" customHeight="1">
      <c r="A123" s="19">
        <v>121.0</v>
      </c>
      <c r="B123" s="49">
        <v>317.75</v>
      </c>
      <c r="C123" s="50">
        <v>444.86</v>
      </c>
      <c r="D123" s="50">
        <v>805.37</v>
      </c>
      <c r="E123" s="50">
        <v>932.47</v>
      </c>
      <c r="F123" s="50">
        <v>952.03</v>
      </c>
      <c r="G123" s="51">
        <v>1151.23</v>
      </c>
      <c r="H123" s="61">
        <v>1201.34</v>
      </c>
    </row>
    <row r="124" ht="12.75" customHeight="1">
      <c r="A124" s="23">
        <v>122.0</v>
      </c>
      <c r="B124" s="52">
        <v>320.38</v>
      </c>
      <c r="C124" s="53">
        <v>448.53</v>
      </c>
      <c r="D124" s="53">
        <v>812.03</v>
      </c>
      <c r="E124" s="53">
        <v>940.18</v>
      </c>
      <c r="F124" s="53">
        <v>959.9</v>
      </c>
      <c r="G124" s="54">
        <v>1160.75</v>
      </c>
      <c r="H124" s="61">
        <v>1211.26</v>
      </c>
    </row>
    <row r="125" ht="12.75" customHeight="1">
      <c r="A125" s="19">
        <v>123.0</v>
      </c>
      <c r="B125" s="52">
        <v>323.0</v>
      </c>
      <c r="C125" s="53">
        <v>452.21</v>
      </c>
      <c r="D125" s="53">
        <v>818.6899999999999</v>
      </c>
      <c r="E125" s="53">
        <v>947.89</v>
      </c>
      <c r="F125" s="53">
        <v>967.76</v>
      </c>
      <c r="G125" s="54">
        <v>1170.25</v>
      </c>
      <c r="H125" s="62">
        <v>1221.19</v>
      </c>
    </row>
    <row r="126" ht="12.75" customHeight="1">
      <c r="A126" s="19">
        <v>124.0</v>
      </c>
      <c r="B126" s="52">
        <v>325.64</v>
      </c>
      <c r="C126" s="53">
        <v>455.88</v>
      </c>
      <c r="D126" s="53">
        <v>825.34</v>
      </c>
      <c r="E126" s="53">
        <v>955.59</v>
      </c>
      <c r="F126" s="53">
        <v>975.63</v>
      </c>
      <c r="G126" s="54">
        <v>1179.77</v>
      </c>
      <c r="H126" s="62">
        <v>1231.12</v>
      </c>
    </row>
    <row r="127" ht="12.75" customHeight="1">
      <c r="A127" s="27">
        <v>125.0</v>
      </c>
      <c r="B127" s="55">
        <v>328.26</v>
      </c>
      <c r="C127" s="56">
        <v>459.55</v>
      </c>
      <c r="D127" s="56">
        <v>831.99</v>
      </c>
      <c r="E127" s="56">
        <v>963.3</v>
      </c>
      <c r="F127" s="56">
        <v>983.5</v>
      </c>
      <c r="G127" s="57">
        <v>1189.29</v>
      </c>
      <c r="H127" s="62">
        <v>1241.04</v>
      </c>
    </row>
    <row r="128" ht="12.75" customHeight="1">
      <c r="A128" s="13">
        <v>126.0</v>
      </c>
      <c r="B128" s="43">
        <v>330.89</v>
      </c>
      <c r="C128" s="43">
        <v>463.24</v>
      </c>
      <c r="D128" s="43">
        <v>838.66</v>
      </c>
      <c r="E128" s="43">
        <v>971.0</v>
      </c>
      <c r="F128" s="43">
        <v>991.37</v>
      </c>
      <c r="G128" s="44">
        <v>1198.8</v>
      </c>
      <c r="H128" s="62">
        <v>1250.98</v>
      </c>
    </row>
    <row r="129" ht="12.75" customHeight="1">
      <c r="A129" s="13">
        <v>127.0</v>
      </c>
      <c r="B129" s="45">
        <v>333.51</v>
      </c>
      <c r="C129" s="45">
        <v>466.90999999999997</v>
      </c>
      <c r="D129" s="45">
        <v>845.31</v>
      </c>
      <c r="E129" s="45">
        <v>978.71</v>
      </c>
      <c r="F129" s="45">
        <v>999.23</v>
      </c>
      <c r="G129" s="46">
        <v>1208.32</v>
      </c>
      <c r="H129" s="62">
        <v>1260.91</v>
      </c>
    </row>
    <row r="130" ht="12.75" customHeight="1">
      <c r="A130" s="13">
        <v>128.0</v>
      </c>
      <c r="B130" s="45">
        <v>336.14</v>
      </c>
      <c r="C130" s="45">
        <v>470.59</v>
      </c>
      <c r="D130" s="45">
        <v>851.96</v>
      </c>
      <c r="E130" s="45">
        <v>986.41</v>
      </c>
      <c r="F130" s="45">
        <v>1007.11</v>
      </c>
      <c r="G130" s="46">
        <v>1217.82</v>
      </c>
      <c r="H130" s="62">
        <v>1270.83</v>
      </c>
    </row>
    <row r="131" ht="12.75" customHeight="1">
      <c r="A131" s="13">
        <v>129.0</v>
      </c>
      <c r="B131" s="45">
        <v>338.76</v>
      </c>
      <c r="C131" s="45">
        <v>474.26</v>
      </c>
      <c r="D131" s="45">
        <v>858.63</v>
      </c>
      <c r="E131" s="45">
        <v>994.13</v>
      </c>
      <c r="F131" s="45">
        <v>1014.97</v>
      </c>
      <c r="G131" s="46">
        <v>1227.34</v>
      </c>
      <c r="H131" s="62">
        <v>1280.76</v>
      </c>
    </row>
    <row r="132" ht="12.75" customHeight="1">
      <c r="A132" s="13">
        <v>130.0</v>
      </c>
      <c r="B132" s="47">
        <v>341.39</v>
      </c>
      <c r="C132" s="47">
        <v>477.94</v>
      </c>
      <c r="D132" s="47">
        <v>865.28</v>
      </c>
      <c r="E132" s="47">
        <v>1001.83</v>
      </c>
      <c r="F132" s="47">
        <v>1022.84</v>
      </c>
      <c r="G132" s="48">
        <v>1236.86</v>
      </c>
      <c r="H132" s="62">
        <v>1290.69</v>
      </c>
    </row>
    <row r="133" ht="12.75" customHeight="1">
      <c r="A133" s="31">
        <v>131.0</v>
      </c>
      <c r="B133" s="49">
        <v>344.02</v>
      </c>
      <c r="C133" s="50">
        <v>481.61</v>
      </c>
      <c r="D133" s="50">
        <v>871.93</v>
      </c>
      <c r="E133" s="50">
        <v>1009.54</v>
      </c>
      <c r="F133" s="50">
        <v>1030.7</v>
      </c>
      <c r="G133" s="51">
        <v>1246.37</v>
      </c>
      <c r="H133" s="62">
        <v>1300.61</v>
      </c>
    </row>
    <row r="134" ht="12.75" customHeight="1">
      <c r="A134" s="19">
        <v>132.0</v>
      </c>
      <c r="B134" s="52">
        <v>346.65</v>
      </c>
      <c r="C134" s="53">
        <v>485.3</v>
      </c>
      <c r="D134" s="53">
        <v>878.58</v>
      </c>
      <c r="E134" s="53">
        <v>1017.24</v>
      </c>
      <c r="F134" s="53">
        <v>1038.58</v>
      </c>
      <c r="G134" s="54">
        <v>1255.8799999999999</v>
      </c>
      <c r="H134" s="62">
        <v>1310.55</v>
      </c>
    </row>
    <row r="135" ht="12.75" customHeight="1">
      <c r="A135" s="19">
        <v>133.0</v>
      </c>
      <c r="B135" s="52">
        <v>349.27</v>
      </c>
      <c r="C135" s="53">
        <v>488.96999999999997</v>
      </c>
      <c r="D135" s="53">
        <v>885.25</v>
      </c>
      <c r="E135" s="53">
        <v>1024.95</v>
      </c>
      <c r="F135" s="53">
        <v>1046.44</v>
      </c>
      <c r="G135" s="54">
        <v>1265.4</v>
      </c>
      <c r="H135" s="62">
        <v>1320.48</v>
      </c>
    </row>
    <row r="136" ht="12.75" customHeight="1">
      <c r="A136" s="19">
        <v>134.0</v>
      </c>
      <c r="B136" s="52">
        <v>351.89</v>
      </c>
      <c r="C136" s="53">
        <v>492.65</v>
      </c>
      <c r="D136" s="53">
        <v>891.9</v>
      </c>
      <c r="E136" s="53">
        <v>1032.65</v>
      </c>
      <c r="F136" s="53">
        <v>1054.31</v>
      </c>
      <c r="G136" s="54">
        <v>1274.91</v>
      </c>
      <c r="H136" s="62">
        <v>1330.4</v>
      </c>
    </row>
    <row r="137" ht="12.75" customHeight="1">
      <c r="A137" s="19">
        <v>135.0</v>
      </c>
      <c r="B137" s="55">
        <v>354.52</v>
      </c>
      <c r="C137" s="56">
        <v>496.32</v>
      </c>
      <c r="D137" s="56">
        <v>898.55</v>
      </c>
      <c r="E137" s="56">
        <v>1040.36</v>
      </c>
      <c r="F137" s="56">
        <v>1062.18</v>
      </c>
      <c r="G137" s="57">
        <v>1284.43</v>
      </c>
      <c r="H137" s="62">
        <v>1340.33</v>
      </c>
    </row>
    <row r="138" ht="12.75" customHeight="1">
      <c r="A138" s="32">
        <v>136.0</v>
      </c>
      <c r="B138" s="43">
        <v>357.14</v>
      </c>
      <c r="C138" s="43">
        <v>500.0</v>
      </c>
      <c r="D138" s="43">
        <v>905.22</v>
      </c>
      <c r="E138" s="43">
        <v>1048.07</v>
      </c>
      <c r="F138" s="43">
        <v>1070.05</v>
      </c>
      <c r="G138" s="44">
        <v>1293.95</v>
      </c>
      <c r="H138" s="62">
        <v>1350.26</v>
      </c>
    </row>
    <row r="139" ht="12.75" customHeight="1">
      <c r="A139" s="13">
        <v>137.0</v>
      </c>
      <c r="B139" s="45">
        <v>359.77</v>
      </c>
      <c r="C139" s="45">
        <v>503.67</v>
      </c>
      <c r="D139" s="45">
        <v>911.87</v>
      </c>
      <c r="E139" s="45">
        <v>1055.78</v>
      </c>
      <c r="F139" s="45">
        <v>1077.91</v>
      </c>
      <c r="G139" s="46">
        <v>1303.45</v>
      </c>
      <c r="H139" s="62">
        <v>1360.18</v>
      </c>
    </row>
    <row r="140" ht="12.75" customHeight="1">
      <c r="A140" s="13">
        <v>138.0</v>
      </c>
      <c r="B140" s="45">
        <v>362.39</v>
      </c>
      <c r="C140" s="45">
        <v>507.36</v>
      </c>
      <c r="D140" s="45">
        <v>918.52</v>
      </c>
      <c r="E140" s="45">
        <v>1063.48</v>
      </c>
      <c r="F140" s="45">
        <v>1085.79</v>
      </c>
      <c r="G140" s="46">
        <v>1312.97</v>
      </c>
      <c r="H140" s="62">
        <v>1370.12</v>
      </c>
    </row>
    <row r="141" ht="12.75" customHeight="1">
      <c r="A141" s="13">
        <v>139.0</v>
      </c>
      <c r="B141" s="45">
        <v>365.03</v>
      </c>
      <c r="C141" s="45">
        <v>511.03</v>
      </c>
      <c r="D141" s="45">
        <v>925.18</v>
      </c>
      <c r="E141" s="45">
        <v>1071.19</v>
      </c>
      <c r="F141" s="45">
        <v>1093.65</v>
      </c>
      <c r="G141" s="46">
        <v>1322.49</v>
      </c>
      <c r="H141" s="62">
        <v>1380.05</v>
      </c>
    </row>
    <row r="142" ht="12.75" customHeight="1">
      <c r="A142" s="16">
        <v>140.0</v>
      </c>
      <c r="B142" s="47">
        <v>367.65</v>
      </c>
      <c r="C142" s="47">
        <v>514.71</v>
      </c>
      <c r="D142" s="47">
        <v>931.84</v>
      </c>
      <c r="E142" s="47">
        <v>1078.89</v>
      </c>
      <c r="F142" s="47">
        <v>1101.52</v>
      </c>
      <c r="G142" s="48">
        <v>1332.0</v>
      </c>
      <c r="H142" s="62">
        <v>1389.97</v>
      </c>
    </row>
    <row r="143" ht="12.75" customHeight="1">
      <c r="A143" s="19">
        <v>141.0</v>
      </c>
      <c r="B143" s="49">
        <v>370.28</v>
      </c>
      <c r="C143" s="50">
        <v>518.38</v>
      </c>
      <c r="D143" s="50">
        <v>938.49</v>
      </c>
      <c r="E143" s="50">
        <v>1086.6</v>
      </c>
      <c r="F143" s="50">
        <v>1109.3799999999999</v>
      </c>
      <c r="G143" s="51">
        <v>1341.51</v>
      </c>
      <c r="H143" s="62">
        <v>1399.9</v>
      </c>
    </row>
    <row r="144" ht="12.75" customHeight="1">
      <c r="A144" s="23">
        <v>142.0</v>
      </c>
      <c r="B144" s="52">
        <v>372.9</v>
      </c>
      <c r="C144" s="53">
        <v>522.06</v>
      </c>
      <c r="D144" s="53">
        <v>945.15</v>
      </c>
      <c r="E144" s="53">
        <v>1094.3</v>
      </c>
      <c r="F144" s="53">
        <v>1117.26</v>
      </c>
      <c r="G144" s="54">
        <v>1351.02</v>
      </c>
      <c r="H144" s="62">
        <v>1409.83</v>
      </c>
    </row>
    <row r="145" ht="12.75" customHeight="1">
      <c r="A145" s="23">
        <v>143.0</v>
      </c>
      <c r="B145" s="52">
        <v>375.53</v>
      </c>
      <c r="C145" s="53">
        <v>525.73</v>
      </c>
      <c r="D145" s="53">
        <v>951.81</v>
      </c>
      <c r="E145" s="53">
        <v>1102.02</v>
      </c>
      <c r="F145" s="53">
        <v>1125.12</v>
      </c>
      <c r="G145" s="54">
        <v>1360.54</v>
      </c>
      <c r="H145" s="62">
        <v>1419.75</v>
      </c>
    </row>
    <row r="146" ht="12.75" customHeight="1">
      <c r="A146" s="23">
        <v>144.0</v>
      </c>
      <c r="B146" s="52">
        <v>378.15</v>
      </c>
      <c r="C146" s="53">
        <v>529.42</v>
      </c>
      <c r="D146" s="53">
        <v>958.46</v>
      </c>
      <c r="E146" s="53">
        <v>1109.72</v>
      </c>
      <c r="F146" s="53">
        <v>1132.99</v>
      </c>
      <c r="G146" s="54">
        <v>1370.06</v>
      </c>
      <c r="H146" s="62">
        <v>1429.69</v>
      </c>
    </row>
    <row r="147" ht="12.75" customHeight="1">
      <c r="A147" s="23">
        <v>145.0</v>
      </c>
      <c r="B147" s="55">
        <v>380.78</v>
      </c>
      <c r="C147" s="56">
        <v>533.09</v>
      </c>
      <c r="D147" s="56">
        <v>965.11</v>
      </c>
      <c r="E147" s="56">
        <v>1117.43</v>
      </c>
      <c r="F147" s="56">
        <v>1140.86</v>
      </c>
      <c r="G147" s="57">
        <v>1379.57</v>
      </c>
      <c r="H147" s="62">
        <v>1439.62</v>
      </c>
    </row>
    <row r="148" ht="12.75" customHeight="1">
      <c r="A148" s="9">
        <v>146.0</v>
      </c>
      <c r="B148" s="43">
        <v>383.4</v>
      </c>
      <c r="C148" s="43">
        <v>536.77</v>
      </c>
      <c r="D148" s="43">
        <v>971.77</v>
      </c>
      <c r="E148" s="43">
        <v>1125.1299999999999</v>
      </c>
      <c r="F148" s="43">
        <v>1148.73</v>
      </c>
      <c r="G148" s="44">
        <v>1389.08</v>
      </c>
      <c r="H148" s="62">
        <v>1449.54</v>
      </c>
    </row>
    <row r="149" ht="12.75" customHeight="1">
      <c r="A149" s="33">
        <v>147.0</v>
      </c>
      <c r="B149" s="45">
        <v>386.03999999999996</v>
      </c>
      <c r="C149" s="45">
        <v>540.4399999999999</v>
      </c>
      <c r="D149" s="45">
        <v>978.43</v>
      </c>
      <c r="E149" s="45">
        <v>1132.84</v>
      </c>
      <c r="F149" s="45">
        <v>1156.59</v>
      </c>
      <c r="G149" s="46">
        <v>1398.6</v>
      </c>
      <c r="H149" s="62">
        <v>1459.47</v>
      </c>
    </row>
    <row r="150" ht="12.75" customHeight="1">
      <c r="A150" s="33">
        <v>148.0</v>
      </c>
      <c r="B150" s="45">
        <v>388.65999999999997</v>
      </c>
      <c r="C150" s="45">
        <v>544.12</v>
      </c>
      <c r="D150" s="45">
        <v>985.08</v>
      </c>
      <c r="E150" s="45">
        <v>1140.54</v>
      </c>
      <c r="F150" s="45">
        <v>1164.46</v>
      </c>
      <c r="G150" s="46">
        <v>1408.11</v>
      </c>
      <c r="H150" s="62">
        <v>1469.4</v>
      </c>
    </row>
    <row r="151" ht="12.75" customHeight="1">
      <c r="A151" s="33">
        <v>149.0</v>
      </c>
      <c r="B151" s="45">
        <v>391.28999999999996</v>
      </c>
      <c r="C151" s="45">
        <v>547.79</v>
      </c>
      <c r="D151" s="45">
        <v>991.74</v>
      </c>
      <c r="E151" s="45">
        <v>1148.25</v>
      </c>
      <c r="F151" s="45">
        <v>1172.33</v>
      </c>
      <c r="G151" s="46">
        <v>1417.6299999999999</v>
      </c>
      <c r="H151" s="62">
        <v>1479.32</v>
      </c>
    </row>
    <row r="152" ht="12.75" customHeight="1">
      <c r="A152" s="16">
        <v>150.0</v>
      </c>
      <c r="B152" s="47">
        <v>393.90999999999997</v>
      </c>
      <c r="C152" s="47">
        <v>551.46</v>
      </c>
      <c r="D152" s="47">
        <v>998.39</v>
      </c>
      <c r="E152" s="47">
        <v>1155.95</v>
      </c>
      <c r="F152" s="47">
        <v>1180.2</v>
      </c>
      <c r="G152" s="48">
        <v>1427.13</v>
      </c>
      <c r="H152" s="62">
        <v>1489.25</v>
      </c>
    </row>
    <row r="153" ht="12.75" customHeight="1">
      <c r="A153" s="36" t="s">
        <v>5</v>
      </c>
      <c r="B153" s="45">
        <v>2.63</v>
      </c>
      <c r="C153" s="45">
        <v>3.68</v>
      </c>
      <c r="D153" s="45">
        <v>6.66</v>
      </c>
      <c r="E153" s="45">
        <v>7.71</v>
      </c>
      <c r="F153" s="45">
        <v>7.87</v>
      </c>
      <c r="G153" s="46">
        <v>9.51</v>
      </c>
      <c r="H153" s="62">
        <v>9.93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57" footer="0.0" header="0.0" left="0.75" right="0.75" top="0.51"/>
  <pageSetup scale="92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" width="6.63"/>
    <col customWidth="1" min="2" max="9" width="7.63"/>
    <col customWidth="1" min="10" max="10" width="25.38"/>
    <col customWidth="1" min="11" max="11" width="7.63"/>
    <col customWidth="1" min="12" max="12" width="3.63"/>
    <col customWidth="1" min="13" max="26" width="8.63"/>
  </cols>
  <sheetData>
    <row r="1" ht="12.75" customHeight="1">
      <c r="B1" s="316" t="s">
        <v>157</v>
      </c>
      <c r="C1" s="308"/>
      <c r="D1" s="308"/>
      <c r="E1" s="310">
        <f>ExpressResWithFS</f>
        <v>7.14</v>
      </c>
      <c r="H1" s="286" t="s">
        <v>145</v>
      </c>
    </row>
    <row r="2" ht="12.75" customHeight="1">
      <c r="B2" s="295" t="s">
        <v>147</v>
      </c>
      <c r="H2" s="286" t="s">
        <v>166</v>
      </c>
    </row>
    <row r="3" ht="12.75" customHeight="1">
      <c r="B3" s="295" t="s">
        <v>167</v>
      </c>
    </row>
    <row r="4" ht="12.75" customHeight="1">
      <c r="A4" s="296" t="s">
        <v>4</v>
      </c>
      <c r="B4" s="297" t="s">
        <v>0</v>
      </c>
      <c r="C4" s="297" t="s">
        <v>0</v>
      </c>
      <c r="D4" s="297" t="s">
        <v>0</v>
      </c>
      <c r="E4" s="297" t="s">
        <v>0</v>
      </c>
      <c r="F4" s="297" t="s">
        <v>0</v>
      </c>
      <c r="G4" s="297" t="s">
        <v>0</v>
      </c>
      <c r="H4" s="297" t="s">
        <v>0</v>
      </c>
    </row>
    <row r="5" ht="12.75" customHeight="1">
      <c r="A5" s="296" t="s">
        <v>149</v>
      </c>
      <c r="B5" s="298">
        <v>302.0</v>
      </c>
      <c r="C5" s="298">
        <v>303.0</v>
      </c>
      <c r="D5" s="298">
        <v>304.0</v>
      </c>
      <c r="E5" s="298">
        <v>305.0</v>
      </c>
      <c r="F5" s="298">
        <v>306.0</v>
      </c>
      <c r="G5" s="298">
        <v>307.0</v>
      </c>
      <c r="H5" s="298">
        <v>308.0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99" t="s">
        <v>168</v>
      </c>
      <c r="B6" s="300">
        <f>IF(MinBase3Day&gt;ROUND(((1-ThreeDayDiscount)*'UPS 3Day Base'!B3),2),ROUND(MinBase3Day*(1+ExpressFuelSurcharge),2),ROUND(((1-ThreeDayDiscount)*'UPS 3Day Base'!B3)*(1+ExpressFuelSurcharge),2))</f>
        <v>15.97</v>
      </c>
      <c r="C6" s="300">
        <f>IF(MinBase3Day&gt;ROUND(((1-ThreeDayDiscount)*'UPS 3Day Base'!C3),2),ROUND(MinBase3Day*(1+ExpressFuelSurcharge),2),ROUND(((1-ThreeDayDiscount)*'UPS 3Day Base'!C3)*(1+ExpressFuelSurcharge),2))</f>
        <v>15.97</v>
      </c>
      <c r="D6" s="300">
        <f>IF(MinBase3Day&gt;ROUND(((1-ThreeDayDiscount)*'UPS 3Day Base'!D3),2),ROUND(MinBase3Day*(1+ExpressFuelSurcharge),2),ROUND(((1-ThreeDayDiscount)*'UPS 3Day Base'!D3)*(1+ExpressFuelSurcharge),2))</f>
        <v>15.97</v>
      </c>
      <c r="E6" s="300">
        <f>IF(MinBase3Day&gt;ROUND(((1-ThreeDayDiscount)*'UPS 3Day Base'!E3),2),ROUND(MinBase3Day*(1+ExpressFuelSurcharge),2),ROUND(((1-ThreeDayDiscount)*'UPS 3Day Base'!E3)*(1+ExpressFuelSurcharge),2))</f>
        <v>16.55</v>
      </c>
      <c r="F6" s="300">
        <f>IF(MinBase3Day&gt;ROUND(((1-ThreeDayDiscount)*'UPS 3Day Base'!F3),2),ROUND(MinBase3Day*(1+ExpressFuelSurcharge),2),ROUND(((1-ThreeDayDiscount)*'UPS 3Day Base'!F3)*(1+ExpressFuelSurcharge),2))</f>
        <v>20.49</v>
      </c>
      <c r="G6" s="300">
        <f>IF(MinBase3Day&gt;ROUND(((1-ThreeDayDiscount)*'UPS 3Day Base'!G3),2),ROUND(MinBase3Day*(1+ExpressFuelSurcharge),2),ROUND(((1-ThreeDayDiscount)*'UPS 3Day Base'!G3)*(1+ExpressFuelSurcharge),2))</f>
        <v>22.52</v>
      </c>
      <c r="H6" s="300">
        <f>IF(MinBase3Day&gt;ROUND(((1-ThreeDayDiscount)*'UPS 3Day Base'!H3),2),ROUND(MinBase3Day*(1+ExpressFuelSurcharge),2),ROUND(((1-ThreeDayDiscount)*'UPS 3Day Base'!H3)*(1+ExpressFuelSurcharge),2))</f>
        <v>24.4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299">
        <v>2.0</v>
      </c>
      <c r="B7" s="300">
        <f>IF(MinBase3Day&gt;ROUND(((1-ThreeDayDiscount)*'UPS 3Day Base'!B4),2),ROUND(MinBase3Day*(1+ExpressFuelSurcharge),2),ROUND(((1-ThreeDayDiscount)*'UPS 3Day Base'!B4)*(1+ExpressFuelSurcharge),2))</f>
        <v>15.97</v>
      </c>
      <c r="C7" s="300">
        <f>IF(MinBase3Day&gt;ROUND(((1-ThreeDayDiscount)*'UPS 3Day Base'!C4),2),ROUND(MinBase3Day*(1+ExpressFuelSurcharge),2),ROUND(((1-ThreeDayDiscount)*'UPS 3Day Base'!C4)*(1+ExpressFuelSurcharge),2))</f>
        <v>15.97</v>
      </c>
      <c r="D7" s="300">
        <f>IF(MinBase3Day&gt;ROUND(((1-ThreeDayDiscount)*'UPS 3Day Base'!D4),2),ROUND(MinBase3Day*(1+ExpressFuelSurcharge),2),ROUND(((1-ThreeDayDiscount)*'UPS 3Day Base'!D4)*(1+ExpressFuelSurcharge),2))</f>
        <v>15.97</v>
      </c>
      <c r="E7" s="300">
        <f>IF(MinBase3Day&gt;ROUND(((1-ThreeDayDiscount)*'UPS 3Day Base'!E4),2),ROUND(MinBase3Day*(1+ExpressFuelSurcharge),2),ROUND(((1-ThreeDayDiscount)*'UPS 3Day Base'!E4)*(1+ExpressFuelSurcharge),2))</f>
        <v>18.27</v>
      </c>
      <c r="F7" s="300">
        <f>IF(MinBase3Day&gt;ROUND(((1-ThreeDayDiscount)*'UPS 3Day Base'!F4),2),ROUND(MinBase3Day*(1+ExpressFuelSurcharge),2),ROUND(((1-ThreeDayDiscount)*'UPS 3Day Base'!F4)*(1+ExpressFuelSurcharge),2))</f>
        <v>22.66</v>
      </c>
      <c r="G7" s="300">
        <f>IF(MinBase3Day&gt;ROUND(((1-ThreeDayDiscount)*'UPS 3Day Base'!G4),2),ROUND(MinBase3Day*(1+ExpressFuelSurcharge),2),ROUND(((1-ThreeDayDiscount)*'UPS 3Day Base'!G4)*(1+ExpressFuelSurcharge),2))</f>
        <v>25.22</v>
      </c>
      <c r="H7" s="300">
        <f>IF(MinBase3Day&gt;ROUND(((1-ThreeDayDiscount)*'UPS 3Day Base'!H4),2),ROUND(MinBase3Day*(1+ExpressFuelSurcharge),2),ROUND(((1-ThreeDayDiscount)*'UPS 3Day Base'!H4)*(1+ExpressFuelSurcharge),2))</f>
        <v>28.68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299">
        <v>3.0</v>
      </c>
      <c r="B8" s="300">
        <f>IF(MinBase3Day&gt;ROUND(((1-ThreeDayDiscount)*'UPS 3Day Base'!B5),2),ROUND(MinBase3Day*(1+ExpressFuelSurcharge),2),ROUND(((1-ThreeDayDiscount)*'UPS 3Day Base'!B5)*(1+ExpressFuelSurcharge),2))</f>
        <v>15.97</v>
      </c>
      <c r="C8" s="300">
        <f>IF(MinBase3Day&gt;ROUND(((1-ThreeDayDiscount)*'UPS 3Day Base'!C5),2),ROUND(MinBase3Day*(1+ExpressFuelSurcharge),2),ROUND(((1-ThreeDayDiscount)*'UPS 3Day Base'!C5)*(1+ExpressFuelSurcharge),2))</f>
        <v>15.97</v>
      </c>
      <c r="D8" s="300">
        <f>IF(MinBase3Day&gt;ROUND(((1-ThreeDayDiscount)*'UPS 3Day Base'!D5),2),ROUND(MinBase3Day*(1+ExpressFuelSurcharge),2),ROUND(((1-ThreeDayDiscount)*'UPS 3Day Base'!D5)*(1+ExpressFuelSurcharge),2))</f>
        <v>15.97</v>
      </c>
      <c r="E8" s="300">
        <f>IF(MinBase3Day&gt;ROUND(((1-ThreeDayDiscount)*'UPS 3Day Base'!E5),2),ROUND(MinBase3Day*(1+ExpressFuelSurcharge),2),ROUND(((1-ThreeDayDiscount)*'UPS 3Day Base'!E5)*(1+ExpressFuelSurcharge),2))</f>
        <v>20.34</v>
      </c>
      <c r="F8" s="300">
        <f>IF(MinBase3Day&gt;ROUND(((1-ThreeDayDiscount)*'UPS 3Day Base'!F5),2),ROUND(MinBase3Day*(1+ExpressFuelSurcharge),2),ROUND(((1-ThreeDayDiscount)*'UPS 3Day Base'!F5)*(1+ExpressFuelSurcharge),2))</f>
        <v>26.4</v>
      </c>
      <c r="G8" s="300">
        <f>IF(MinBase3Day&gt;ROUND(((1-ThreeDayDiscount)*'UPS 3Day Base'!G5),2),ROUND(MinBase3Day*(1+ExpressFuelSurcharge),2),ROUND(((1-ThreeDayDiscount)*'UPS 3Day Base'!G5)*(1+ExpressFuelSurcharge),2))</f>
        <v>28.22</v>
      </c>
      <c r="H8" s="300">
        <f>IF(MinBase3Day&gt;ROUND(((1-ThreeDayDiscount)*'UPS 3Day Base'!H5),2),ROUND(MinBase3Day*(1+ExpressFuelSurcharge),2),ROUND(((1-ThreeDayDiscount)*'UPS 3Day Base'!H5)*(1+ExpressFuelSurcharge),2))</f>
        <v>32.71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99">
        <v>4.0</v>
      </c>
      <c r="B9" s="300">
        <f>IF(MinBase3Day&gt;ROUND(((1-ThreeDayDiscount)*'UPS 3Day Base'!B6),2),ROUND(MinBase3Day*(1+ExpressFuelSurcharge),2),ROUND(((1-ThreeDayDiscount)*'UPS 3Day Base'!B6)*(1+ExpressFuelSurcharge),2))</f>
        <v>15.97</v>
      </c>
      <c r="C9" s="300">
        <f>IF(MinBase3Day&gt;ROUND(((1-ThreeDayDiscount)*'UPS 3Day Base'!C6),2),ROUND(MinBase3Day*(1+ExpressFuelSurcharge),2),ROUND(((1-ThreeDayDiscount)*'UPS 3Day Base'!C6)*(1+ExpressFuelSurcharge),2))</f>
        <v>15.97</v>
      </c>
      <c r="D9" s="300">
        <f>IF(MinBase3Day&gt;ROUND(((1-ThreeDayDiscount)*'UPS 3Day Base'!D6),2),ROUND(MinBase3Day*(1+ExpressFuelSurcharge),2),ROUND(((1-ThreeDayDiscount)*'UPS 3Day Base'!D6)*(1+ExpressFuelSurcharge),2))</f>
        <v>16.41</v>
      </c>
      <c r="E9" s="300">
        <f>IF(MinBase3Day&gt;ROUND(((1-ThreeDayDiscount)*'UPS 3Day Base'!E6),2),ROUND(MinBase3Day*(1+ExpressFuelSurcharge),2),ROUND(((1-ThreeDayDiscount)*'UPS 3Day Base'!E6)*(1+ExpressFuelSurcharge),2))</f>
        <v>22.79</v>
      </c>
      <c r="F9" s="300">
        <f>IF(MinBase3Day&gt;ROUND(((1-ThreeDayDiscount)*'UPS 3Day Base'!F6),2),ROUND(MinBase3Day*(1+ExpressFuelSurcharge),2),ROUND(((1-ThreeDayDiscount)*'UPS 3Day Base'!F6)*(1+ExpressFuelSurcharge),2))</f>
        <v>27.9</v>
      </c>
      <c r="G9" s="300">
        <f>IF(MinBase3Day&gt;ROUND(((1-ThreeDayDiscount)*'UPS 3Day Base'!G6),2),ROUND(MinBase3Day*(1+ExpressFuelSurcharge),2),ROUND(((1-ThreeDayDiscount)*'UPS 3Day Base'!G6)*(1+ExpressFuelSurcharge),2))</f>
        <v>31.98</v>
      </c>
      <c r="H9" s="300">
        <f>IF(MinBase3Day&gt;ROUND(((1-ThreeDayDiscount)*'UPS 3Day Base'!H6),2),ROUND(MinBase3Day*(1+ExpressFuelSurcharge),2),ROUND(((1-ThreeDayDiscount)*'UPS 3Day Base'!H6)*(1+ExpressFuelSurcharge),2))</f>
        <v>36.23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299">
        <v>5.0</v>
      </c>
      <c r="B10" s="300">
        <f>IF(MinBase3Day&gt;ROUND(((1-ThreeDayDiscount)*'UPS 3Day Base'!B7),2),ROUND(MinBase3Day*(1+ExpressFuelSurcharge),2),ROUND(((1-ThreeDayDiscount)*'UPS 3Day Base'!B7)*(1+ExpressFuelSurcharge),2))</f>
        <v>15.97</v>
      </c>
      <c r="C10" s="300">
        <f>IF(MinBase3Day&gt;ROUND(((1-ThreeDayDiscount)*'UPS 3Day Base'!C7),2),ROUND(MinBase3Day*(1+ExpressFuelSurcharge),2),ROUND(((1-ThreeDayDiscount)*'UPS 3Day Base'!C7)*(1+ExpressFuelSurcharge),2))</f>
        <v>16.33</v>
      </c>
      <c r="D10" s="300">
        <f>IF(MinBase3Day&gt;ROUND(((1-ThreeDayDiscount)*'UPS 3Day Base'!D7),2),ROUND(MinBase3Day*(1+ExpressFuelSurcharge),2),ROUND(((1-ThreeDayDiscount)*'UPS 3Day Base'!D7)*(1+ExpressFuelSurcharge),2))</f>
        <v>17.93</v>
      </c>
      <c r="E10" s="300">
        <f>IF(MinBase3Day&gt;ROUND(((1-ThreeDayDiscount)*'UPS 3Day Base'!E7),2),ROUND(MinBase3Day*(1+ExpressFuelSurcharge),2),ROUND(((1-ThreeDayDiscount)*'UPS 3Day Base'!E7)*(1+ExpressFuelSurcharge),2))</f>
        <v>24.9</v>
      </c>
      <c r="F10" s="300">
        <f>IF(MinBase3Day&gt;ROUND(((1-ThreeDayDiscount)*'UPS 3Day Base'!F7),2),ROUND(MinBase3Day*(1+ExpressFuelSurcharge),2),ROUND(((1-ThreeDayDiscount)*'UPS 3Day Base'!F7)*(1+ExpressFuelSurcharge),2))</f>
        <v>31.12</v>
      </c>
      <c r="G10" s="300">
        <f>IF(MinBase3Day&gt;ROUND(((1-ThreeDayDiscount)*'UPS 3Day Base'!G7),2),ROUND(MinBase3Day*(1+ExpressFuelSurcharge),2),ROUND(((1-ThreeDayDiscount)*'UPS 3Day Base'!G7)*(1+ExpressFuelSurcharge),2))</f>
        <v>35.34</v>
      </c>
      <c r="H10" s="300">
        <f>IF(MinBase3Day&gt;ROUND(((1-ThreeDayDiscount)*'UPS 3Day Base'!H7),2),ROUND(MinBase3Day*(1+ExpressFuelSurcharge),2),ROUND(((1-ThreeDayDiscount)*'UPS 3Day Base'!H7)*(1+ExpressFuelSurcharge),2))</f>
        <v>39.99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299">
        <v>6.0</v>
      </c>
      <c r="B11" s="300">
        <f>IF(MinBase3Day&gt;ROUND(((1-ThreeDayDiscount)*'UPS 3Day Base'!B8),2),ROUND(MinBase3Day*(1+ExpressFuelSurcharge),2),ROUND(((1-ThreeDayDiscount)*'UPS 3Day Base'!B8)*(1+ExpressFuelSurcharge),2))</f>
        <v>15.97</v>
      </c>
      <c r="C11" s="300">
        <f>IF(MinBase3Day&gt;ROUND(((1-ThreeDayDiscount)*'UPS 3Day Base'!C8),2),ROUND(MinBase3Day*(1+ExpressFuelSurcharge),2),ROUND(((1-ThreeDayDiscount)*'UPS 3Day Base'!C8)*(1+ExpressFuelSurcharge),2))</f>
        <v>17.61</v>
      </c>
      <c r="D11" s="300">
        <f>IF(MinBase3Day&gt;ROUND(((1-ThreeDayDiscount)*'UPS 3Day Base'!D8),2),ROUND(MinBase3Day*(1+ExpressFuelSurcharge),2),ROUND(((1-ThreeDayDiscount)*'UPS 3Day Base'!D8)*(1+ExpressFuelSurcharge),2))</f>
        <v>19.73</v>
      </c>
      <c r="E11" s="300">
        <f>IF(MinBase3Day&gt;ROUND(((1-ThreeDayDiscount)*'UPS 3Day Base'!E8),2),ROUND(MinBase3Day*(1+ExpressFuelSurcharge),2),ROUND(((1-ThreeDayDiscount)*'UPS 3Day Base'!E8)*(1+ExpressFuelSurcharge),2))</f>
        <v>27.19</v>
      </c>
      <c r="F11" s="300">
        <f>IF(MinBase3Day&gt;ROUND(((1-ThreeDayDiscount)*'UPS 3Day Base'!F8),2),ROUND(MinBase3Day*(1+ExpressFuelSurcharge),2),ROUND(((1-ThreeDayDiscount)*'UPS 3Day Base'!F8)*(1+ExpressFuelSurcharge),2))</f>
        <v>35.73</v>
      </c>
      <c r="G11" s="300">
        <f>IF(MinBase3Day&gt;ROUND(((1-ThreeDayDiscount)*'UPS 3Day Base'!G8),2),ROUND(MinBase3Day*(1+ExpressFuelSurcharge),2),ROUND(((1-ThreeDayDiscount)*'UPS 3Day Base'!G8)*(1+ExpressFuelSurcharge),2))</f>
        <v>39.22</v>
      </c>
      <c r="H11" s="300">
        <f>IF(MinBase3Day&gt;ROUND(((1-ThreeDayDiscount)*'UPS 3Day Base'!H8),2),ROUND(MinBase3Day*(1+ExpressFuelSurcharge),2),ROUND(((1-ThreeDayDiscount)*'UPS 3Day Base'!H8)*(1+ExpressFuelSurcharge),2))</f>
        <v>43.3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99">
        <v>7.0</v>
      </c>
      <c r="B12" s="300">
        <f>IF(MinBase3Day&gt;ROUND(((1-ThreeDayDiscount)*'UPS 3Day Base'!B9),2),ROUND(MinBase3Day*(1+ExpressFuelSurcharge),2),ROUND(((1-ThreeDayDiscount)*'UPS 3Day Base'!B9)*(1+ExpressFuelSurcharge),2))</f>
        <v>15.97</v>
      </c>
      <c r="C12" s="300">
        <f>IF(MinBase3Day&gt;ROUND(((1-ThreeDayDiscount)*'UPS 3Day Base'!C9),2),ROUND(MinBase3Day*(1+ExpressFuelSurcharge),2),ROUND(((1-ThreeDayDiscount)*'UPS 3Day Base'!C9)*(1+ExpressFuelSurcharge),2))</f>
        <v>19.02</v>
      </c>
      <c r="D12" s="300">
        <f>IF(MinBase3Day&gt;ROUND(((1-ThreeDayDiscount)*'UPS 3Day Base'!D9),2),ROUND(MinBase3Day*(1+ExpressFuelSurcharge),2),ROUND(((1-ThreeDayDiscount)*'UPS 3Day Base'!D9)*(1+ExpressFuelSurcharge),2))</f>
        <v>21.4</v>
      </c>
      <c r="E12" s="300">
        <f>IF(MinBase3Day&gt;ROUND(((1-ThreeDayDiscount)*'UPS 3Day Base'!E9),2),ROUND(MinBase3Day*(1+ExpressFuelSurcharge),2),ROUND(((1-ThreeDayDiscount)*'UPS 3Day Base'!E9)*(1+ExpressFuelSurcharge),2))</f>
        <v>28.97</v>
      </c>
      <c r="F12" s="300">
        <f>IF(MinBase3Day&gt;ROUND(((1-ThreeDayDiscount)*'UPS 3Day Base'!F9),2),ROUND(MinBase3Day*(1+ExpressFuelSurcharge),2),ROUND(((1-ThreeDayDiscount)*'UPS 3Day Base'!F9)*(1+ExpressFuelSurcharge),2))</f>
        <v>38.69</v>
      </c>
      <c r="G12" s="300">
        <f>IF(MinBase3Day&gt;ROUND(((1-ThreeDayDiscount)*'UPS 3Day Base'!G9),2),ROUND(MinBase3Day*(1+ExpressFuelSurcharge),2),ROUND(((1-ThreeDayDiscount)*'UPS 3Day Base'!G9)*(1+ExpressFuelSurcharge),2))</f>
        <v>44.3</v>
      </c>
      <c r="H12" s="300">
        <f>IF(MinBase3Day&gt;ROUND(((1-ThreeDayDiscount)*'UPS 3Day Base'!H9),2),ROUND(MinBase3Day*(1+ExpressFuelSurcharge),2),ROUND(((1-ThreeDayDiscount)*'UPS 3Day Base'!H9)*(1+ExpressFuelSurcharge),2))</f>
        <v>47.65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299">
        <v>8.0</v>
      </c>
      <c r="B13" s="300">
        <f>IF(MinBase3Day&gt;ROUND(((1-ThreeDayDiscount)*'UPS 3Day Base'!B10),2),ROUND(MinBase3Day*(1+ExpressFuelSurcharge),2),ROUND(((1-ThreeDayDiscount)*'UPS 3Day Base'!B10)*(1+ExpressFuelSurcharge),2))</f>
        <v>16.19</v>
      </c>
      <c r="C13" s="300">
        <f>IF(MinBase3Day&gt;ROUND(((1-ThreeDayDiscount)*'UPS 3Day Base'!C10),2),ROUND(MinBase3Day*(1+ExpressFuelSurcharge),2),ROUND(((1-ThreeDayDiscount)*'UPS 3Day Base'!C10)*(1+ExpressFuelSurcharge),2))</f>
        <v>20.55</v>
      </c>
      <c r="D13" s="300">
        <f>IF(MinBase3Day&gt;ROUND(((1-ThreeDayDiscount)*'UPS 3Day Base'!D10),2),ROUND(MinBase3Day*(1+ExpressFuelSurcharge),2),ROUND(((1-ThreeDayDiscount)*'UPS 3Day Base'!D10)*(1+ExpressFuelSurcharge),2))</f>
        <v>23.12</v>
      </c>
      <c r="E13" s="300">
        <f>IF(MinBase3Day&gt;ROUND(((1-ThreeDayDiscount)*'UPS 3Day Base'!E10),2),ROUND(MinBase3Day*(1+ExpressFuelSurcharge),2),ROUND(((1-ThreeDayDiscount)*'UPS 3Day Base'!E10)*(1+ExpressFuelSurcharge),2))</f>
        <v>31.04</v>
      </c>
      <c r="F13" s="300">
        <f>IF(MinBase3Day&gt;ROUND(((1-ThreeDayDiscount)*'UPS 3Day Base'!F10),2),ROUND(MinBase3Day*(1+ExpressFuelSurcharge),2),ROUND(((1-ThreeDayDiscount)*'UPS 3Day Base'!F10)*(1+ExpressFuelSurcharge),2))</f>
        <v>41.57</v>
      </c>
      <c r="G13" s="300">
        <f>IF(MinBase3Day&gt;ROUND(((1-ThreeDayDiscount)*'UPS 3Day Base'!G10),2),ROUND(MinBase3Day*(1+ExpressFuelSurcharge),2),ROUND(((1-ThreeDayDiscount)*'UPS 3Day Base'!G10)*(1+ExpressFuelSurcharge),2))</f>
        <v>47.57</v>
      </c>
      <c r="H13" s="300">
        <f>IF(MinBase3Day&gt;ROUND(((1-ThreeDayDiscount)*'UPS 3Day Base'!H10),2),ROUND(MinBase3Day*(1+ExpressFuelSurcharge),2),ROUND(((1-ThreeDayDiscount)*'UPS 3Day Base'!H10)*(1+ExpressFuelSurcharge),2))</f>
        <v>51.88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299">
        <v>9.0</v>
      </c>
      <c r="B14" s="300">
        <f>IF(MinBase3Day&gt;ROUND(((1-ThreeDayDiscount)*'UPS 3Day Base'!B11),2),ROUND(MinBase3Day*(1+ExpressFuelSurcharge),2),ROUND(((1-ThreeDayDiscount)*'UPS 3Day Base'!B11)*(1+ExpressFuelSurcharge),2))</f>
        <v>17.14</v>
      </c>
      <c r="C14" s="300">
        <f>IF(MinBase3Day&gt;ROUND(((1-ThreeDayDiscount)*'UPS 3Day Base'!C11),2),ROUND(MinBase3Day*(1+ExpressFuelSurcharge),2),ROUND(((1-ThreeDayDiscount)*'UPS 3Day Base'!C11)*(1+ExpressFuelSurcharge),2))</f>
        <v>21.48</v>
      </c>
      <c r="D14" s="300">
        <f>IF(MinBase3Day&gt;ROUND(((1-ThreeDayDiscount)*'UPS 3Day Base'!D11),2),ROUND(MinBase3Day*(1+ExpressFuelSurcharge),2),ROUND(((1-ThreeDayDiscount)*'UPS 3Day Base'!D11)*(1+ExpressFuelSurcharge),2))</f>
        <v>24.57</v>
      </c>
      <c r="E14" s="300">
        <f>IF(MinBase3Day&gt;ROUND(((1-ThreeDayDiscount)*'UPS 3Day Base'!E11),2),ROUND(MinBase3Day*(1+ExpressFuelSurcharge),2),ROUND(((1-ThreeDayDiscount)*'UPS 3Day Base'!E11)*(1+ExpressFuelSurcharge),2))</f>
        <v>31.64</v>
      </c>
      <c r="F14" s="300">
        <f>IF(MinBase3Day&gt;ROUND(((1-ThreeDayDiscount)*'UPS 3Day Base'!F11),2),ROUND(MinBase3Day*(1+ExpressFuelSurcharge),2),ROUND(((1-ThreeDayDiscount)*'UPS 3Day Base'!F11)*(1+ExpressFuelSurcharge),2))</f>
        <v>42.98</v>
      </c>
      <c r="G14" s="300">
        <f>IF(MinBase3Day&gt;ROUND(((1-ThreeDayDiscount)*'UPS 3Day Base'!G11),2),ROUND(MinBase3Day*(1+ExpressFuelSurcharge),2),ROUND(((1-ThreeDayDiscount)*'UPS 3Day Base'!G11)*(1+ExpressFuelSurcharge),2))</f>
        <v>50.63</v>
      </c>
      <c r="H14" s="300">
        <f>IF(MinBase3Day&gt;ROUND(((1-ThreeDayDiscount)*'UPS 3Day Base'!H11),2),ROUND(MinBase3Day*(1+ExpressFuelSurcharge),2),ROUND(((1-ThreeDayDiscount)*'UPS 3Day Base'!H11)*(1+ExpressFuelSurcharge),2))</f>
        <v>55.82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299">
        <v>10.0</v>
      </c>
      <c r="B15" s="300">
        <f>IF(MinBase3Day&gt;ROUND(((1-ThreeDayDiscount)*'UPS 3Day Base'!B12),2),ROUND(MinBase3Day*(1+ExpressFuelSurcharge),2),ROUND(((1-ThreeDayDiscount)*'UPS 3Day Base'!B12)*(1+ExpressFuelSurcharge),2))</f>
        <v>17.93</v>
      </c>
      <c r="C15" s="300">
        <f>IF(MinBase3Day&gt;ROUND(((1-ThreeDayDiscount)*'UPS 3Day Base'!C12),2),ROUND(MinBase3Day*(1+ExpressFuelSurcharge),2),ROUND(((1-ThreeDayDiscount)*'UPS 3Day Base'!C12)*(1+ExpressFuelSurcharge),2))</f>
        <v>22.14</v>
      </c>
      <c r="D15" s="300">
        <f>IF(MinBase3Day&gt;ROUND(((1-ThreeDayDiscount)*'UPS 3Day Base'!D12),2),ROUND(MinBase3Day*(1+ExpressFuelSurcharge),2),ROUND(((1-ThreeDayDiscount)*'UPS 3Day Base'!D12)*(1+ExpressFuelSurcharge),2))</f>
        <v>25.07</v>
      </c>
      <c r="E15" s="300">
        <f>IF(MinBase3Day&gt;ROUND(((1-ThreeDayDiscount)*'UPS 3Day Base'!E12),2),ROUND(MinBase3Day*(1+ExpressFuelSurcharge),2),ROUND(((1-ThreeDayDiscount)*'UPS 3Day Base'!E12)*(1+ExpressFuelSurcharge),2))</f>
        <v>33.58</v>
      </c>
      <c r="F15" s="300">
        <f>IF(MinBase3Day&gt;ROUND(((1-ThreeDayDiscount)*'UPS 3Day Base'!F12),2),ROUND(MinBase3Day*(1+ExpressFuelSurcharge),2),ROUND(((1-ThreeDayDiscount)*'UPS 3Day Base'!F12)*(1+ExpressFuelSurcharge),2))</f>
        <v>45.19</v>
      </c>
      <c r="G15" s="300">
        <f>IF(MinBase3Day&gt;ROUND(((1-ThreeDayDiscount)*'UPS 3Day Base'!G12),2),ROUND(MinBase3Day*(1+ExpressFuelSurcharge),2),ROUND(((1-ThreeDayDiscount)*'UPS 3Day Base'!G12)*(1+ExpressFuelSurcharge),2))</f>
        <v>54.49</v>
      </c>
      <c r="H15" s="300">
        <f>IF(MinBase3Day&gt;ROUND(((1-ThreeDayDiscount)*'UPS 3Day Base'!H12),2),ROUND(MinBase3Day*(1+ExpressFuelSurcharge),2),ROUND(((1-ThreeDayDiscount)*'UPS 3Day Base'!H12)*(1+ExpressFuelSurcharge),2))</f>
        <v>59.83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299">
        <v>11.0</v>
      </c>
      <c r="B16" s="300">
        <f>IF(MinBase3Day&gt;ROUND(((1-ThreeDayDiscount)*'UPS 3Day Base'!B13),2),ROUND(MinBase3Day*(1+ExpressFuelSurcharge),2),ROUND(((1-ThreeDayDiscount)*'UPS 3Day Base'!B13)*(1+ExpressFuelSurcharge),2))</f>
        <v>18.94</v>
      </c>
      <c r="C16" s="300">
        <f>IF(MinBase3Day&gt;ROUND(((1-ThreeDayDiscount)*'UPS 3Day Base'!C13),2),ROUND(MinBase3Day*(1+ExpressFuelSurcharge),2),ROUND(((1-ThreeDayDiscount)*'UPS 3Day Base'!C13)*(1+ExpressFuelSurcharge),2))</f>
        <v>22.74</v>
      </c>
      <c r="D16" s="300">
        <f>IF(MinBase3Day&gt;ROUND(((1-ThreeDayDiscount)*'UPS 3Day Base'!D13),2),ROUND(MinBase3Day*(1+ExpressFuelSurcharge),2),ROUND(((1-ThreeDayDiscount)*'UPS 3Day Base'!D13)*(1+ExpressFuelSurcharge),2))</f>
        <v>27.33</v>
      </c>
      <c r="E16" s="300">
        <f>IF(MinBase3Day&gt;ROUND(((1-ThreeDayDiscount)*'UPS 3Day Base'!E13),2),ROUND(MinBase3Day*(1+ExpressFuelSurcharge),2),ROUND(((1-ThreeDayDiscount)*'UPS 3Day Base'!E13)*(1+ExpressFuelSurcharge),2))</f>
        <v>35.17</v>
      </c>
      <c r="F16" s="300">
        <f>IF(MinBase3Day&gt;ROUND(((1-ThreeDayDiscount)*'UPS 3Day Base'!F13),2),ROUND(MinBase3Day*(1+ExpressFuelSurcharge),2),ROUND(((1-ThreeDayDiscount)*'UPS 3Day Base'!F13)*(1+ExpressFuelSurcharge),2))</f>
        <v>49.87</v>
      </c>
      <c r="G16" s="300">
        <f>IF(MinBase3Day&gt;ROUND(((1-ThreeDayDiscount)*'UPS 3Day Base'!G13),2),ROUND(MinBase3Day*(1+ExpressFuelSurcharge),2),ROUND(((1-ThreeDayDiscount)*'UPS 3Day Base'!G13)*(1+ExpressFuelSurcharge),2))</f>
        <v>57.39</v>
      </c>
      <c r="H16" s="300">
        <f>IF(MinBase3Day&gt;ROUND(((1-ThreeDayDiscount)*'UPS 3Day Base'!H13),2),ROUND(MinBase3Day*(1+ExpressFuelSurcharge),2),ROUND(((1-ThreeDayDiscount)*'UPS 3Day Base'!H13)*(1+ExpressFuelSurcharge),2))</f>
        <v>63.44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299">
        <v>12.0</v>
      </c>
      <c r="B17" s="300">
        <f>IF(MinBase3Day&gt;ROUND(((1-ThreeDayDiscount)*'UPS 3Day Base'!B14),2),ROUND(MinBase3Day*(1+ExpressFuelSurcharge),2),ROUND(((1-ThreeDayDiscount)*'UPS 3Day Base'!B14)*(1+ExpressFuelSurcharge),2))</f>
        <v>19.96</v>
      </c>
      <c r="C17" s="300">
        <f>IF(MinBase3Day&gt;ROUND(((1-ThreeDayDiscount)*'UPS 3Day Base'!C14),2),ROUND(MinBase3Day*(1+ExpressFuelSurcharge),2),ROUND(((1-ThreeDayDiscount)*'UPS 3Day Base'!C14)*(1+ExpressFuelSurcharge),2))</f>
        <v>24.98</v>
      </c>
      <c r="D17" s="300">
        <f>IF(MinBase3Day&gt;ROUND(((1-ThreeDayDiscount)*'UPS 3Day Base'!D14),2),ROUND(MinBase3Day*(1+ExpressFuelSurcharge),2),ROUND(((1-ThreeDayDiscount)*'UPS 3Day Base'!D14)*(1+ExpressFuelSurcharge),2))</f>
        <v>28.47</v>
      </c>
      <c r="E17" s="300">
        <f>IF(MinBase3Day&gt;ROUND(((1-ThreeDayDiscount)*'UPS 3Day Base'!E14),2),ROUND(MinBase3Day*(1+ExpressFuelSurcharge),2),ROUND(((1-ThreeDayDiscount)*'UPS 3Day Base'!E14)*(1+ExpressFuelSurcharge),2))</f>
        <v>38.75</v>
      </c>
      <c r="F17" s="300">
        <f>IF(MinBase3Day&gt;ROUND(((1-ThreeDayDiscount)*'UPS 3Day Base'!F14),2),ROUND(MinBase3Day*(1+ExpressFuelSurcharge),2),ROUND(((1-ThreeDayDiscount)*'UPS 3Day Base'!F14)*(1+ExpressFuelSurcharge),2))</f>
        <v>53.1</v>
      </c>
      <c r="G17" s="300">
        <f>IF(MinBase3Day&gt;ROUND(((1-ThreeDayDiscount)*'UPS 3Day Base'!G14),2),ROUND(MinBase3Day*(1+ExpressFuelSurcharge),2),ROUND(((1-ThreeDayDiscount)*'UPS 3Day Base'!G14)*(1+ExpressFuelSurcharge),2))</f>
        <v>60.19</v>
      </c>
      <c r="H17" s="300">
        <f>IF(MinBase3Day&gt;ROUND(((1-ThreeDayDiscount)*'UPS 3Day Base'!H14),2),ROUND(MinBase3Day*(1+ExpressFuelSurcharge),2),ROUND(((1-ThreeDayDiscount)*'UPS 3Day Base'!H14)*(1+ExpressFuelSurcharge),2))</f>
        <v>67.29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299">
        <v>13.0</v>
      </c>
      <c r="B18" s="300">
        <f>IF(MinBase3Day&gt;ROUND(((1-ThreeDayDiscount)*'UPS 3Day Base'!B15),2),ROUND(MinBase3Day*(1+ExpressFuelSurcharge),2),ROUND(((1-ThreeDayDiscount)*'UPS 3Day Base'!B15)*(1+ExpressFuelSurcharge),2))</f>
        <v>21.1</v>
      </c>
      <c r="C18" s="300">
        <f>IF(MinBase3Day&gt;ROUND(((1-ThreeDayDiscount)*'UPS 3Day Base'!C15),2),ROUND(MinBase3Day*(1+ExpressFuelSurcharge),2),ROUND(((1-ThreeDayDiscount)*'UPS 3Day Base'!C15)*(1+ExpressFuelSurcharge),2))</f>
        <v>26.12</v>
      </c>
      <c r="D18" s="300">
        <f>IF(MinBase3Day&gt;ROUND(((1-ThreeDayDiscount)*'UPS 3Day Base'!D15),2),ROUND(MinBase3Day*(1+ExpressFuelSurcharge),2),ROUND(((1-ThreeDayDiscount)*'UPS 3Day Base'!D15)*(1+ExpressFuelSurcharge),2))</f>
        <v>28.97</v>
      </c>
      <c r="E18" s="300">
        <f>IF(MinBase3Day&gt;ROUND(((1-ThreeDayDiscount)*'UPS 3Day Base'!E15),2),ROUND(MinBase3Day*(1+ExpressFuelSurcharge),2),ROUND(((1-ThreeDayDiscount)*'UPS 3Day Base'!E15)*(1+ExpressFuelSurcharge),2))</f>
        <v>39.09</v>
      </c>
      <c r="F18" s="300">
        <f>IF(MinBase3Day&gt;ROUND(((1-ThreeDayDiscount)*'UPS 3Day Base'!F15),2),ROUND(MinBase3Day*(1+ExpressFuelSurcharge),2),ROUND(((1-ThreeDayDiscount)*'UPS 3Day Base'!F15)*(1+ExpressFuelSurcharge),2))</f>
        <v>53.93</v>
      </c>
      <c r="G18" s="300">
        <f>IF(MinBase3Day&gt;ROUND(((1-ThreeDayDiscount)*'UPS 3Day Base'!G15),2),ROUND(MinBase3Day*(1+ExpressFuelSurcharge),2),ROUND(((1-ThreeDayDiscount)*'UPS 3Day Base'!G15)*(1+ExpressFuelSurcharge),2))</f>
        <v>60.84</v>
      </c>
      <c r="H18" s="300">
        <f>IF(MinBase3Day&gt;ROUND(((1-ThreeDayDiscount)*'UPS 3Day Base'!H15),2),ROUND(MinBase3Day*(1+ExpressFuelSurcharge),2),ROUND(((1-ThreeDayDiscount)*'UPS 3Day Base'!H15)*(1+ExpressFuelSurcharge),2))</f>
        <v>71.51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299">
        <v>14.0</v>
      </c>
      <c r="B19" s="300">
        <f>IF(MinBase3Day&gt;ROUND(((1-ThreeDayDiscount)*'UPS 3Day Base'!B16),2),ROUND(MinBase3Day*(1+ExpressFuelSurcharge),2),ROUND(((1-ThreeDayDiscount)*'UPS 3Day Base'!B16)*(1+ExpressFuelSurcharge),2))</f>
        <v>21.6</v>
      </c>
      <c r="C19" s="300">
        <f>IF(MinBase3Day&gt;ROUND(((1-ThreeDayDiscount)*'UPS 3Day Base'!C16),2),ROUND(MinBase3Day*(1+ExpressFuelSurcharge),2),ROUND(((1-ThreeDayDiscount)*'UPS 3Day Base'!C16)*(1+ExpressFuelSurcharge),2))</f>
        <v>27.82</v>
      </c>
      <c r="D19" s="300">
        <f>IF(MinBase3Day&gt;ROUND(((1-ThreeDayDiscount)*'UPS 3Day Base'!D16),2),ROUND(MinBase3Day*(1+ExpressFuelSurcharge),2),ROUND(((1-ThreeDayDiscount)*'UPS 3Day Base'!D16)*(1+ExpressFuelSurcharge),2))</f>
        <v>30.96</v>
      </c>
      <c r="E19" s="300">
        <f>IF(MinBase3Day&gt;ROUND(((1-ThreeDayDiscount)*'UPS 3Day Base'!E16),2),ROUND(MinBase3Day*(1+ExpressFuelSurcharge),2),ROUND(((1-ThreeDayDiscount)*'UPS 3Day Base'!E16)*(1+ExpressFuelSurcharge),2))</f>
        <v>40.82</v>
      </c>
      <c r="F19" s="300">
        <f>IF(MinBase3Day&gt;ROUND(((1-ThreeDayDiscount)*'UPS 3Day Base'!F16),2),ROUND(MinBase3Day*(1+ExpressFuelSurcharge),2),ROUND(((1-ThreeDayDiscount)*'UPS 3Day Base'!F16)*(1+ExpressFuelSurcharge),2))</f>
        <v>56.58</v>
      </c>
      <c r="G19" s="300">
        <f>IF(MinBase3Day&gt;ROUND(((1-ThreeDayDiscount)*'UPS 3Day Base'!G16),2),ROUND(MinBase3Day*(1+ExpressFuelSurcharge),2),ROUND(((1-ThreeDayDiscount)*'UPS 3Day Base'!G16)*(1+ExpressFuelSurcharge),2))</f>
        <v>63.9</v>
      </c>
      <c r="H19" s="300">
        <f>IF(MinBase3Day&gt;ROUND(((1-ThreeDayDiscount)*'UPS 3Day Base'!H16),2),ROUND(MinBase3Day*(1+ExpressFuelSurcharge),2),ROUND(((1-ThreeDayDiscount)*'UPS 3Day Base'!H16)*(1+ExpressFuelSurcharge),2))</f>
        <v>75.16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299">
        <v>15.0</v>
      </c>
      <c r="B20" s="300">
        <f>IF(MinBase3Day&gt;ROUND(((1-ThreeDayDiscount)*'UPS 3Day Base'!B17),2),ROUND(MinBase3Day*(1+ExpressFuelSurcharge),2),ROUND(((1-ThreeDayDiscount)*'UPS 3Day Base'!B17)*(1+ExpressFuelSurcharge),2))</f>
        <v>22.47</v>
      </c>
      <c r="C20" s="300">
        <f>IF(MinBase3Day&gt;ROUND(((1-ThreeDayDiscount)*'UPS 3Day Base'!C17),2),ROUND(MinBase3Day*(1+ExpressFuelSurcharge),2),ROUND(((1-ThreeDayDiscount)*'UPS 3Day Base'!C17)*(1+ExpressFuelSurcharge),2))</f>
        <v>27.95</v>
      </c>
      <c r="D20" s="300">
        <f>IF(MinBase3Day&gt;ROUND(((1-ThreeDayDiscount)*'UPS 3Day Base'!D17),2),ROUND(MinBase3Day*(1+ExpressFuelSurcharge),2),ROUND(((1-ThreeDayDiscount)*'UPS 3Day Base'!D17)*(1+ExpressFuelSurcharge),2))</f>
        <v>32.13</v>
      </c>
      <c r="E20" s="300">
        <f>IF(MinBase3Day&gt;ROUND(((1-ThreeDayDiscount)*'UPS 3Day Base'!E17),2),ROUND(MinBase3Day*(1+ExpressFuelSurcharge),2),ROUND(((1-ThreeDayDiscount)*'UPS 3Day Base'!E17)*(1+ExpressFuelSurcharge),2))</f>
        <v>41.66</v>
      </c>
      <c r="F20" s="300">
        <f>IF(MinBase3Day&gt;ROUND(((1-ThreeDayDiscount)*'UPS 3Day Base'!F17),2),ROUND(MinBase3Day*(1+ExpressFuelSurcharge),2),ROUND(((1-ThreeDayDiscount)*'UPS 3Day Base'!F17)*(1+ExpressFuelSurcharge),2))</f>
        <v>59.67</v>
      </c>
      <c r="G20" s="300">
        <f>IF(MinBase3Day&gt;ROUND(((1-ThreeDayDiscount)*'UPS 3Day Base'!G17),2),ROUND(MinBase3Day*(1+ExpressFuelSurcharge),2),ROUND(((1-ThreeDayDiscount)*'UPS 3Day Base'!G17)*(1+ExpressFuelSurcharge),2))</f>
        <v>70.03</v>
      </c>
      <c r="H20" s="300">
        <f>IF(MinBase3Day&gt;ROUND(((1-ThreeDayDiscount)*'UPS 3Day Base'!H17),2),ROUND(MinBase3Day*(1+ExpressFuelSurcharge),2),ROUND(((1-ThreeDayDiscount)*'UPS 3Day Base'!H17)*(1+ExpressFuelSurcharge),2))</f>
        <v>79.45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299">
        <v>16.0</v>
      </c>
      <c r="B21" s="300">
        <f>IF(MinBase3Day&gt;ROUND(((1-ThreeDayDiscount)*'UPS 3Day Base'!B18),2),ROUND(MinBase3Day*(1+ExpressFuelSurcharge),2),ROUND(((1-ThreeDayDiscount)*'UPS 3Day Base'!B18)*(1+ExpressFuelSurcharge),2))</f>
        <v>23.01</v>
      </c>
      <c r="C21" s="300">
        <f>IF(MinBase3Day&gt;ROUND(((1-ThreeDayDiscount)*'UPS 3Day Base'!C18),2),ROUND(MinBase3Day*(1+ExpressFuelSurcharge),2),ROUND(((1-ThreeDayDiscount)*'UPS 3Day Base'!C18)*(1+ExpressFuelSurcharge),2))</f>
        <v>28.92</v>
      </c>
      <c r="D21" s="300">
        <f>IF(MinBase3Day&gt;ROUND(((1-ThreeDayDiscount)*'UPS 3Day Base'!D18),2),ROUND(MinBase3Day*(1+ExpressFuelSurcharge),2),ROUND(((1-ThreeDayDiscount)*'UPS 3Day Base'!D18)*(1+ExpressFuelSurcharge),2))</f>
        <v>33.33</v>
      </c>
      <c r="E21" s="300">
        <f>IF(MinBase3Day&gt;ROUND(((1-ThreeDayDiscount)*'UPS 3Day Base'!E18),2),ROUND(MinBase3Day*(1+ExpressFuelSurcharge),2),ROUND(((1-ThreeDayDiscount)*'UPS 3Day Base'!E18)*(1+ExpressFuelSurcharge),2))</f>
        <v>44.67</v>
      </c>
      <c r="F21" s="300">
        <f>IF(MinBase3Day&gt;ROUND(((1-ThreeDayDiscount)*'UPS 3Day Base'!F18),2),ROUND(MinBase3Day*(1+ExpressFuelSurcharge),2),ROUND(((1-ThreeDayDiscount)*'UPS 3Day Base'!F18)*(1+ExpressFuelSurcharge),2))</f>
        <v>62.21</v>
      </c>
      <c r="G21" s="300">
        <f>IF(MinBase3Day&gt;ROUND(((1-ThreeDayDiscount)*'UPS 3Day Base'!G18),2),ROUND(MinBase3Day*(1+ExpressFuelSurcharge),2),ROUND(((1-ThreeDayDiscount)*'UPS 3Day Base'!G18)*(1+ExpressFuelSurcharge),2))</f>
        <v>73.65</v>
      </c>
      <c r="H21" s="300">
        <f>IF(MinBase3Day&gt;ROUND(((1-ThreeDayDiscount)*'UPS 3Day Base'!H18),2),ROUND(MinBase3Day*(1+ExpressFuelSurcharge),2),ROUND(((1-ThreeDayDiscount)*'UPS 3Day Base'!H18)*(1+ExpressFuelSurcharge),2))</f>
        <v>82.74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299">
        <v>17.0</v>
      </c>
      <c r="B22" s="300">
        <f>IF(MinBase3Day&gt;ROUND(((1-ThreeDayDiscount)*'UPS 3Day Base'!B19),2),ROUND(MinBase3Day*(1+ExpressFuelSurcharge),2),ROUND(((1-ThreeDayDiscount)*'UPS 3Day Base'!B19)*(1+ExpressFuelSurcharge),2))</f>
        <v>23.06</v>
      </c>
      <c r="C22" s="300">
        <f>IF(MinBase3Day&gt;ROUND(((1-ThreeDayDiscount)*'UPS 3Day Base'!C19),2),ROUND(MinBase3Day*(1+ExpressFuelSurcharge),2),ROUND(((1-ThreeDayDiscount)*'UPS 3Day Base'!C19)*(1+ExpressFuelSurcharge),2))</f>
        <v>29.02</v>
      </c>
      <c r="D22" s="300">
        <f>IF(MinBase3Day&gt;ROUND(((1-ThreeDayDiscount)*'UPS 3Day Base'!D19),2),ROUND(MinBase3Day*(1+ExpressFuelSurcharge),2),ROUND(((1-ThreeDayDiscount)*'UPS 3Day Base'!D19)*(1+ExpressFuelSurcharge),2))</f>
        <v>34.64</v>
      </c>
      <c r="E22" s="300">
        <f>IF(MinBase3Day&gt;ROUND(((1-ThreeDayDiscount)*'UPS 3Day Base'!E19),2),ROUND(MinBase3Day*(1+ExpressFuelSurcharge),2),ROUND(((1-ThreeDayDiscount)*'UPS 3Day Base'!E19)*(1+ExpressFuelSurcharge),2))</f>
        <v>45.15</v>
      </c>
      <c r="F22" s="300">
        <f>IF(MinBase3Day&gt;ROUND(((1-ThreeDayDiscount)*'UPS 3Day Base'!F19),2),ROUND(MinBase3Day*(1+ExpressFuelSurcharge),2),ROUND(((1-ThreeDayDiscount)*'UPS 3Day Base'!F19)*(1+ExpressFuelSurcharge),2))</f>
        <v>64.49</v>
      </c>
      <c r="G22" s="300">
        <f>IF(MinBase3Day&gt;ROUND(((1-ThreeDayDiscount)*'UPS 3Day Base'!G19),2),ROUND(MinBase3Day*(1+ExpressFuelSurcharge),2),ROUND(((1-ThreeDayDiscount)*'UPS 3Day Base'!G19)*(1+ExpressFuelSurcharge),2))</f>
        <v>73.69</v>
      </c>
      <c r="H22" s="300">
        <f>IF(MinBase3Day&gt;ROUND(((1-ThreeDayDiscount)*'UPS 3Day Base'!H19),2),ROUND(MinBase3Day*(1+ExpressFuelSurcharge),2),ROUND(((1-ThreeDayDiscount)*'UPS 3Day Base'!H19)*(1+ExpressFuelSurcharge),2))</f>
        <v>86.57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299">
        <v>18.0</v>
      </c>
      <c r="B23" s="300">
        <f>IF(MinBase3Day&gt;ROUND(((1-ThreeDayDiscount)*'UPS 3Day Base'!B20),2),ROUND(MinBase3Day*(1+ExpressFuelSurcharge),2),ROUND(((1-ThreeDayDiscount)*'UPS 3Day Base'!B20)*(1+ExpressFuelSurcharge),2))</f>
        <v>23.97</v>
      </c>
      <c r="C23" s="300">
        <f>IF(MinBase3Day&gt;ROUND(((1-ThreeDayDiscount)*'UPS 3Day Base'!C20),2),ROUND(MinBase3Day*(1+ExpressFuelSurcharge),2),ROUND(((1-ThreeDayDiscount)*'UPS 3Day Base'!C20)*(1+ExpressFuelSurcharge),2))</f>
        <v>29.49</v>
      </c>
      <c r="D23" s="300">
        <f>IF(MinBase3Day&gt;ROUND(((1-ThreeDayDiscount)*'UPS 3Day Base'!D20),2),ROUND(MinBase3Day*(1+ExpressFuelSurcharge),2),ROUND(((1-ThreeDayDiscount)*'UPS 3Day Base'!D20)*(1+ExpressFuelSurcharge),2))</f>
        <v>35.88</v>
      </c>
      <c r="E23" s="300">
        <f>IF(MinBase3Day&gt;ROUND(((1-ThreeDayDiscount)*'UPS 3Day Base'!E20),2),ROUND(MinBase3Day*(1+ExpressFuelSurcharge),2),ROUND(((1-ThreeDayDiscount)*'UPS 3Day Base'!E20)*(1+ExpressFuelSurcharge),2))</f>
        <v>47.16</v>
      </c>
      <c r="F23" s="300">
        <f>IF(MinBase3Day&gt;ROUND(((1-ThreeDayDiscount)*'UPS 3Day Base'!F20),2),ROUND(MinBase3Day*(1+ExpressFuelSurcharge),2),ROUND(((1-ThreeDayDiscount)*'UPS 3Day Base'!F20)*(1+ExpressFuelSurcharge),2))</f>
        <v>66.95</v>
      </c>
      <c r="G23" s="300">
        <f>IF(MinBase3Day&gt;ROUND(((1-ThreeDayDiscount)*'UPS 3Day Base'!G20),2),ROUND(MinBase3Day*(1+ExpressFuelSurcharge),2),ROUND(((1-ThreeDayDiscount)*'UPS 3Day Base'!G20)*(1+ExpressFuelSurcharge),2))</f>
        <v>80.15</v>
      </c>
      <c r="H23" s="300">
        <f>IF(MinBase3Day&gt;ROUND(((1-ThreeDayDiscount)*'UPS 3Day Base'!H20),2),ROUND(MinBase3Day*(1+ExpressFuelSurcharge),2),ROUND(((1-ThreeDayDiscount)*'UPS 3Day Base'!H20)*(1+ExpressFuelSurcharge),2))</f>
        <v>89.49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299">
        <v>19.0</v>
      </c>
      <c r="B24" s="300">
        <f>IF(MinBase3Day&gt;ROUND(((1-ThreeDayDiscount)*'UPS 3Day Base'!B21),2),ROUND(MinBase3Day*(1+ExpressFuelSurcharge),2),ROUND(((1-ThreeDayDiscount)*'UPS 3Day Base'!B21)*(1+ExpressFuelSurcharge),2))</f>
        <v>24.53</v>
      </c>
      <c r="C24" s="300">
        <f>IF(MinBase3Day&gt;ROUND(((1-ThreeDayDiscount)*'UPS 3Day Base'!C21),2),ROUND(MinBase3Day*(1+ExpressFuelSurcharge),2),ROUND(((1-ThreeDayDiscount)*'UPS 3Day Base'!C21)*(1+ExpressFuelSurcharge),2))</f>
        <v>30.23</v>
      </c>
      <c r="D24" s="300">
        <f>IF(MinBase3Day&gt;ROUND(((1-ThreeDayDiscount)*'UPS 3Day Base'!D21),2),ROUND(MinBase3Day*(1+ExpressFuelSurcharge),2),ROUND(((1-ThreeDayDiscount)*'UPS 3Day Base'!D21)*(1+ExpressFuelSurcharge),2))</f>
        <v>37.1</v>
      </c>
      <c r="E24" s="300">
        <f>IF(MinBase3Day&gt;ROUND(((1-ThreeDayDiscount)*'UPS 3Day Base'!E21),2),ROUND(MinBase3Day*(1+ExpressFuelSurcharge),2),ROUND(((1-ThreeDayDiscount)*'UPS 3Day Base'!E21)*(1+ExpressFuelSurcharge),2))</f>
        <v>48.88</v>
      </c>
      <c r="F24" s="300">
        <f>IF(MinBase3Day&gt;ROUND(((1-ThreeDayDiscount)*'UPS 3Day Base'!F21),2),ROUND(MinBase3Day*(1+ExpressFuelSurcharge),2),ROUND(((1-ThreeDayDiscount)*'UPS 3Day Base'!F21)*(1+ExpressFuelSurcharge),2))</f>
        <v>69.09</v>
      </c>
      <c r="G24" s="300">
        <f>IF(MinBase3Day&gt;ROUND(((1-ThreeDayDiscount)*'UPS 3Day Base'!G21),2),ROUND(MinBase3Day*(1+ExpressFuelSurcharge),2),ROUND(((1-ThreeDayDiscount)*'UPS 3Day Base'!G21)*(1+ExpressFuelSurcharge),2))</f>
        <v>81.98</v>
      </c>
      <c r="H24" s="300">
        <f>IF(MinBase3Day&gt;ROUND(((1-ThreeDayDiscount)*'UPS 3Day Base'!H21),2),ROUND(MinBase3Day*(1+ExpressFuelSurcharge),2),ROUND(((1-ThreeDayDiscount)*'UPS 3Day Base'!H21)*(1+ExpressFuelSurcharge),2))</f>
        <v>92.64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299">
        <v>20.0</v>
      </c>
      <c r="B25" s="300">
        <f>IF(MinBase3Day&gt;ROUND(((1-ThreeDayDiscount)*'UPS 3Day Base'!B22),2),ROUND(MinBase3Day*(1+ExpressFuelSurcharge),2),ROUND(((1-ThreeDayDiscount)*'UPS 3Day Base'!B22)*(1+ExpressFuelSurcharge),2))</f>
        <v>25.17</v>
      </c>
      <c r="C25" s="300">
        <f>IF(MinBase3Day&gt;ROUND(((1-ThreeDayDiscount)*'UPS 3Day Base'!C22),2),ROUND(MinBase3Day*(1+ExpressFuelSurcharge),2),ROUND(((1-ThreeDayDiscount)*'UPS 3Day Base'!C22)*(1+ExpressFuelSurcharge),2))</f>
        <v>30.83</v>
      </c>
      <c r="D25" s="300">
        <f>IF(MinBase3Day&gt;ROUND(((1-ThreeDayDiscount)*'UPS 3Day Base'!D22),2),ROUND(MinBase3Day*(1+ExpressFuelSurcharge),2),ROUND(((1-ThreeDayDiscount)*'UPS 3Day Base'!D22)*(1+ExpressFuelSurcharge),2))</f>
        <v>37.61</v>
      </c>
      <c r="E25" s="300">
        <f>IF(MinBase3Day&gt;ROUND(((1-ThreeDayDiscount)*'UPS 3Day Base'!E22),2),ROUND(MinBase3Day*(1+ExpressFuelSurcharge),2),ROUND(((1-ThreeDayDiscount)*'UPS 3Day Base'!E22)*(1+ExpressFuelSurcharge),2))</f>
        <v>50.81</v>
      </c>
      <c r="F25" s="300">
        <f>IF(MinBase3Day&gt;ROUND(((1-ThreeDayDiscount)*'UPS 3Day Base'!F22),2),ROUND(MinBase3Day*(1+ExpressFuelSurcharge),2),ROUND(((1-ThreeDayDiscount)*'UPS 3Day Base'!F22)*(1+ExpressFuelSurcharge),2))</f>
        <v>71.55</v>
      </c>
      <c r="G25" s="300">
        <f>IF(MinBase3Day&gt;ROUND(((1-ThreeDayDiscount)*'UPS 3Day Base'!G22),2),ROUND(MinBase3Day*(1+ExpressFuelSurcharge),2),ROUND(((1-ThreeDayDiscount)*'UPS 3Day Base'!G22)*(1+ExpressFuelSurcharge),2))</f>
        <v>82.2</v>
      </c>
      <c r="H25" s="300">
        <f>IF(MinBase3Day&gt;ROUND(((1-ThreeDayDiscount)*'UPS 3Day Base'!H22),2),ROUND(MinBase3Day*(1+ExpressFuelSurcharge),2),ROUND(((1-ThreeDayDiscount)*'UPS 3Day Base'!H22)*(1+ExpressFuelSurcharge),2))</f>
        <v>95.97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299">
        <v>21.0</v>
      </c>
      <c r="B26" s="300">
        <f>IF(MinBase3Day&gt;ROUND(((1-ThreeDayDiscount)*'UPS 3Day Base'!B23),2),ROUND(MinBase3Day*(1+ExpressFuelSurcharge),2),ROUND(((1-ThreeDayDiscount)*'UPS 3Day Base'!B23)*(1+ExpressFuelSurcharge),2))</f>
        <v>26.27</v>
      </c>
      <c r="C26" s="300">
        <f>IF(MinBase3Day&gt;ROUND(((1-ThreeDayDiscount)*'UPS 3Day Base'!C23),2),ROUND(MinBase3Day*(1+ExpressFuelSurcharge),2),ROUND(((1-ThreeDayDiscount)*'UPS 3Day Base'!C23)*(1+ExpressFuelSurcharge),2))</f>
        <v>33.48</v>
      </c>
      <c r="D26" s="300">
        <f>IF(MinBase3Day&gt;ROUND(((1-ThreeDayDiscount)*'UPS 3Day Base'!D23),2),ROUND(MinBase3Day*(1+ExpressFuelSurcharge),2),ROUND(((1-ThreeDayDiscount)*'UPS 3Day Base'!D23)*(1+ExpressFuelSurcharge),2))</f>
        <v>39</v>
      </c>
      <c r="E26" s="300">
        <f>IF(MinBase3Day&gt;ROUND(((1-ThreeDayDiscount)*'UPS 3Day Base'!E23),2),ROUND(MinBase3Day*(1+ExpressFuelSurcharge),2),ROUND(((1-ThreeDayDiscount)*'UPS 3Day Base'!E23)*(1+ExpressFuelSurcharge),2))</f>
        <v>52.67</v>
      </c>
      <c r="F26" s="300">
        <f>IF(MinBase3Day&gt;ROUND(((1-ThreeDayDiscount)*'UPS 3Day Base'!F23),2),ROUND(MinBase3Day*(1+ExpressFuelSurcharge),2),ROUND(((1-ThreeDayDiscount)*'UPS 3Day Base'!F23)*(1+ExpressFuelSurcharge),2))</f>
        <v>73.07</v>
      </c>
      <c r="G26" s="300">
        <f>IF(MinBase3Day&gt;ROUND(((1-ThreeDayDiscount)*'UPS 3Day Base'!G23),2),ROUND(MinBase3Day*(1+ExpressFuelSurcharge),2),ROUND(((1-ThreeDayDiscount)*'UPS 3Day Base'!G23)*(1+ExpressFuelSurcharge),2))</f>
        <v>87.8</v>
      </c>
      <c r="H26" s="300">
        <f>IF(MinBase3Day&gt;ROUND(((1-ThreeDayDiscount)*'UPS 3Day Base'!H23),2),ROUND(MinBase3Day*(1+ExpressFuelSurcharge),2),ROUND(((1-ThreeDayDiscount)*'UPS 3Day Base'!H23)*(1+ExpressFuelSurcharge),2))</f>
        <v>99.28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299">
        <v>22.0</v>
      </c>
      <c r="B27" s="300">
        <f>IF(MinBase3Day&gt;ROUND(((1-ThreeDayDiscount)*'UPS 3Day Base'!B24),2),ROUND(MinBase3Day*(1+ExpressFuelSurcharge),2),ROUND(((1-ThreeDayDiscount)*'UPS 3Day Base'!B24)*(1+ExpressFuelSurcharge),2))</f>
        <v>27.05</v>
      </c>
      <c r="C27" s="300">
        <f>IF(MinBase3Day&gt;ROUND(((1-ThreeDayDiscount)*'UPS 3Day Base'!C24),2),ROUND(MinBase3Day*(1+ExpressFuelSurcharge),2),ROUND(((1-ThreeDayDiscount)*'UPS 3Day Base'!C24)*(1+ExpressFuelSurcharge),2))</f>
        <v>33.89</v>
      </c>
      <c r="D27" s="300">
        <f>IF(MinBase3Day&gt;ROUND(((1-ThreeDayDiscount)*'UPS 3Day Base'!D24),2),ROUND(MinBase3Day*(1+ExpressFuelSurcharge),2),ROUND(((1-ThreeDayDiscount)*'UPS 3Day Base'!D24)*(1+ExpressFuelSurcharge),2))</f>
        <v>39.97</v>
      </c>
      <c r="E27" s="300">
        <f>IF(MinBase3Day&gt;ROUND(((1-ThreeDayDiscount)*'UPS 3Day Base'!E24),2),ROUND(MinBase3Day*(1+ExpressFuelSurcharge),2),ROUND(((1-ThreeDayDiscount)*'UPS 3Day Base'!E24)*(1+ExpressFuelSurcharge),2))</f>
        <v>54.12</v>
      </c>
      <c r="F27" s="300">
        <f>IF(MinBase3Day&gt;ROUND(((1-ThreeDayDiscount)*'UPS 3Day Base'!F24),2),ROUND(MinBase3Day*(1+ExpressFuelSurcharge),2),ROUND(((1-ThreeDayDiscount)*'UPS 3Day Base'!F24)*(1+ExpressFuelSurcharge),2))</f>
        <v>76.4</v>
      </c>
      <c r="G27" s="300">
        <f>IF(MinBase3Day&gt;ROUND(((1-ThreeDayDiscount)*'UPS 3Day Base'!G24),2),ROUND(MinBase3Day*(1+ExpressFuelSurcharge),2),ROUND(((1-ThreeDayDiscount)*'UPS 3Day Base'!G24)*(1+ExpressFuelSurcharge),2))</f>
        <v>88.21</v>
      </c>
      <c r="H27" s="300">
        <f>IF(MinBase3Day&gt;ROUND(((1-ThreeDayDiscount)*'UPS 3Day Base'!H24),2),ROUND(MinBase3Day*(1+ExpressFuelSurcharge),2),ROUND(((1-ThreeDayDiscount)*'UPS 3Day Base'!H24)*(1+ExpressFuelSurcharge),2))</f>
        <v>102.94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299">
        <v>23.0</v>
      </c>
      <c r="B28" s="300">
        <f>IF(MinBase3Day&gt;ROUND(((1-ThreeDayDiscount)*'UPS 3Day Base'!B25),2),ROUND(MinBase3Day*(1+ExpressFuelSurcharge),2),ROUND(((1-ThreeDayDiscount)*'UPS 3Day Base'!B25)*(1+ExpressFuelSurcharge),2))</f>
        <v>27.76</v>
      </c>
      <c r="C28" s="300">
        <f>IF(MinBase3Day&gt;ROUND(((1-ThreeDayDiscount)*'UPS 3Day Base'!C25),2),ROUND(MinBase3Day*(1+ExpressFuelSurcharge),2),ROUND(((1-ThreeDayDiscount)*'UPS 3Day Base'!C25)*(1+ExpressFuelSurcharge),2))</f>
        <v>34.76</v>
      </c>
      <c r="D28" s="300">
        <f>IF(MinBase3Day&gt;ROUND(((1-ThreeDayDiscount)*'UPS 3Day Base'!D25),2),ROUND(MinBase3Day*(1+ExpressFuelSurcharge),2),ROUND(((1-ThreeDayDiscount)*'UPS 3Day Base'!D25)*(1+ExpressFuelSurcharge),2))</f>
        <v>42.6</v>
      </c>
      <c r="E28" s="300">
        <f>IF(MinBase3Day&gt;ROUND(((1-ThreeDayDiscount)*'UPS 3Day Base'!E25),2),ROUND(MinBase3Day*(1+ExpressFuelSurcharge),2),ROUND(((1-ThreeDayDiscount)*'UPS 3Day Base'!E25)*(1+ExpressFuelSurcharge),2))</f>
        <v>55.46</v>
      </c>
      <c r="F28" s="300">
        <f>IF(MinBase3Day&gt;ROUND(((1-ThreeDayDiscount)*'UPS 3Day Base'!F25),2),ROUND(MinBase3Day*(1+ExpressFuelSurcharge),2),ROUND(((1-ThreeDayDiscount)*'UPS 3Day Base'!F25)*(1+ExpressFuelSurcharge),2))</f>
        <v>78.62</v>
      </c>
      <c r="G28" s="300">
        <f>IF(MinBase3Day&gt;ROUND(((1-ThreeDayDiscount)*'UPS 3Day Base'!G25),2),ROUND(MinBase3Day*(1+ExpressFuelSurcharge),2),ROUND(((1-ThreeDayDiscount)*'UPS 3Day Base'!G25)*(1+ExpressFuelSurcharge),2))</f>
        <v>95.47</v>
      </c>
      <c r="H28" s="300">
        <f>IF(MinBase3Day&gt;ROUND(((1-ThreeDayDiscount)*'UPS 3Day Base'!H25),2),ROUND(MinBase3Day*(1+ExpressFuelSurcharge),2),ROUND(((1-ThreeDayDiscount)*'UPS 3Day Base'!H25)*(1+ExpressFuelSurcharge),2))</f>
        <v>106.37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99">
        <v>24.0</v>
      </c>
      <c r="B29" s="300">
        <f>IF(MinBase3Day&gt;ROUND(((1-ThreeDayDiscount)*'UPS 3Day Base'!B26),2),ROUND(MinBase3Day*(1+ExpressFuelSurcharge),2),ROUND(((1-ThreeDayDiscount)*'UPS 3Day Base'!B26)*(1+ExpressFuelSurcharge),2))</f>
        <v>27.9</v>
      </c>
      <c r="C29" s="300">
        <f>IF(MinBase3Day&gt;ROUND(((1-ThreeDayDiscount)*'UPS 3Day Base'!C26),2),ROUND(MinBase3Day*(1+ExpressFuelSurcharge),2),ROUND(((1-ThreeDayDiscount)*'UPS 3Day Base'!C26)*(1+ExpressFuelSurcharge),2))</f>
        <v>35.68</v>
      </c>
      <c r="D29" s="300">
        <f>IF(MinBase3Day&gt;ROUND(((1-ThreeDayDiscount)*'UPS 3Day Base'!D26),2),ROUND(MinBase3Day*(1+ExpressFuelSurcharge),2),ROUND(((1-ThreeDayDiscount)*'UPS 3Day Base'!D26)*(1+ExpressFuelSurcharge),2))</f>
        <v>43.61</v>
      </c>
      <c r="E29" s="300">
        <f>IF(MinBase3Day&gt;ROUND(((1-ThreeDayDiscount)*'UPS 3Day Base'!E26),2),ROUND(MinBase3Day*(1+ExpressFuelSurcharge),2),ROUND(((1-ThreeDayDiscount)*'UPS 3Day Base'!E26)*(1+ExpressFuelSurcharge),2))</f>
        <v>57.44</v>
      </c>
      <c r="F29" s="300">
        <f>IF(MinBase3Day&gt;ROUND(((1-ThreeDayDiscount)*'UPS 3Day Base'!F26),2),ROUND(MinBase3Day*(1+ExpressFuelSurcharge),2),ROUND(((1-ThreeDayDiscount)*'UPS 3Day Base'!F26)*(1+ExpressFuelSurcharge),2))</f>
        <v>81.33</v>
      </c>
      <c r="G29" s="300">
        <f>IF(MinBase3Day&gt;ROUND(((1-ThreeDayDiscount)*'UPS 3Day Base'!G26),2),ROUND(MinBase3Day*(1+ExpressFuelSurcharge),2),ROUND(((1-ThreeDayDiscount)*'UPS 3Day Base'!G26)*(1+ExpressFuelSurcharge),2))</f>
        <v>96.18</v>
      </c>
      <c r="H29" s="300">
        <f>IF(MinBase3Day&gt;ROUND(((1-ThreeDayDiscount)*'UPS 3Day Base'!H26),2),ROUND(MinBase3Day*(1+ExpressFuelSurcharge),2),ROUND(((1-ThreeDayDiscount)*'UPS 3Day Base'!H26)*(1+ExpressFuelSurcharge),2))</f>
        <v>109.7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99">
        <v>25.0</v>
      </c>
      <c r="B30" s="300">
        <f>IF(MinBase3Day&gt;ROUND(((1-ThreeDayDiscount)*'UPS 3Day Base'!B27),2),ROUND(MinBase3Day*(1+ExpressFuelSurcharge),2),ROUND(((1-ThreeDayDiscount)*'UPS 3Day Base'!B27)*(1+ExpressFuelSurcharge),2))</f>
        <v>28.94</v>
      </c>
      <c r="C30" s="300">
        <f>IF(MinBase3Day&gt;ROUND(((1-ThreeDayDiscount)*'UPS 3Day Base'!C27),2),ROUND(MinBase3Day*(1+ExpressFuelSurcharge),2),ROUND(((1-ThreeDayDiscount)*'UPS 3Day Base'!C27)*(1+ExpressFuelSurcharge),2))</f>
        <v>36.29</v>
      </c>
      <c r="D30" s="300">
        <f>IF(MinBase3Day&gt;ROUND(((1-ThreeDayDiscount)*'UPS 3Day Base'!D27),2),ROUND(MinBase3Day*(1+ExpressFuelSurcharge),2),ROUND(((1-ThreeDayDiscount)*'UPS 3Day Base'!D27)*(1+ExpressFuelSurcharge),2))</f>
        <v>45.18</v>
      </c>
      <c r="E30" s="300">
        <f>IF(MinBase3Day&gt;ROUND(((1-ThreeDayDiscount)*'UPS 3Day Base'!E27),2),ROUND(MinBase3Day*(1+ExpressFuelSurcharge),2),ROUND(((1-ThreeDayDiscount)*'UPS 3Day Base'!E27)*(1+ExpressFuelSurcharge),2))</f>
        <v>59.45</v>
      </c>
      <c r="F30" s="300">
        <f>IF(MinBase3Day&gt;ROUND(((1-ThreeDayDiscount)*'UPS 3Day Base'!F27),2),ROUND(MinBase3Day*(1+ExpressFuelSurcharge),2),ROUND(((1-ThreeDayDiscount)*'UPS 3Day Base'!F27)*(1+ExpressFuelSurcharge),2))</f>
        <v>83.48</v>
      </c>
      <c r="G30" s="300">
        <f>IF(MinBase3Day&gt;ROUND(((1-ThreeDayDiscount)*'UPS 3Day Base'!G27),2),ROUND(MinBase3Day*(1+ExpressFuelSurcharge),2),ROUND(((1-ThreeDayDiscount)*'UPS 3Day Base'!G27)*(1+ExpressFuelSurcharge),2))</f>
        <v>102.14</v>
      </c>
      <c r="H30" s="300">
        <f>IF(MinBase3Day&gt;ROUND(((1-ThreeDayDiscount)*'UPS 3Day Base'!H27),2),ROUND(MinBase3Day*(1+ExpressFuelSurcharge),2),ROUND(((1-ThreeDayDiscount)*'UPS 3Day Base'!H27)*(1+ExpressFuelSurcharge),2))</f>
        <v>113.34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99">
        <v>26.0</v>
      </c>
      <c r="B31" s="300">
        <f>IF(MinBase3Day&gt;ROUND(((1-ThreeDayDiscount)*'UPS 3Day Base'!B28),2),ROUND(MinBase3Day*(1+ExpressFuelSurcharge),2),ROUND(((1-ThreeDayDiscount)*'UPS 3Day Base'!B28)*(1+ExpressFuelSurcharge),2))</f>
        <v>30.88</v>
      </c>
      <c r="C31" s="300">
        <f>IF(MinBase3Day&gt;ROUND(((1-ThreeDayDiscount)*'UPS 3Day Base'!C28),2),ROUND(MinBase3Day*(1+ExpressFuelSurcharge),2),ROUND(((1-ThreeDayDiscount)*'UPS 3Day Base'!C28)*(1+ExpressFuelSurcharge),2))</f>
        <v>38.1</v>
      </c>
      <c r="D31" s="300">
        <f>IF(MinBase3Day&gt;ROUND(((1-ThreeDayDiscount)*'UPS 3Day Base'!D28),2),ROUND(MinBase3Day*(1+ExpressFuelSurcharge),2),ROUND(((1-ThreeDayDiscount)*'UPS 3Day Base'!D28)*(1+ExpressFuelSurcharge),2))</f>
        <v>46.59</v>
      </c>
      <c r="E31" s="300">
        <f>IF(MinBase3Day&gt;ROUND(((1-ThreeDayDiscount)*'UPS 3Day Base'!E28),2),ROUND(MinBase3Day*(1+ExpressFuelSurcharge),2),ROUND(((1-ThreeDayDiscount)*'UPS 3Day Base'!E28)*(1+ExpressFuelSurcharge),2))</f>
        <v>61.23</v>
      </c>
      <c r="F31" s="300">
        <f>IF(MinBase3Day&gt;ROUND(((1-ThreeDayDiscount)*'UPS 3Day Base'!F28),2),ROUND(MinBase3Day*(1+ExpressFuelSurcharge),2),ROUND(((1-ThreeDayDiscount)*'UPS 3Day Base'!F28)*(1+ExpressFuelSurcharge),2))</f>
        <v>85.99</v>
      </c>
      <c r="G31" s="300">
        <f>IF(MinBase3Day&gt;ROUND(((1-ThreeDayDiscount)*'UPS 3Day Base'!G28),2),ROUND(MinBase3Day*(1+ExpressFuelSurcharge),2),ROUND(((1-ThreeDayDiscount)*'UPS 3Day Base'!G28)*(1+ExpressFuelSurcharge),2))</f>
        <v>105.66</v>
      </c>
      <c r="H31" s="300">
        <f>IF(MinBase3Day&gt;ROUND(((1-ThreeDayDiscount)*'UPS 3Day Base'!H28),2),ROUND(MinBase3Day*(1+ExpressFuelSurcharge),2),ROUND(((1-ThreeDayDiscount)*'UPS 3Day Base'!H28)*(1+ExpressFuelSurcharge),2))</f>
        <v>116.74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299">
        <v>27.0</v>
      </c>
      <c r="B32" s="300">
        <f>IF(MinBase3Day&gt;ROUND(((1-ThreeDayDiscount)*'UPS 3Day Base'!B29),2),ROUND(MinBase3Day*(1+ExpressFuelSurcharge),2),ROUND(((1-ThreeDayDiscount)*'UPS 3Day Base'!B29)*(1+ExpressFuelSurcharge),2))</f>
        <v>31.83</v>
      </c>
      <c r="C32" s="300">
        <f>IF(MinBase3Day&gt;ROUND(((1-ThreeDayDiscount)*'UPS 3Day Base'!C29),2),ROUND(MinBase3Day*(1+ExpressFuelSurcharge),2),ROUND(((1-ThreeDayDiscount)*'UPS 3Day Base'!C29)*(1+ExpressFuelSurcharge),2))</f>
        <v>39.16</v>
      </c>
      <c r="D32" s="300">
        <f>IF(MinBase3Day&gt;ROUND(((1-ThreeDayDiscount)*'UPS 3Day Base'!D29),2),ROUND(MinBase3Day*(1+ExpressFuelSurcharge),2),ROUND(((1-ThreeDayDiscount)*'UPS 3Day Base'!D29)*(1+ExpressFuelSurcharge),2))</f>
        <v>48.29</v>
      </c>
      <c r="E32" s="300">
        <f>IF(MinBase3Day&gt;ROUND(((1-ThreeDayDiscount)*'UPS 3Day Base'!E29),2),ROUND(MinBase3Day*(1+ExpressFuelSurcharge),2),ROUND(((1-ThreeDayDiscount)*'UPS 3Day Base'!E29)*(1+ExpressFuelSurcharge),2))</f>
        <v>64.69</v>
      </c>
      <c r="F32" s="300">
        <f>IF(MinBase3Day&gt;ROUND(((1-ThreeDayDiscount)*'UPS 3Day Base'!F29),2),ROUND(MinBase3Day*(1+ExpressFuelSurcharge),2),ROUND(((1-ThreeDayDiscount)*'UPS 3Day Base'!F29)*(1+ExpressFuelSurcharge),2))</f>
        <v>89.38</v>
      </c>
      <c r="G32" s="300">
        <f>IF(MinBase3Day&gt;ROUND(((1-ThreeDayDiscount)*'UPS 3Day Base'!G29),2),ROUND(MinBase3Day*(1+ExpressFuelSurcharge),2),ROUND(((1-ThreeDayDiscount)*'UPS 3Day Base'!G29)*(1+ExpressFuelSurcharge),2))</f>
        <v>109.37</v>
      </c>
      <c r="H32" s="300">
        <f>IF(MinBase3Day&gt;ROUND(((1-ThreeDayDiscount)*'UPS 3Day Base'!H29),2),ROUND(MinBase3Day*(1+ExpressFuelSurcharge),2),ROUND(((1-ThreeDayDiscount)*'UPS 3Day Base'!H29)*(1+ExpressFuelSurcharge),2))</f>
        <v>120.73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299">
        <v>28.0</v>
      </c>
      <c r="B33" s="300">
        <f>IF(MinBase3Day&gt;ROUND(((1-ThreeDayDiscount)*'UPS 3Day Base'!B30),2),ROUND(MinBase3Day*(1+ExpressFuelSurcharge),2),ROUND(((1-ThreeDayDiscount)*'UPS 3Day Base'!B30)*(1+ExpressFuelSurcharge),2))</f>
        <v>32.83</v>
      </c>
      <c r="C33" s="300">
        <f>IF(MinBase3Day&gt;ROUND(((1-ThreeDayDiscount)*'UPS 3Day Base'!C30),2),ROUND(MinBase3Day*(1+ExpressFuelSurcharge),2),ROUND(((1-ThreeDayDiscount)*'UPS 3Day Base'!C30)*(1+ExpressFuelSurcharge),2))</f>
        <v>39.59</v>
      </c>
      <c r="D33" s="300">
        <f>IF(MinBase3Day&gt;ROUND(((1-ThreeDayDiscount)*'UPS 3Day Base'!D30),2),ROUND(MinBase3Day*(1+ExpressFuelSurcharge),2),ROUND(((1-ThreeDayDiscount)*'UPS 3Day Base'!D30)*(1+ExpressFuelSurcharge),2))</f>
        <v>49.47</v>
      </c>
      <c r="E33" s="300">
        <f>IF(MinBase3Day&gt;ROUND(((1-ThreeDayDiscount)*'UPS 3Day Base'!E30),2),ROUND(MinBase3Day*(1+ExpressFuelSurcharge),2),ROUND(((1-ThreeDayDiscount)*'UPS 3Day Base'!E30)*(1+ExpressFuelSurcharge),2))</f>
        <v>64.83</v>
      </c>
      <c r="F33" s="300">
        <f>IF(MinBase3Day&gt;ROUND(((1-ThreeDayDiscount)*'UPS 3Day Base'!F30),2),ROUND(MinBase3Day*(1+ExpressFuelSurcharge),2),ROUND(((1-ThreeDayDiscount)*'UPS 3Day Base'!F30)*(1+ExpressFuelSurcharge),2))</f>
        <v>92.35</v>
      </c>
      <c r="G33" s="300">
        <f>IF(MinBase3Day&gt;ROUND(((1-ThreeDayDiscount)*'UPS 3Day Base'!G30),2),ROUND(MinBase3Day*(1+ExpressFuelSurcharge),2),ROUND(((1-ThreeDayDiscount)*'UPS 3Day Base'!G30)*(1+ExpressFuelSurcharge),2))</f>
        <v>112.65</v>
      </c>
      <c r="H33" s="300">
        <f>IF(MinBase3Day&gt;ROUND(((1-ThreeDayDiscount)*'UPS 3Day Base'!H30),2),ROUND(MinBase3Day*(1+ExpressFuelSurcharge),2),ROUND(((1-ThreeDayDiscount)*'UPS 3Day Base'!H30)*(1+ExpressFuelSurcharge),2))</f>
        <v>124.24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299">
        <v>29.0</v>
      </c>
      <c r="B34" s="300">
        <f>IF(MinBase3Day&gt;ROUND(((1-ThreeDayDiscount)*'UPS 3Day Base'!B31),2),ROUND(MinBase3Day*(1+ExpressFuelSurcharge),2),ROUND(((1-ThreeDayDiscount)*'UPS 3Day Base'!B31)*(1+ExpressFuelSurcharge),2))</f>
        <v>32.87</v>
      </c>
      <c r="C34" s="300">
        <f>IF(MinBase3Day&gt;ROUND(((1-ThreeDayDiscount)*'UPS 3Day Base'!C31),2),ROUND(MinBase3Day*(1+ExpressFuelSurcharge),2),ROUND(((1-ThreeDayDiscount)*'UPS 3Day Base'!C31)*(1+ExpressFuelSurcharge),2))</f>
        <v>39.74</v>
      </c>
      <c r="D34" s="300">
        <f>IF(MinBase3Day&gt;ROUND(((1-ThreeDayDiscount)*'UPS 3Day Base'!D31),2),ROUND(MinBase3Day*(1+ExpressFuelSurcharge),2),ROUND(((1-ThreeDayDiscount)*'UPS 3Day Base'!D31)*(1+ExpressFuelSurcharge),2))</f>
        <v>50.84</v>
      </c>
      <c r="E34" s="300">
        <f>IF(MinBase3Day&gt;ROUND(((1-ThreeDayDiscount)*'UPS 3Day Base'!E31),2),ROUND(MinBase3Day*(1+ExpressFuelSurcharge),2),ROUND(((1-ThreeDayDiscount)*'UPS 3Day Base'!E31)*(1+ExpressFuelSurcharge),2))</f>
        <v>66.48</v>
      </c>
      <c r="F34" s="300">
        <f>IF(MinBase3Day&gt;ROUND(((1-ThreeDayDiscount)*'UPS 3Day Base'!F31),2),ROUND(MinBase3Day*(1+ExpressFuelSurcharge),2),ROUND(((1-ThreeDayDiscount)*'UPS 3Day Base'!F31)*(1+ExpressFuelSurcharge),2))</f>
        <v>94.99</v>
      </c>
      <c r="G34" s="300">
        <f>IF(MinBase3Day&gt;ROUND(((1-ThreeDayDiscount)*'UPS 3Day Base'!G31),2),ROUND(MinBase3Day*(1+ExpressFuelSurcharge),2),ROUND(((1-ThreeDayDiscount)*'UPS 3Day Base'!G31)*(1+ExpressFuelSurcharge),2))</f>
        <v>116.06</v>
      </c>
      <c r="H34" s="300">
        <f>IF(MinBase3Day&gt;ROUND(((1-ThreeDayDiscount)*'UPS 3Day Base'!H31),2),ROUND(MinBase3Day*(1+ExpressFuelSurcharge),2),ROUND(((1-ThreeDayDiscount)*'UPS 3Day Base'!H31)*(1+ExpressFuelSurcharge),2))</f>
        <v>128.6</v>
      </c>
    </row>
    <row r="35" ht="12.75" customHeight="1">
      <c r="A35" s="299">
        <v>30.0</v>
      </c>
      <c r="B35" s="300">
        <f>IF(MinBase3Day&gt;ROUND(((1-ThreeDayDiscount)*'UPS 3Day Base'!B32),2),ROUND(MinBase3Day*(1+ExpressFuelSurcharge),2),ROUND(((1-ThreeDayDiscount)*'UPS 3Day Base'!B32)*(1+ExpressFuelSurcharge),2))</f>
        <v>33.4</v>
      </c>
      <c r="C35" s="300">
        <f>IF(MinBase3Day&gt;ROUND(((1-ThreeDayDiscount)*'UPS 3Day Base'!C32),2),ROUND(MinBase3Day*(1+ExpressFuelSurcharge),2),ROUND(((1-ThreeDayDiscount)*'UPS 3Day Base'!C32)*(1+ExpressFuelSurcharge),2))</f>
        <v>40.35</v>
      </c>
      <c r="D35" s="300">
        <f>IF(MinBase3Day&gt;ROUND(((1-ThreeDayDiscount)*'UPS 3Day Base'!D32),2),ROUND(MinBase3Day*(1+ExpressFuelSurcharge),2),ROUND(((1-ThreeDayDiscount)*'UPS 3Day Base'!D32)*(1+ExpressFuelSurcharge),2))</f>
        <v>51.15</v>
      </c>
      <c r="E35" s="300">
        <f>IF(MinBase3Day&gt;ROUND(((1-ThreeDayDiscount)*'UPS 3Day Base'!E32),2),ROUND(MinBase3Day*(1+ExpressFuelSurcharge),2),ROUND(((1-ThreeDayDiscount)*'UPS 3Day Base'!E32)*(1+ExpressFuelSurcharge),2))</f>
        <v>68.58</v>
      </c>
      <c r="F35" s="300">
        <f>IF(MinBase3Day&gt;ROUND(((1-ThreeDayDiscount)*'UPS 3Day Base'!F32),2),ROUND(MinBase3Day*(1+ExpressFuelSurcharge),2),ROUND(((1-ThreeDayDiscount)*'UPS 3Day Base'!F32)*(1+ExpressFuelSurcharge),2))</f>
        <v>98.15</v>
      </c>
      <c r="G35" s="300">
        <f>IF(MinBase3Day&gt;ROUND(((1-ThreeDayDiscount)*'UPS 3Day Base'!G32),2),ROUND(MinBase3Day*(1+ExpressFuelSurcharge),2),ROUND(((1-ThreeDayDiscount)*'UPS 3Day Base'!G32)*(1+ExpressFuelSurcharge),2))</f>
        <v>116.12</v>
      </c>
      <c r="H35" s="300">
        <f>IF(MinBase3Day&gt;ROUND(((1-ThreeDayDiscount)*'UPS 3Day Base'!H32),2),ROUND(MinBase3Day*(1+ExpressFuelSurcharge),2),ROUND(((1-ThreeDayDiscount)*'UPS 3Day Base'!H32)*(1+ExpressFuelSurcharge),2))</f>
        <v>131.84</v>
      </c>
    </row>
    <row r="36" ht="12.75" customHeight="1">
      <c r="A36" s="299">
        <v>31.0</v>
      </c>
      <c r="B36" s="300">
        <f>IF(MinBase3Day&gt;ROUND(((1-ThreeDayDiscount)*'UPS 3Day Base'!B33),2),ROUND(MinBase3Day*(1+ExpressFuelSurcharge),2),ROUND(((1-ThreeDayDiscount)*'UPS 3Day Base'!B33)*(1+ExpressFuelSurcharge),2))</f>
        <v>34.7</v>
      </c>
      <c r="C36" s="300">
        <f>IF(MinBase3Day&gt;ROUND(((1-ThreeDayDiscount)*'UPS 3Day Base'!C33),2),ROUND(MinBase3Day*(1+ExpressFuelSurcharge),2),ROUND(((1-ThreeDayDiscount)*'UPS 3Day Base'!C33)*(1+ExpressFuelSurcharge),2))</f>
        <v>43.78</v>
      </c>
      <c r="D36" s="300">
        <f>IF(MinBase3Day&gt;ROUND(((1-ThreeDayDiscount)*'UPS 3Day Base'!D33),2),ROUND(MinBase3Day*(1+ExpressFuelSurcharge),2),ROUND(((1-ThreeDayDiscount)*'UPS 3Day Base'!D33)*(1+ExpressFuelSurcharge),2))</f>
        <v>53.59</v>
      </c>
      <c r="E36" s="300">
        <f>IF(MinBase3Day&gt;ROUND(((1-ThreeDayDiscount)*'UPS 3Day Base'!E33),2),ROUND(MinBase3Day*(1+ExpressFuelSurcharge),2),ROUND(((1-ThreeDayDiscount)*'UPS 3Day Base'!E33)*(1+ExpressFuelSurcharge),2))</f>
        <v>71.77</v>
      </c>
      <c r="F36" s="300">
        <f>IF(MinBase3Day&gt;ROUND(((1-ThreeDayDiscount)*'UPS 3Day Base'!F33),2),ROUND(MinBase3Day*(1+ExpressFuelSurcharge),2),ROUND(((1-ThreeDayDiscount)*'UPS 3Day Base'!F33)*(1+ExpressFuelSurcharge),2))</f>
        <v>103.02</v>
      </c>
      <c r="G36" s="300">
        <f>IF(MinBase3Day&gt;ROUND(((1-ThreeDayDiscount)*'UPS 3Day Base'!G33),2),ROUND(MinBase3Day*(1+ExpressFuelSurcharge),2),ROUND(((1-ThreeDayDiscount)*'UPS 3Day Base'!G33)*(1+ExpressFuelSurcharge),2))</f>
        <v>122.63</v>
      </c>
      <c r="H36" s="300">
        <f>IF(MinBase3Day&gt;ROUND(((1-ThreeDayDiscount)*'UPS 3Day Base'!H33),2),ROUND(MinBase3Day*(1+ExpressFuelSurcharge),2),ROUND(((1-ThreeDayDiscount)*'UPS 3Day Base'!H33)*(1+ExpressFuelSurcharge),2))</f>
        <v>135.49</v>
      </c>
    </row>
    <row r="37" ht="12.75" customHeight="1">
      <c r="A37" s="299">
        <v>32.0</v>
      </c>
      <c r="B37" s="300">
        <f>IF(MinBase3Day&gt;ROUND(((1-ThreeDayDiscount)*'UPS 3Day Base'!B34),2),ROUND(MinBase3Day*(1+ExpressFuelSurcharge),2),ROUND(((1-ThreeDayDiscount)*'UPS 3Day Base'!B34)*(1+ExpressFuelSurcharge),2))</f>
        <v>34.73</v>
      </c>
      <c r="C37" s="300">
        <f>IF(MinBase3Day&gt;ROUND(((1-ThreeDayDiscount)*'UPS 3Day Base'!C34),2),ROUND(MinBase3Day*(1+ExpressFuelSurcharge),2),ROUND(((1-ThreeDayDiscount)*'UPS 3Day Base'!C34)*(1+ExpressFuelSurcharge),2))</f>
        <v>43.88</v>
      </c>
      <c r="D37" s="300">
        <f>IF(MinBase3Day&gt;ROUND(((1-ThreeDayDiscount)*'UPS 3Day Base'!D34),2),ROUND(MinBase3Day*(1+ExpressFuelSurcharge),2),ROUND(((1-ThreeDayDiscount)*'UPS 3Day Base'!D34)*(1+ExpressFuelSurcharge),2))</f>
        <v>53.86</v>
      </c>
      <c r="E37" s="300">
        <f>IF(MinBase3Day&gt;ROUND(((1-ThreeDayDiscount)*'UPS 3Day Base'!E34),2),ROUND(MinBase3Day*(1+ExpressFuelSurcharge),2),ROUND(((1-ThreeDayDiscount)*'UPS 3Day Base'!E34)*(1+ExpressFuelSurcharge),2))</f>
        <v>71.95</v>
      </c>
      <c r="F37" s="300">
        <f>IF(MinBase3Day&gt;ROUND(((1-ThreeDayDiscount)*'UPS 3Day Base'!F34),2),ROUND(MinBase3Day*(1+ExpressFuelSurcharge),2),ROUND(((1-ThreeDayDiscount)*'UPS 3Day Base'!F34)*(1+ExpressFuelSurcharge),2))</f>
        <v>103.59</v>
      </c>
      <c r="G37" s="300">
        <f>IF(MinBase3Day&gt;ROUND(((1-ThreeDayDiscount)*'UPS 3Day Base'!G34),2),ROUND(MinBase3Day*(1+ExpressFuelSurcharge),2),ROUND(((1-ThreeDayDiscount)*'UPS 3Day Base'!G34)*(1+ExpressFuelSurcharge),2))</f>
        <v>122.67</v>
      </c>
      <c r="H37" s="300">
        <f>IF(MinBase3Day&gt;ROUND(((1-ThreeDayDiscount)*'UPS 3Day Base'!H34),2),ROUND(MinBase3Day*(1+ExpressFuelSurcharge),2),ROUND(((1-ThreeDayDiscount)*'UPS 3Day Base'!H34)*(1+ExpressFuelSurcharge),2))</f>
        <v>135.93</v>
      </c>
    </row>
    <row r="38" ht="12.75" customHeight="1">
      <c r="A38" s="299">
        <v>33.0</v>
      </c>
      <c r="B38" s="300">
        <f>IF(MinBase3Day&gt;ROUND(((1-ThreeDayDiscount)*'UPS 3Day Base'!B35),2),ROUND(MinBase3Day*(1+ExpressFuelSurcharge),2),ROUND(((1-ThreeDayDiscount)*'UPS 3Day Base'!B35)*(1+ExpressFuelSurcharge),2))</f>
        <v>35.81</v>
      </c>
      <c r="C38" s="300">
        <f>IF(MinBase3Day&gt;ROUND(((1-ThreeDayDiscount)*'UPS 3Day Base'!C35),2),ROUND(MinBase3Day*(1+ExpressFuelSurcharge),2),ROUND(((1-ThreeDayDiscount)*'UPS 3Day Base'!C35)*(1+ExpressFuelSurcharge),2))</f>
        <v>44.15</v>
      </c>
      <c r="D38" s="300">
        <f>IF(MinBase3Day&gt;ROUND(((1-ThreeDayDiscount)*'UPS 3Day Base'!D35),2),ROUND(MinBase3Day*(1+ExpressFuelSurcharge),2),ROUND(((1-ThreeDayDiscount)*'UPS 3Day Base'!D35)*(1+ExpressFuelSurcharge),2))</f>
        <v>56.22</v>
      </c>
      <c r="E38" s="300">
        <f>IF(MinBase3Day&gt;ROUND(((1-ThreeDayDiscount)*'UPS 3Day Base'!E35),2),ROUND(MinBase3Day*(1+ExpressFuelSurcharge),2),ROUND(((1-ThreeDayDiscount)*'UPS 3Day Base'!E35)*(1+ExpressFuelSurcharge),2))</f>
        <v>74.11</v>
      </c>
      <c r="F38" s="300">
        <f>IF(MinBase3Day&gt;ROUND(((1-ThreeDayDiscount)*'UPS 3Day Base'!F35),2),ROUND(MinBase3Day*(1+ExpressFuelSurcharge),2),ROUND(((1-ThreeDayDiscount)*'UPS 3Day Base'!F35)*(1+ExpressFuelSurcharge),2))</f>
        <v>106.74</v>
      </c>
      <c r="G38" s="300">
        <f>IF(MinBase3Day&gt;ROUND(((1-ThreeDayDiscount)*'UPS 3Day Base'!G35),2),ROUND(MinBase3Day*(1+ExpressFuelSurcharge),2),ROUND(((1-ThreeDayDiscount)*'UPS 3Day Base'!G35)*(1+ExpressFuelSurcharge),2))</f>
        <v>122.72</v>
      </c>
      <c r="H38" s="300">
        <f>IF(MinBase3Day&gt;ROUND(((1-ThreeDayDiscount)*'UPS 3Day Base'!H35),2),ROUND(MinBase3Day*(1+ExpressFuelSurcharge),2),ROUND(((1-ThreeDayDiscount)*'UPS 3Day Base'!H35)*(1+ExpressFuelSurcharge),2))</f>
        <v>135.98</v>
      </c>
    </row>
    <row r="39" ht="12.75" customHeight="1">
      <c r="A39" s="299">
        <v>34.0</v>
      </c>
      <c r="B39" s="300">
        <f>IF(MinBase3Day&gt;ROUND(((1-ThreeDayDiscount)*'UPS 3Day Base'!B36),2),ROUND(MinBase3Day*(1+ExpressFuelSurcharge),2),ROUND(((1-ThreeDayDiscount)*'UPS 3Day Base'!B36)*(1+ExpressFuelSurcharge),2))</f>
        <v>36.48</v>
      </c>
      <c r="C39" s="300">
        <f>IF(MinBase3Day&gt;ROUND(((1-ThreeDayDiscount)*'UPS 3Day Base'!C36),2),ROUND(MinBase3Day*(1+ExpressFuelSurcharge),2),ROUND(((1-ThreeDayDiscount)*'UPS 3Day Base'!C36)*(1+ExpressFuelSurcharge),2))</f>
        <v>45.05</v>
      </c>
      <c r="D39" s="300">
        <f>IF(MinBase3Day&gt;ROUND(((1-ThreeDayDiscount)*'UPS 3Day Base'!D36),2),ROUND(MinBase3Day*(1+ExpressFuelSurcharge),2),ROUND(((1-ThreeDayDiscount)*'UPS 3Day Base'!D36)*(1+ExpressFuelSurcharge),2))</f>
        <v>56.38</v>
      </c>
      <c r="E39" s="300">
        <f>IF(MinBase3Day&gt;ROUND(((1-ThreeDayDiscount)*'UPS 3Day Base'!E36),2),ROUND(MinBase3Day*(1+ExpressFuelSurcharge),2),ROUND(((1-ThreeDayDiscount)*'UPS 3Day Base'!E36)*(1+ExpressFuelSurcharge),2))</f>
        <v>75.64</v>
      </c>
      <c r="F39" s="300">
        <f>IF(MinBase3Day&gt;ROUND(((1-ThreeDayDiscount)*'UPS 3Day Base'!F36),2),ROUND(MinBase3Day*(1+ExpressFuelSurcharge),2),ROUND(((1-ThreeDayDiscount)*'UPS 3Day Base'!F36)*(1+ExpressFuelSurcharge),2))</f>
        <v>109.32</v>
      </c>
      <c r="G39" s="300">
        <f>IF(MinBase3Day&gt;ROUND(((1-ThreeDayDiscount)*'UPS 3Day Base'!G36),2),ROUND(MinBase3Day*(1+ExpressFuelSurcharge),2),ROUND(((1-ThreeDayDiscount)*'UPS 3Day Base'!G36)*(1+ExpressFuelSurcharge),2))</f>
        <v>126.15</v>
      </c>
      <c r="H39" s="300">
        <f>IF(MinBase3Day&gt;ROUND(((1-ThreeDayDiscount)*'UPS 3Day Base'!H36),2),ROUND(MinBase3Day*(1+ExpressFuelSurcharge),2),ROUND(((1-ThreeDayDiscount)*'UPS 3Day Base'!H36)*(1+ExpressFuelSurcharge),2))</f>
        <v>145.89</v>
      </c>
    </row>
    <row r="40" ht="12.75" customHeight="1">
      <c r="A40" s="299">
        <v>35.0</v>
      </c>
      <c r="B40" s="300">
        <f>IF(MinBase3Day&gt;ROUND(((1-ThreeDayDiscount)*'UPS 3Day Base'!B37),2),ROUND(MinBase3Day*(1+ExpressFuelSurcharge),2),ROUND(((1-ThreeDayDiscount)*'UPS 3Day Base'!B37)*(1+ExpressFuelSurcharge),2))</f>
        <v>37.13</v>
      </c>
      <c r="C40" s="300">
        <f>IF(MinBase3Day&gt;ROUND(((1-ThreeDayDiscount)*'UPS 3Day Base'!C37),2),ROUND(MinBase3Day*(1+ExpressFuelSurcharge),2),ROUND(((1-ThreeDayDiscount)*'UPS 3Day Base'!C37)*(1+ExpressFuelSurcharge),2))</f>
        <v>46.96</v>
      </c>
      <c r="D40" s="300">
        <f>IF(MinBase3Day&gt;ROUND(((1-ThreeDayDiscount)*'UPS 3Day Base'!D37),2),ROUND(MinBase3Day*(1+ExpressFuelSurcharge),2),ROUND(((1-ThreeDayDiscount)*'UPS 3Day Base'!D37)*(1+ExpressFuelSurcharge),2))</f>
        <v>57.93</v>
      </c>
      <c r="E40" s="300">
        <f>IF(MinBase3Day&gt;ROUND(((1-ThreeDayDiscount)*'UPS 3Day Base'!E37),2),ROUND(MinBase3Day*(1+ExpressFuelSurcharge),2),ROUND(((1-ThreeDayDiscount)*'UPS 3Day Base'!E37)*(1+ExpressFuelSurcharge),2))</f>
        <v>77.52</v>
      </c>
      <c r="F40" s="300">
        <f>IF(MinBase3Day&gt;ROUND(((1-ThreeDayDiscount)*'UPS 3Day Base'!F37),2),ROUND(MinBase3Day*(1+ExpressFuelSurcharge),2),ROUND(((1-ThreeDayDiscount)*'UPS 3Day Base'!F37)*(1+ExpressFuelSurcharge),2))</f>
        <v>111.7</v>
      </c>
      <c r="G40" s="300">
        <f>IF(MinBase3Day&gt;ROUND(((1-ThreeDayDiscount)*'UPS 3Day Base'!G37),2),ROUND(MinBase3Day*(1+ExpressFuelSurcharge),2),ROUND(((1-ThreeDayDiscount)*'UPS 3Day Base'!G37)*(1+ExpressFuelSurcharge),2))</f>
        <v>127.62</v>
      </c>
      <c r="H40" s="300">
        <f>IF(MinBase3Day&gt;ROUND(((1-ThreeDayDiscount)*'UPS 3Day Base'!H37),2),ROUND(MinBase3Day*(1+ExpressFuelSurcharge),2),ROUND(((1-ThreeDayDiscount)*'UPS 3Day Base'!H37)*(1+ExpressFuelSurcharge),2))</f>
        <v>150.02</v>
      </c>
    </row>
    <row r="41" ht="12.75" customHeight="1">
      <c r="A41" s="299">
        <v>36.0</v>
      </c>
      <c r="B41" s="300">
        <f>IF(MinBase3Day&gt;ROUND(((1-ThreeDayDiscount)*'UPS 3Day Base'!B38),2),ROUND(MinBase3Day*(1+ExpressFuelSurcharge),2),ROUND(((1-ThreeDayDiscount)*'UPS 3Day Base'!B38)*(1+ExpressFuelSurcharge),2))</f>
        <v>38.55</v>
      </c>
      <c r="C41" s="300">
        <f>IF(MinBase3Day&gt;ROUND(((1-ThreeDayDiscount)*'UPS 3Day Base'!C38),2),ROUND(MinBase3Day*(1+ExpressFuelSurcharge),2),ROUND(((1-ThreeDayDiscount)*'UPS 3Day Base'!C38)*(1+ExpressFuelSurcharge),2))</f>
        <v>48.14</v>
      </c>
      <c r="D41" s="300">
        <f>IF(MinBase3Day&gt;ROUND(((1-ThreeDayDiscount)*'UPS 3Day Base'!D38),2),ROUND(MinBase3Day*(1+ExpressFuelSurcharge),2),ROUND(((1-ThreeDayDiscount)*'UPS 3Day Base'!D38)*(1+ExpressFuelSurcharge),2))</f>
        <v>60.16</v>
      </c>
      <c r="E41" s="300">
        <f>IF(MinBase3Day&gt;ROUND(((1-ThreeDayDiscount)*'UPS 3Day Base'!E38),2),ROUND(MinBase3Day*(1+ExpressFuelSurcharge),2),ROUND(((1-ThreeDayDiscount)*'UPS 3Day Base'!E38)*(1+ExpressFuelSurcharge),2))</f>
        <v>79.33</v>
      </c>
      <c r="F41" s="300">
        <f>IF(MinBase3Day&gt;ROUND(((1-ThreeDayDiscount)*'UPS 3Day Base'!F38),2),ROUND(MinBase3Day*(1+ExpressFuelSurcharge),2),ROUND(((1-ThreeDayDiscount)*'UPS 3Day Base'!F38)*(1+ExpressFuelSurcharge),2))</f>
        <v>114.87</v>
      </c>
      <c r="G41" s="300">
        <f>IF(MinBase3Day&gt;ROUND(((1-ThreeDayDiscount)*'UPS 3Day Base'!G38),2),ROUND(MinBase3Day*(1+ExpressFuelSurcharge),2),ROUND(((1-ThreeDayDiscount)*'UPS 3Day Base'!G38)*(1+ExpressFuelSurcharge),2))</f>
        <v>132.05</v>
      </c>
      <c r="H41" s="300">
        <f>IF(MinBase3Day&gt;ROUND(((1-ThreeDayDiscount)*'UPS 3Day Base'!H38),2),ROUND(MinBase3Day*(1+ExpressFuelSurcharge),2),ROUND(((1-ThreeDayDiscount)*'UPS 3Day Base'!H38)*(1+ExpressFuelSurcharge),2))</f>
        <v>153.48</v>
      </c>
      <c r="L41" s="4"/>
    </row>
    <row r="42" ht="12.75" customHeight="1">
      <c r="A42" s="299">
        <v>37.0</v>
      </c>
      <c r="B42" s="300">
        <f>IF(MinBase3Day&gt;ROUND(((1-ThreeDayDiscount)*'UPS 3Day Base'!B39),2),ROUND(MinBase3Day*(1+ExpressFuelSurcharge),2),ROUND(((1-ThreeDayDiscount)*'UPS 3Day Base'!B39)*(1+ExpressFuelSurcharge),2))</f>
        <v>39.08</v>
      </c>
      <c r="C42" s="300">
        <f>IF(MinBase3Day&gt;ROUND(((1-ThreeDayDiscount)*'UPS 3Day Base'!C39),2),ROUND(MinBase3Day*(1+ExpressFuelSurcharge),2),ROUND(((1-ThreeDayDiscount)*'UPS 3Day Base'!C39)*(1+ExpressFuelSurcharge),2))</f>
        <v>48.47</v>
      </c>
      <c r="D42" s="300">
        <f>IF(MinBase3Day&gt;ROUND(((1-ThreeDayDiscount)*'UPS 3Day Base'!D39),2),ROUND(MinBase3Day*(1+ExpressFuelSurcharge),2),ROUND(((1-ThreeDayDiscount)*'UPS 3Day Base'!D39)*(1+ExpressFuelSurcharge),2))</f>
        <v>60.43</v>
      </c>
      <c r="E42" s="300">
        <f>IF(MinBase3Day&gt;ROUND(((1-ThreeDayDiscount)*'UPS 3Day Base'!E39),2),ROUND(MinBase3Day*(1+ExpressFuelSurcharge),2),ROUND(((1-ThreeDayDiscount)*'UPS 3Day Base'!E39)*(1+ExpressFuelSurcharge),2))</f>
        <v>81.37</v>
      </c>
      <c r="F42" s="300">
        <f>IF(MinBase3Day&gt;ROUND(((1-ThreeDayDiscount)*'UPS 3Day Base'!F39),2),ROUND(MinBase3Day*(1+ExpressFuelSurcharge),2),ROUND(((1-ThreeDayDiscount)*'UPS 3Day Base'!F39)*(1+ExpressFuelSurcharge),2))</f>
        <v>117.2</v>
      </c>
      <c r="G42" s="300">
        <f>IF(MinBase3Day&gt;ROUND(((1-ThreeDayDiscount)*'UPS 3Day Base'!G39),2),ROUND(MinBase3Day*(1+ExpressFuelSurcharge),2),ROUND(((1-ThreeDayDiscount)*'UPS 3Day Base'!G39)*(1+ExpressFuelSurcharge),2))</f>
        <v>134.71</v>
      </c>
      <c r="H42" s="300">
        <f>IF(MinBase3Day&gt;ROUND(((1-ThreeDayDiscount)*'UPS 3Day Base'!H39),2),ROUND(MinBase3Day*(1+ExpressFuelSurcharge),2),ROUND(((1-ThreeDayDiscount)*'UPS 3Day Base'!H39)*(1+ExpressFuelSurcharge),2))</f>
        <v>153.9</v>
      </c>
    </row>
    <row r="43" ht="12.75" customHeight="1">
      <c r="A43" s="299">
        <v>38.0</v>
      </c>
      <c r="B43" s="300">
        <f>IF(MinBase3Day&gt;ROUND(((1-ThreeDayDiscount)*'UPS 3Day Base'!B40),2),ROUND(MinBase3Day*(1+ExpressFuelSurcharge),2),ROUND(((1-ThreeDayDiscount)*'UPS 3Day Base'!B40)*(1+ExpressFuelSurcharge),2))</f>
        <v>39.4</v>
      </c>
      <c r="C43" s="300">
        <f>IF(MinBase3Day&gt;ROUND(((1-ThreeDayDiscount)*'UPS 3Day Base'!C40),2),ROUND(MinBase3Day*(1+ExpressFuelSurcharge),2),ROUND(((1-ThreeDayDiscount)*'UPS 3Day Base'!C40)*(1+ExpressFuelSurcharge),2))</f>
        <v>48.9</v>
      </c>
      <c r="D43" s="300">
        <f>IF(MinBase3Day&gt;ROUND(((1-ThreeDayDiscount)*'UPS 3Day Base'!D40),2),ROUND(MinBase3Day*(1+ExpressFuelSurcharge),2),ROUND(((1-ThreeDayDiscount)*'UPS 3Day Base'!D40)*(1+ExpressFuelSurcharge),2))</f>
        <v>62.07</v>
      </c>
      <c r="E43" s="300">
        <f>IF(MinBase3Day&gt;ROUND(((1-ThreeDayDiscount)*'UPS 3Day Base'!E40),2),ROUND(MinBase3Day*(1+ExpressFuelSurcharge),2),ROUND(((1-ThreeDayDiscount)*'UPS 3Day Base'!E40)*(1+ExpressFuelSurcharge),2))</f>
        <v>83.37</v>
      </c>
      <c r="F43" s="300">
        <f>IF(MinBase3Day&gt;ROUND(((1-ThreeDayDiscount)*'UPS 3Day Base'!F40),2),ROUND(MinBase3Day*(1+ExpressFuelSurcharge),2),ROUND(((1-ThreeDayDiscount)*'UPS 3Day Base'!F40)*(1+ExpressFuelSurcharge),2))</f>
        <v>119.66</v>
      </c>
      <c r="G43" s="300">
        <f>IF(MinBase3Day&gt;ROUND(((1-ThreeDayDiscount)*'UPS 3Day Base'!G40),2),ROUND(MinBase3Day*(1+ExpressFuelSurcharge),2),ROUND(((1-ThreeDayDiscount)*'UPS 3Day Base'!G40)*(1+ExpressFuelSurcharge),2))</f>
        <v>136.66</v>
      </c>
      <c r="H43" s="300">
        <f>IF(MinBase3Day&gt;ROUND(((1-ThreeDayDiscount)*'UPS 3Day Base'!H40),2),ROUND(MinBase3Day*(1+ExpressFuelSurcharge),2),ROUND(((1-ThreeDayDiscount)*'UPS 3Day Base'!H40)*(1+ExpressFuelSurcharge),2))</f>
        <v>154.39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299">
        <v>39.0</v>
      </c>
      <c r="B44" s="300">
        <f>IF(MinBase3Day&gt;ROUND(((1-ThreeDayDiscount)*'UPS 3Day Base'!B41),2),ROUND(MinBase3Day*(1+ExpressFuelSurcharge),2),ROUND(((1-ThreeDayDiscount)*'UPS 3Day Base'!B41)*(1+ExpressFuelSurcharge),2))</f>
        <v>40.5</v>
      </c>
      <c r="C44" s="300">
        <f>IF(MinBase3Day&gt;ROUND(((1-ThreeDayDiscount)*'UPS 3Day Base'!C41),2),ROUND(MinBase3Day*(1+ExpressFuelSurcharge),2),ROUND(((1-ThreeDayDiscount)*'UPS 3Day Base'!C41)*(1+ExpressFuelSurcharge),2))</f>
        <v>49.31</v>
      </c>
      <c r="D44" s="300">
        <f>IF(MinBase3Day&gt;ROUND(((1-ThreeDayDiscount)*'UPS 3Day Base'!D41),2),ROUND(MinBase3Day*(1+ExpressFuelSurcharge),2),ROUND(((1-ThreeDayDiscount)*'UPS 3Day Base'!D41)*(1+ExpressFuelSurcharge),2))</f>
        <v>63.3</v>
      </c>
      <c r="E44" s="300">
        <f>IF(MinBase3Day&gt;ROUND(((1-ThreeDayDiscount)*'UPS 3Day Base'!E41),2),ROUND(MinBase3Day*(1+ExpressFuelSurcharge),2),ROUND(((1-ThreeDayDiscount)*'UPS 3Day Base'!E41)*(1+ExpressFuelSurcharge),2))</f>
        <v>84.98</v>
      </c>
      <c r="F44" s="300">
        <f>IF(MinBase3Day&gt;ROUND(((1-ThreeDayDiscount)*'UPS 3Day Base'!F41),2),ROUND(MinBase3Day*(1+ExpressFuelSurcharge),2),ROUND(((1-ThreeDayDiscount)*'UPS 3Day Base'!F41)*(1+ExpressFuelSurcharge),2))</f>
        <v>122.41</v>
      </c>
      <c r="G44" s="300">
        <f>IF(MinBase3Day&gt;ROUND(((1-ThreeDayDiscount)*'UPS 3Day Base'!G41),2),ROUND(MinBase3Day*(1+ExpressFuelSurcharge),2),ROUND(((1-ThreeDayDiscount)*'UPS 3Day Base'!G41)*(1+ExpressFuelSurcharge),2))</f>
        <v>143.87</v>
      </c>
      <c r="H44" s="300">
        <f>IF(MinBase3Day&gt;ROUND(((1-ThreeDayDiscount)*'UPS 3Day Base'!H41),2),ROUND(MinBase3Day*(1+ExpressFuelSurcharge),2),ROUND(((1-ThreeDayDiscount)*'UPS 3Day Base'!H41)*(1+ExpressFuelSurcharge),2))</f>
        <v>163.02</v>
      </c>
    </row>
    <row r="45" ht="12.75" customHeight="1">
      <c r="A45" s="299">
        <v>40.0</v>
      </c>
      <c r="B45" s="300">
        <f>IF(MinBase3Day&gt;ROUND(((1-ThreeDayDiscount)*'UPS 3Day Base'!B42),2),ROUND(MinBase3Day*(1+ExpressFuelSurcharge),2),ROUND(((1-ThreeDayDiscount)*'UPS 3Day Base'!B42)*(1+ExpressFuelSurcharge),2))</f>
        <v>40.84</v>
      </c>
      <c r="C45" s="300">
        <f>IF(MinBase3Day&gt;ROUND(((1-ThreeDayDiscount)*'UPS 3Day Base'!C42),2),ROUND(MinBase3Day*(1+ExpressFuelSurcharge),2),ROUND(((1-ThreeDayDiscount)*'UPS 3Day Base'!C42)*(1+ExpressFuelSurcharge),2))</f>
        <v>49.37</v>
      </c>
      <c r="D45" s="300">
        <f>IF(MinBase3Day&gt;ROUND(((1-ThreeDayDiscount)*'UPS 3Day Base'!D42),2),ROUND(MinBase3Day*(1+ExpressFuelSurcharge),2),ROUND(((1-ThreeDayDiscount)*'UPS 3Day Base'!D42)*(1+ExpressFuelSurcharge),2))</f>
        <v>63.91</v>
      </c>
      <c r="E45" s="300">
        <f>IF(MinBase3Day&gt;ROUND(((1-ThreeDayDiscount)*'UPS 3Day Base'!E42),2),ROUND(MinBase3Day*(1+ExpressFuelSurcharge),2),ROUND(((1-ThreeDayDiscount)*'UPS 3Day Base'!E42)*(1+ExpressFuelSurcharge),2))</f>
        <v>85.7</v>
      </c>
      <c r="F45" s="300">
        <f>IF(MinBase3Day&gt;ROUND(((1-ThreeDayDiscount)*'UPS 3Day Base'!F42),2),ROUND(MinBase3Day*(1+ExpressFuelSurcharge),2),ROUND(((1-ThreeDayDiscount)*'UPS 3Day Base'!F42)*(1+ExpressFuelSurcharge),2))</f>
        <v>125.14</v>
      </c>
      <c r="G45" s="300">
        <f>IF(MinBase3Day&gt;ROUND(((1-ThreeDayDiscount)*'UPS 3Day Base'!G42),2),ROUND(MinBase3Day*(1+ExpressFuelSurcharge),2),ROUND(((1-ThreeDayDiscount)*'UPS 3Day Base'!G42)*(1+ExpressFuelSurcharge),2))</f>
        <v>144.32</v>
      </c>
      <c r="H45" s="300">
        <f>IF(MinBase3Day&gt;ROUND(((1-ThreeDayDiscount)*'UPS 3Day Base'!H42),2),ROUND(MinBase3Day*(1+ExpressFuelSurcharge),2),ROUND(((1-ThreeDayDiscount)*'UPS 3Day Base'!H42)*(1+ExpressFuelSurcharge),2))</f>
        <v>165.85</v>
      </c>
    </row>
    <row r="46" ht="12.75" customHeight="1">
      <c r="A46" s="299">
        <v>41.0</v>
      </c>
      <c r="B46" s="300">
        <f>IF(MinBase3Day&gt;ROUND(((1-ThreeDayDiscount)*'UPS 3Day Base'!B43),2),ROUND(MinBase3Day*(1+ExpressFuelSurcharge),2),ROUND(((1-ThreeDayDiscount)*'UPS 3Day Base'!B43)*(1+ExpressFuelSurcharge),2))</f>
        <v>43.02</v>
      </c>
      <c r="C46" s="300">
        <f>IF(MinBase3Day&gt;ROUND(((1-ThreeDayDiscount)*'UPS 3Day Base'!C43),2),ROUND(MinBase3Day*(1+ExpressFuelSurcharge),2),ROUND(((1-ThreeDayDiscount)*'UPS 3Day Base'!C43)*(1+ExpressFuelSurcharge),2))</f>
        <v>53.22</v>
      </c>
      <c r="D46" s="300">
        <f>IF(MinBase3Day&gt;ROUND(((1-ThreeDayDiscount)*'UPS 3Day Base'!D43),2),ROUND(MinBase3Day*(1+ExpressFuelSurcharge),2),ROUND(((1-ThreeDayDiscount)*'UPS 3Day Base'!D43)*(1+ExpressFuelSurcharge),2))</f>
        <v>65.57</v>
      </c>
      <c r="E46" s="300">
        <f>IF(MinBase3Day&gt;ROUND(((1-ThreeDayDiscount)*'UPS 3Day Base'!E43),2),ROUND(MinBase3Day*(1+ExpressFuelSurcharge),2),ROUND(((1-ThreeDayDiscount)*'UPS 3Day Base'!E43)*(1+ExpressFuelSurcharge),2))</f>
        <v>88.62</v>
      </c>
      <c r="F46" s="300">
        <f>IF(MinBase3Day&gt;ROUND(((1-ThreeDayDiscount)*'UPS 3Day Base'!F43),2),ROUND(MinBase3Day*(1+ExpressFuelSurcharge),2),ROUND(((1-ThreeDayDiscount)*'UPS 3Day Base'!F43)*(1+ExpressFuelSurcharge),2))</f>
        <v>127.31</v>
      </c>
      <c r="G46" s="300">
        <f>IF(MinBase3Day&gt;ROUND(((1-ThreeDayDiscount)*'UPS 3Day Base'!G43),2),ROUND(MinBase3Day*(1+ExpressFuelSurcharge),2),ROUND(((1-ThreeDayDiscount)*'UPS 3Day Base'!G43)*(1+ExpressFuelSurcharge),2))</f>
        <v>144.8</v>
      </c>
      <c r="H46" s="300">
        <f>IF(MinBase3Day&gt;ROUND(((1-ThreeDayDiscount)*'UPS 3Day Base'!H43),2),ROUND(MinBase3Day*(1+ExpressFuelSurcharge),2),ROUND(((1-ThreeDayDiscount)*'UPS 3Day Base'!H43)*(1+ExpressFuelSurcharge),2))</f>
        <v>169.38</v>
      </c>
    </row>
    <row r="47" ht="12.75" customHeight="1">
      <c r="A47" s="299">
        <v>42.0</v>
      </c>
      <c r="B47" s="300">
        <f>IF(MinBase3Day&gt;ROUND(((1-ThreeDayDiscount)*'UPS 3Day Base'!B44),2),ROUND(MinBase3Day*(1+ExpressFuelSurcharge),2),ROUND(((1-ThreeDayDiscount)*'UPS 3Day Base'!B44)*(1+ExpressFuelSurcharge),2))</f>
        <v>43.7</v>
      </c>
      <c r="C47" s="300">
        <f>IF(MinBase3Day&gt;ROUND(((1-ThreeDayDiscount)*'UPS 3Day Base'!C44),2),ROUND(MinBase3Day*(1+ExpressFuelSurcharge),2),ROUND(((1-ThreeDayDiscount)*'UPS 3Day Base'!C44)*(1+ExpressFuelSurcharge),2))</f>
        <v>54.7</v>
      </c>
      <c r="D47" s="300">
        <f>IF(MinBase3Day&gt;ROUND(((1-ThreeDayDiscount)*'UPS 3Day Base'!D44),2),ROUND(MinBase3Day*(1+ExpressFuelSurcharge),2),ROUND(((1-ThreeDayDiscount)*'UPS 3Day Base'!D44)*(1+ExpressFuelSurcharge),2))</f>
        <v>67.97</v>
      </c>
      <c r="E47" s="300">
        <f>IF(MinBase3Day&gt;ROUND(((1-ThreeDayDiscount)*'UPS 3Day Base'!E44),2),ROUND(MinBase3Day*(1+ExpressFuelSurcharge),2),ROUND(((1-ThreeDayDiscount)*'UPS 3Day Base'!E44)*(1+ExpressFuelSurcharge),2))</f>
        <v>91.09</v>
      </c>
      <c r="F47" s="300">
        <f>IF(MinBase3Day&gt;ROUND(((1-ThreeDayDiscount)*'UPS 3Day Base'!F44),2),ROUND(MinBase3Day*(1+ExpressFuelSurcharge),2),ROUND(((1-ThreeDayDiscount)*'UPS 3Day Base'!F44)*(1+ExpressFuelSurcharge),2))</f>
        <v>130.07</v>
      </c>
      <c r="G47" s="300">
        <f>IF(MinBase3Day&gt;ROUND(((1-ThreeDayDiscount)*'UPS 3Day Base'!G44),2),ROUND(MinBase3Day*(1+ExpressFuelSurcharge),2),ROUND(((1-ThreeDayDiscount)*'UPS 3Day Base'!G44)*(1+ExpressFuelSurcharge),2))</f>
        <v>147.76</v>
      </c>
      <c r="H47" s="300">
        <f>IF(MinBase3Day&gt;ROUND(((1-ThreeDayDiscount)*'UPS 3Day Base'!H44),2),ROUND(MinBase3Day*(1+ExpressFuelSurcharge),2),ROUND(((1-ThreeDayDiscount)*'UPS 3Day Base'!H44)*(1+ExpressFuelSurcharge),2))</f>
        <v>172.96</v>
      </c>
    </row>
    <row r="48" ht="12.75" customHeight="1">
      <c r="A48" s="299">
        <v>43.0</v>
      </c>
      <c r="B48" s="300">
        <f>IF(MinBase3Day&gt;ROUND(((1-ThreeDayDiscount)*'UPS 3Day Base'!B45),2),ROUND(MinBase3Day*(1+ExpressFuelSurcharge),2),ROUND(((1-ThreeDayDiscount)*'UPS 3Day Base'!B45)*(1+ExpressFuelSurcharge),2))</f>
        <v>44.6</v>
      </c>
      <c r="C48" s="300">
        <f>IF(MinBase3Day&gt;ROUND(((1-ThreeDayDiscount)*'UPS 3Day Base'!C45),2),ROUND(MinBase3Day*(1+ExpressFuelSurcharge),2),ROUND(((1-ThreeDayDiscount)*'UPS 3Day Base'!C45)*(1+ExpressFuelSurcharge),2))</f>
        <v>56.07</v>
      </c>
      <c r="D48" s="300">
        <f>IF(MinBase3Day&gt;ROUND(((1-ThreeDayDiscount)*'UPS 3Day Base'!D45),2),ROUND(MinBase3Day*(1+ExpressFuelSurcharge),2),ROUND(((1-ThreeDayDiscount)*'UPS 3Day Base'!D45)*(1+ExpressFuelSurcharge),2))</f>
        <v>69.26</v>
      </c>
      <c r="E48" s="300">
        <f>IF(MinBase3Day&gt;ROUND(((1-ThreeDayDiscount)*'UPS 3Day Base'!E45),2),ROUND(MinBase3Day*(1+ExpressFuelSurcharge),2),ROUND(((1-ThreeDayDiscount)*'UPS 3Day Base'!E45)*(1+ExpressFuelSurcharge),2))</f>
        <v>92.72</v>
      </c>
      <c r="F48" s="300">
        <f>IF(MinBase3Day&gt;ROUND(((1-ThreeDayDiscount)*'UPS 3Day Base'!F45),2),ROUND(MinBase3Day*(1+ExpressFuelSurcharge),2),ROUND(((1-ThreeDayDiscount)*'UPS 3Day Base'!F45)*(1+ExpressFuelSurcharge),2))</f>
        <v>132.7</v>
      </c>
      <c r="G48" s="300">
        <f>IF(MinBase3Day&gt;ROUND(((1-ThreeDayDiscount)*'UPS 3Day Base'!G45),2),ROUND(MinBase3Day*(1+ExpressFuelSurcharge),2),ROUND(((1-ThreeDayDiscount)*'UPS 3Day Base'!G45)*(1+ExpressFuelSurcharge),2))</f>
        <v>151.04</v>
      </c>
      <c r="H48" s="300">
        <f>IF(MinBase3Day&gt;ROUND(((1-ThreeDayDiscount)*'UPS 3Day Base'!H45),2),ROUND(MinBase3Day*(1+ExpressFuelSurcharge),2),ROUND(((1-ThreeDayDiscount)*'UPS 3Day Base'!H45)*(1+ExpressFuelSurcharge),2))</f>
        <v>177.1</v>
      </c>
    </row>
    <row r="49" ht="12.75" customHeight="1">
      <c r="A49" s="299">
        <v>44.0</v>
      </c>
      <c r="B49" s="300">
        <f>IF(MinBase3Day&gt;ROUND(((1-ThreeDayDiscount)*'UPS 3Day Base'!B46),2),ROUND(MinBase3Day*(1+ExpressFuelSurcharge),2),ROUND(((1-ThreeDayDiscount)*'UPS 3Day Base'!B46)*(1+ExpressFuelSurcharge),2))</f>
        <v>44.99</v>
      </c>
      <c r="C49" s="300">
        <f>IF(MinBase3Day&gt;ROUND(((1-ThreeDayDiscount)*'UPS 3Day Base'!C46),2),ROUND(MinBase3Day*(1+ExpressFuelSurcharge),2),ROUND(((1-ThreeDayDiscount)*'UPS 3Day Base'!C46)*(1+ExpressFuelSurcharge),2))</f>
        <v>56.73</v>
      </c>
      <c r="D49" s="300">
        <f>IF(MinBase3Day&gt;ROUND(((1-ThreeDayDiscount)*'UPS 3Day Base'!D46),2),ROUND(MinBase3Day*(1+ExpressFuelSurcharge),2),ROUND(((1-ThreeDayDiscount)*'UPS 3Day Base'!D46)*(1+ExpressFuelSurcharge),2))</f>
        <v>70.96</v>
      </c>
      <c r="E49" s="300">
        <f>IF(MinBase3Day&gt;ROUND(((1-ThreeDayDiscount)*'UPS 3Day Base'!E46),2),ROUND(MinBase3Day*(1+ExpressFuelSurcharge),2),ROUND(((1-ThreeDayDiscount)*'UPS 3Day Base'!E46)*(1+ExpressFuelSurcharge),2))</f>
        <v>94.7</v>
      </c>
      <c r="F49" s="300">
        <f>IF(MinBase3Day&gt;ROUND(((1-ThreeDayDiscount)*'UPS 3Day Base'!F46),2),ROUND(MinBase3Day*(1+ExpressFuelSurcharge),2),ROUND(((1-ThreeDayDiscount)*'UPS 3Day Base'!F46)*(1+ExpressFuelSurcharge),2))</f>
        <v>135.16</v>
      </c>
      <c r="G49" s="300">
        <f>IF(MinBase3Day&gt;ROUND(((1-ThreeDayDiscount)*'UPS 3Day Base'!G46),2),ROUND(MinBase3Day*(1+ExpressFuelSurcharge),2),ROUND(((1-ThreeDayDiscount)*'UPS 3Day Base'!G46)*(1+ExpressFuelSurcharge),2))</f>
        <v>154.22</v>
      </c>
      <c r="H49" s="300">
        <f>IF(MinBase3Day&gt;ROUND(((1-ThreeDayDiscount)*'UPS 3Day Base'!H46),2),ROUND(MinBase3Day*(1+ExpressFuelSurcharge),2),ROUND(((1-ThreeDayDiscount)*'UPS 3Day Base'!H46)*(1+ExpressFuelSurcharge),2))</f>
        <v>177.14</v>
      </c>
    </row>
    <row r="50" ht="12.75" customHeight="1">
      <c r="A50" s="299">
        <v>45.0</v>
      </c>
      <c r="B50" s="300">
        <f>IF(MinBase3Day&gt;ROUND(((1-ThreeDayDiscount)*'UPS 3Day Base'!B47),2),ROUND(MinBase3Day*(1+ExpressFuelSurcharge),2),ROUND(((1-ThreeDayDiscount)*'UPS 3Day Base'!B47)*(1+ExpressFuelSurcharge),2))</f>
        <v>45.57</v>
      </c>
      <c r="C50" s="300">
        <f>IF(MinBase3Day&gt;ROUND(((1-ThreeDayDiscount)*'UPS 3Day Base'!C47),2),ROUND(MinBase3Day*(1+ExpressFuelSurcharge),2),ROUND(((1-ThreeDayDiscount)*'UPS 3Day Base'!C47)*(1+ExpressFuelSurcharge),2))</f>
        <v>57.37</v>
      </c>
      <c r="D50" s="300">
        <f>IF(MinBase3Day&gt;ROUND(((1-ThreeDayDiscount)*'UPS 3Day Base'!D47),2),ROUND(MinBase3Day*(1+ExpressFuelSurcharge),2),ROUND(((1-ThreeDayDiscount)*'UPS 3Day Base'!D47)*(1+ExpressFuelSurcharge),2))</f>
        <v>72.28</v>
      </c>
      <c r="E50" s="300">
        <f>IF(MinBase3Day&gt;ROUND(((1-ThreeDayDiscount)*'UPS 3Day Base'!E47),2),ROUND(MinBase3Day*(1+ExpressFuelSurcharge),2),ROUND(((1-ThreeDayDiscount)*'UPS 3Day Base'!E47)*(1+ExpressFuelSurcharge),2))</f>
        <v>96.57</v>
      </c>
      <c r="F50" s="300">
        <f>IF(MinBase3Day&gt;ROUND(((1-ThreeDayDiscount)*'UPS 3Day Base'!F47),2),ROUND(MinBase3Day*(1+ExpressFuelSurcharge),2),ROUND(((1-ThreeDayDiscount)*'UPS 3Day Base'!F47)*(1+ExpressFuelSurcharge),2))</f>
        <v>137.46</v>
      </c>
      <c r="G50" s="300">
        <f>IF(MinBase3Day&gt;ROUND(((1-ThreeDayDiscount)*'UPS 3Day Base'!G47),2),ROUND(MinBase3Day*(1+ExpressFuelSurcharge),2),ROUND(((1-ThreeDayDiscount)*'UPS 3Day Base'!G47)*(1+ExpressFuelSurcharge),2))</f>
        <v>157.03</v>
      </c>
      <c r="H50" s="300">
        <f>IF(MinBase3Day&gt;ROUND(((1-ThreeDayDiscount)*'UPS 3Day Base'!H47),2),ROUND(MinBase3Day*(1+ExpressFuelSurcharge),2),ROUND(((1-ThreeDayDiscount)*'UPS 3Day Base'!H47)*(1+ExpressFuelSurcharge),2))</f>
        <v>177.97</v>
      </c>
    </row>
    <row r="51" ht="12.75" customHeight="1">
      <c r="A51" s="299">
        <v>46.0</v>
      </c>
      <c r="B51" s="300">
        <f>IF(MinBase3Day&gt;ROUND(((1-ThreeDayDiscount)*'UPS 3Day Base'!B48),2),ROUND(MinBase3Day*(1+ExpressFuelSurcharge),2),ROUND(((1-ThreeDayDiscount)*'UPS 3Day Base'!B48)*(1+ExpressFuelSurcharge),2))</f>
        <v>46.08</v>
      </c>
      <c r="C51" s="300">
        <f>IF(MinBase3Day&gt;ROUND(((1-ThreeDayDiscount)*'UPS 3Day Base'!C48),2),ROUND(MinBase3Day*(1+ExpressFuelSurcharge),2),ROUND(((1-ThreeDayDiscount)*'UPS 3Day Base'!C48)*(1+ExpressFuelSurcharge),2))</f>
        <v>58.18</v>
      </c>
      <c r="D51" s="300">
        <f>IF(MinBase3Day&gt;ROUND(((1-ThreeDayDiscount)*'UPS 3Day Base'!D48),2),ROUND(MinBase3Day*(1+ExpressFuelSurcharge),2),ROUND(((1-ThreeDayDiscount)*'UPS 3Day Base'!D48)*(1+ExpressFuelSurcharge),2))</f>
        <v>75.29</v>
      </c>
      <c r="E51" s="300">
        <f>IF(MinBase3Day&gt;ROUND(((1-ThreeDayDiscount)*'UPS 3Day Base'!E48),2),ROUND(MinBase3Day*(1+ExpressFuelSurcharge),2),ROUND(((1-ThreeDayDiscount)*'UPS 3Day Base'!E48)*(1+ExpressFuelSurcharge),2))</f>
        <v>100.04</v>
      </c>
      <c r="F51" s="300">
        <f>IF(MinBase3Day&gt;ROUND(((1-ThreeDayDiscount)*'UPS 3Day Base'!F48),2),ROUND(MinBase3Day*(1+ExpressFuelSurcharge),2),ROUND(((1-ThreeDayDiscount)*'UPS 3Day Base'!F48)*(1+ExpressFuelSurcharge),2))</f>
        <v>141.64</v>
      </c>
      <c r="G51" s="300">
        <f>IF(MinBase3Day&gt;ROUND(((1-ThreeDayDiscount)*'UPS 3Day Base'!G48),2),ROUND(MinBase3Day*(1+ExpressFuelSurcharge),2),ROUND(((1-ThreeDayDiscount)*'UPS 3Day Base'!G48)*(1+ExpressFuelSurcharge),2))</f>
        <v>163.37</v>
      </c>
      <c r="H51" s="300">
        <f>IF(MinBase3Day&gt;ROUND(((1-ThreeDayDiscount)*'UPS 3Day Base'!H48),2),ROUND(MinBase3Day*(1+ExpressFuelSurcharge),2),ROUND(((1-ThreeDayDiscount)*'UPS 3Day Base'!H48)*(1+ExpressFuelSurcharge),2))</f>
        <v>188.48</v>
      </c>
    </row>
    <row r="52" ht="12.75" customHeight="1">
      <c r="A52" s="299">
        <v>47.0</v>
      </c>
      <c r="B52" s="300">
        <f>IF(MinBase3Day&gt;ROUND(((1-ThreeDayDiscount)*'UPS 3Day Base'!B49),2),ROUND(MinBase3Day*(1+ExpressFuelSurcharge),2),ROUND(((1-ThreeDayDiscount)*'UPS 3Day Base'!B49)*(1+ExpressFuelSurcharge),2))</f>
        <v>46.24</v>
      </c>
      <c r="C52" s="300">
        <f>IF(MinBase3Day&gt;ROUND(((1-ThreeDayDiscount)*'UPS 3Day Base'!C49),2),ROUND(MinBase3Day*(1+ExpressFuelSurcharge),2),ROUND(((1-ThreeDayDiscount)*'UPS 3Day Base'!C49)*(1+ExpressFuelSurcharge),2))</f>
        <v>58.28</v>
      </c>
      <c r="D52" s="300">
        <f>IF(MinBase3Day&gt;ROUND(((1-ThreeDayDiscount)*'UPS 3Day Base'!D49),2),ROUND(MinBase3Day*(1+ExpressFuelSurcharge),2),ROUND(((1-ThreeDayDiscount)*'UPS 3Day Base'!D49)*(1+ExpressFuelSurcharge),2))</f>
        <v>75.71</v>
      </c>
      <c r="E52" s="300">
        <f>IF(MinBase3Day&gt;ROUND(((1-ThreeDayDiscount)*'UPS 3Day Base'!E49),2),ROUND(MinBase3Day*(1+ExpressFuelSurcharge),2),ROUND(((1-ThreeDayDiscount)*'UPS 3Day Base'!E49)*(1+ExpressFuelSurcharge),2))</f>
        <v>100.45</v>
      </c>
      <c r="F52" s="300">
        <f>IF(MinBase3Day&gt;ROUND(((1-ThreeDayDiscount)*'UPS 3Day Base'!F49),2),ROUND(MinBase3Day*(1+ExpressFuelSurcharge),2),ROUND(((1-ThreeDayDiscount)*'UPS 3Day Base'!F49)*(1+ExpressFuelSurcharge),2))</f>
        <v>143.46</v>
      </c>
      <c r="G52" s="300">
        <f>IF(MinBase3Day&gt;ROUND(((1-ThreeDayDiscount)*'UPS 3Day Base'!G49),2),ROUND(MinBase3Day*(1+ExpressFuelSurcharge),2),ROUND(((1-ThreeDayDiscount)*'UPS 3Day Base'!G49)*(1+ExpressFuelSurcharge),2))</f>
        <v>163.51</v>
      </c>
      <c r="H52" s="300">
        <f>IF(MinBase3Day&gt;ROUND(((1-ThreeDayDiscount)*'UPS 3Day Base'!H49),2),ROUND(MinBase3Day*(1+ExpressFuelSurcharge),2),ROUND(((1-ThreeDayDiscount)*'UPS 3Day Base'!H49)*(1+ExpressFuelSurcharge),2))</f>
        <v>189.6</v>
      </c>
    </row>
    <row r="53" ht="12.75" customHeight="1">
      <c r="A53" s="299">
        <v>48.0</v>
      </c>
      <c r="B53" s="300">
        <f>IF(MinBase3Day&gt;ROUND(((1-ThreeDayDiscount)*'UPS 3Day Base'!B50),2),ROUND(MinBase3Day*(1+ExpressFuelSurcharge),2),ROUND(((1-ThreeDayDiscount)*'UPS 3Day Base'!B50)*(1+ExpressFuelSurcharge),2))</f>
        <v>46.32</v>
      </c>
      <c r="C53" s="300">
        <f>IF(MinBase3Day&gt;ROUND(((1-ThreeDayDiscount)*'UPS 3Day Base'!C50),2),ROUND(MinBase3Day*(1+ExpressFuelSurcharge),2),ROUND(((1-ThreeDayDiscount)*'UPS 3Day Base'!C50)*(1+ExpressFuelSurcharge),2))</f>
        <v>59.36</v>
      </c>
      <c r="D53" s="300">
        <f>IF(MinBase3Day&gt;ROUND(((1-ThreeDayDiscount)*'UPS 3Day Base'!D50),2),ROUND(MinBase3Day*(1+ExpressFuelSurcharge),2),ROUND(((1-ThreeDayDiscount)*'UPS 3Day Base'!D50)*(1+ExpressFuelSurcharge),2))</f>
        <v>76.02</v>
      </c>
      <c r="E53" s="300">
        <f>IF(MinBase3Day&gt;ROUND(((1-ThreeDayDiscount)*'UPS 3Day Base'!E50),2),ROUND(MinBase3Day*(1+ExpressFuelSurcharge),2),ROUND(((1-ThreeDayDiscount)*'UPS 3Day Base'!E50)*(1+ExpressFuelSurcharge),2))</f>
        <v>103.91</v>
      </c>
      <c r="F53" s="300">
        <f>IF(MinBase3Day&gt;ROUND(((1-ThreeDayDiscount)*'UPS 3Day Base'!F50),2),ROUND(MinBase3Day*(1+ExpressFuelSurcharge),2),ROUND(((1-ThreeDayDiscount)*'UPS 3Day Base'!F50)*(1+ExpressFuelSurcharge),2))</f>
        <v>147.4</v>
      </c>
      <c r="G53" s="300">
        <f>IF(MinBase3Day&gt;ROUND(((1-ThreeDayDiscount)*'UPS 3Day Base'!G50),2),ROUND(MinBase3Day*(1+ExpressFuelSurcharge),2),ROUND(((1-ThreeDayDiscount)*'UPS 3Day Base'!G50)*(1+ExpressFuelSurcharge),2))</f>
        <v>174.04</v>
      </c>
      <c r="H53" s="300">
        <f>IF(MinBase3Day&gt;ROUND(((1-ThreeDayDiscount)*'UPS 3Day Base'!H50),2),ROUND(MinBase3Day*(1+ExpressFuelSurcharge),2),ROUND(((1-ThreeDayDiscount)*'UPS 3Day Base'!H50)*(1+ExpressFuelSurcharge),2))</f>
        <v>195.86</v>
      </c>
    </row>
    <row r="54" ht="12.75" customHeight="1">
      <c r="A54" s="299">
        <v>49.0</v>
      </c>
      <c r="B54" s="300">
        <f>IF(MinBase3Day&gt;ROUND(((1-ThreeDayDiscount)*'UPS 3Day Base'!B51),2),ROUND(MinBase3Day*(1+ExpressFuelSurcharge),2),ROUND(((1-ThreeDayDiscount)*'UPS 3Day Base'!B51)*(1+ExpressFuelSurcharge),2))</f>
        <v>46.65</v>
      </c>
      <c r="C54" s="300">
        <f>IF(MinBase3Day&gt;ROUND(((1-ThreeDayDiscount)*'UPS 3Day Base'!C51),2),ROUND(MinBase3Day*(1+ExpressFuelSurcharge),2),ROUND(((1-ThreeDayDiscount)*'UPS 3Day Base'!C51)*(1+ExpressFuelSurcharge),2))</f>
        <v>60.21</v>
      </c>
      <c r="D54" s="300">
        <f>IF(MinBase3Day&gt;ROUND(((1-ThreeDayDiscount)*'UPS 3Day Base'!D51),2),ROUND(MinBase3Day*(1+ExpressFuelSurcharge),2),ROUND(((1-ThreeDayDiscount)*'UPS 3Day Base'!D51)*(1+ExpressFuelSurcharge),2))</f>
        <v>77.25</v>
      </c>
      <c r="E54" s="300">
        <f>IF(MinBase3Day&gt;ROUND(((1-ThreeDayDiscount)*'UPS 3Day Base'!E51),2),ROUND(MinBase3Day*(1+ExpressFuelSurcharge),2),ROUND(((1-ThreeDayDiscount)*'UPS 3Day Base'!E51)*(1+ExpressFuelSurcharge),2))</f>
        <v>104.27</v>
      </c>
      <c r="F54" s="300">
        <f>IF(MinBase3Day&gt;ROUND(((1-ThreeDayDiscount)*'UPS 3Day Base'!F51),2),ROUND(MinBase3Day*(1+ExpressFuelSurcharge),2),ROUND(((1-ThreeDayDiscount)*'UPS 3Day Base'!F51)*(1+ExpressFuelSurcharge),2))</f>
        <v>148.57</v>
      </c>
      <c r="G54" s="300">
        <f>IF(MinBase3Day&gt;ROUND(((1-ThreeDayDiscount)*'UPS 3Day Base'!G51),2),ROUND(MinBase3Day*(1+ExpressFuelSurcharge),2),ROUND(((1-ThreeDayDiscount)*'UPS 3Day Base'!G51)*(1+ExpressFuelSurcharge),2))</f>
        <v>177</v>
      </c>
      <c r="H54" s="300">
        <f>IF(MinBase3Day&gt;ROUND(((1-ThreeDayDiscount)*'UPS 3Day Base'!H51),2),ROUND(MinBase3Day*(1+ExpressFuelSurcharge),2),ROUND(((1-ThreeDayDiscount)*'UPS 3Day Base'!H51)*(1+ExpressFuelSurcharge),2))</f>
        <v>197.18</v>
      </c>
    </row>
    <row r="55" ht="12.75" customHeight="1">
      <c r="A55" s="299">
        <v>50.0</v>
      </c>
      <c r="B55" s="300">
        <f>IF(MinBase3Day&gt;ROUND(((1-ThreeDayDiscount)*'UPS 3Day Base'!B52),2),ROUND(MinBase3Day*(1+ExpressFuelSurcharge),2),ROUND(((1-ThreeDayDiscount)*'UPS 3Day Base'!B52)*(1+ExpressFuelSurcharge),2))</f>
        <v>46.79</v>
      </c>
      <c r="C55" s="300">
        <f>IF(MinBase3Day&gt;ROUND(((1-ThreeDayDiscount)*'UPS 3Day Base'!C52),2),ROUND(MinBase3Day*(1+ExpressFuelSurcharge),2),ROUND(((1-ThreeDayDiscount)*'UPS 3Day Base'!C52)*(1+ExpressFuelSurcharge),2))</f>
        <v>60.43</v>
      </c>
      <c r="D55" s="300">
        <f>IF(MinBase3Day&gt;ROUND(((1-ThreeDayDiscount)*'UPS 3Day Base'!D52),2),ROUND(MinBase3Day*(1+ExpressFuelSurcharge),2),ROUND(((1-ThreeDayDiscount)*'UPS 3Day Base'!D52)*(1+ExpressFuelSurcharge),2))</f>
        <v>77.58</v>
      </c>
      <c r="E55" s="300">
        <f>IF(MinBase3Day&gt;ROUND(((1-ThreeDayDiscount)*'UPS 3Day Base'!E52),2),ROUND(MinBase3Day*(1+ExpressFuelSurcharge),2),ROUND(((1-ThreeDayDiscount)*'UPS 3Day Base'!E52)*(1+ExpressFuelSurcharge),2))</f>
        <v>104.35</v>
      </c>
      <c r="F55" s="300">
        <f>IF(MinBase3Day&gt;ROUND(((1-ThreeDayDiscount)*'UPS 3Day Base'!F52),2),ROUND(MinBase3Day*(1+ExpressFuelSurcharge),2),ROUND(((1-ThreeDayDiscount)*'UPS 3Day Base'!F52)*(1+ExpressFuelSurcharge),2))</f>
        <v>149.34</v>
      </c>
      <c r="G55" s="300">
        <f>IF(MinBase3Day&gt;ROUND(((1-ThreeDayDiscount)*'UPS 3Day Base'!G52),2),ROUND(MinBase3Day*(1+ExpressFuelSurcharge),2),ROUND(((1-ThreeDayDiscount)*'UPS 3Day Base'!G52)*(1+ExpressFuelSurcharge),2))</f>
        <v>178.59</v>
      </c>
      <c r="H55" s="300">
        <f>IF(MinBase3Day&gt;ROUND(((1-ThreeDayDiscount)*'UPS 3Day Base'!H52),2),ROUND(MinBase3Day*(1+ExpressFuelSurcharge),2),ROUND(((1-ThreeDayDiscount)*'UPS 3Day Base'!H52)*(1+ExpressFuelSurcharge),2))</f>
        <v>197.51</v>
      </c>
    </row>
    <row r="56" ht="12.75" customHeight="1">
      <c r="A56" s="299">
        <v>51.0</v>
      </c>
      <c r="B56" s="300">
        <f>IF(MinBase3Day&gt;ROUND(((1-ThreeDayDiscount)*'UPS 3Day Base'!B53),2),ROUND(MinBase3Day*(1+ExpressFuelSurcharge),2),ROUND(((1-ThreeDayDiscount)*'UPS 3Day Base'!B53)*(1+ExpressFuelSurcharge),2))</f>
        <v>50.09</v>
      </c>
      <c r="C56" s="300">
        <f>IF(MinBase3Day&gt;ROUND(((1-ThreeDayDiscount)*'UPS 3Day Base'!C53),2),ROUND(MinBase3Day*(1+ExpressFuelSurcharge),2),ROUND(((1-ThreeDayDiscount)*'UPS 3Day Base'!C53)*(1+ExpressFuelSurcharge),2))</f>
        <v>60.63</v>
      </c>
      <c r="D56" s="300">
        <f>IF(MinBase3Day&gt;ROUND(((1-ThreeDayDiscount)*'UPS 3Day Base'!D53),2),ROUND(MinBase3Day*(1+ExpressFuelSurcharge),2),ROUND(((1-ThreeDayDiscount)*'UPS 3Day Base'!D53)*(1+ExpressFuelSurcharge),2))</f>
        <v>79.93</v>
      </c>
      <c r="E56" s="300">
        <f>IF(MinBase3Day&gt;ROUND(((1-ThreeDayDiscount)*'UPS 3Day Base'!E53),2),ROUND(MinBase3Day*(1+ExpressFuelSurcharge),2),ROUND(((1-ThreeDayDiscount)*'UPS 3Day Base'!E53)*(1+ExpressFuelSurcharge),2))</f>
        <v>107.86</v>
      </c>
      <c r="F56" s="300">
        <f>IF(MinBase3Day&gt;ROUND(((1-ThreeDayDiscount)*'UPS 3Day Base'!F53),2),ROUND(MinBase3Day*(1+ExpressFuelSurcharge),2),ROUND(((1-ThreeDayDiscount)*'UPS 3Day Base'!F53)*(1+ExpressFuelSurcharge),2))</f>
        <v>156.27</v>
      </c>
      <c r="G56" s="300">
        <f>IF(MinBase3Day&gt;ROUND(((1-ThreeDayDiscount)*'UPS 3Day Base'!G53),2),ROUND(MinBase3Day*(1+ExpressFuelSurcharge),2),ROUND(((1-ThreeDayDiscount)*'UPS 3Day Base'!G53)*(1+ExpressFuelSurcharge),2))</f>
        <v>179.06</v>
      </c>
      <c r="H56" s="300">
        <f>IF(MinBase3Day&gt;ROUND(((1-ThreeDayDiscount)*'UPS 3Day Base'!H53),2),ROUND(MinBase3Day*(1+ExpressFuelSurcharge),2),ROUND(((1-ThreeDayDiscount)*'UPS 3Day Base'!H53)*(1+ExpressFuelSurcharge),2))</f>
        <v>206.96</v>
      </c>
    </row>
    <row r="57" ht="12.75" customHeight="1">
      <c r="A57" s="299">
        <v>52.0</v>
      </c>
      <c r="B57" s="300">
        <f>IF(MinBase3Day&gt;ROUND(((1-ThreeDayDiscount)*'UPS 3Day Base'!B54),2),ROUND(MinBase3Day*(1+ExpressFuelSurcharge),2),ROUND(((1-ThreeDayDiscount)*'UPS 3Day Base'!B54)*(1+ExpressFuelSurcharge),2))</f>
        <v>51.7</v>
      </c>
      <c r="C57" s="300">
        <f>IF(MinBase3Day&gt;ROUND(((1-ThreeDayDiscount)*'UPS 3Day Base'!C54),2),ROUND(MinBase3Day*(1+ExpressFuelSurcharge),2),ROUND(((1-ThreeDayDiscount)*'UPS 3Day Base'!C54)*(1+ExpressFuelSurcharge),2))</f>
        <v>64.73</v>
      </c>
      <c r="D57" s="300">
        <f>IF(MinBase3Day&gt;ROUND(((1-ThreeDayDiscount)*'UPS 3Day Base'!D54),2),ROUND(MinBase3Day*(1+ExpressFuelSurcharge),2),ROUND(((1-ThreeDayDiscount)*'UPS 3Day Base'!D54)*(1+ExpressFuelSurcharge),2))</f>
        <v>80.4</v>
      </c>
      <c r="E57" s="300">
        <f>IF(MinBase3Day&gt;ROUND(((1-ThreeDayDiscount)*'UPS 3Day Base'!E54),2),ROUND(MinBase3Day*(1+ExpressFuelSurcharge),2),ROUND(((1-ThreeDayDiscount)*'UPS 3Day Base'!E54)*(1+ExpressFuelSurcharge),2))</f>
        <v>109.68</v>
      </c>
      <c r="F57" s="300">
        <f>IF(MinBase3Day&gt;ROUND(((1-ThreeDayDiscount)*'UPS 3Day Base'!F54),2),ROUND(MinBase3Day*(1+ExpressFuelSurcharge),2),ROUND(((1-ThreeDayDiscount)*'UPS 3Day Base'!F54)*(1+ExpressFuelSurcharge),2))</f>
        <v>158.78</v>
      </c>
      <c r="G57" s="300">
        <f>IF(MinBase3Day&gt;ROUND(((1-ThreeDayDiscount)*'UPS 3Day Base'!G54),2),ROUND(MinBase3Day*(1+ExpressFuelSurcharge),2),ROUND(((1-ThreeDayDiscount)*'UPS 3Day Base'!G54)*(1+ExpressFuelSurcharge),2))</f>
        <v>179.11</v>
      </c>
      <c r="H57" s="300">
        <f>IF(MinBase3Day&gt;ROUND(((1-ThreeDayDiscount)*'UPS 3Day Base'!H54),2),ROUND(MinBase3Day*(1+ExpressFuelSurcharge),2),ROUND(((1-ThreeDayDiscount)*'UPS 3Day Base'!H54)*(1+ExpressFuelSurcharge),2))</f>
        <v>209.09</v>
      </c>
    </row>
    <row r="58" ht="12.75" customHeight="1">
      <c r="A58" s="299">
        <v>53.0</v>
      </c>
      <c r="B58" s="300">
        <f>IF(MinBase3Day&gt;ROUND(((1-ThreeDayDiscount)*'UPS 3Day Base'!B55),2),ROUND(MinBase3Day*(1+ExpressFuelSurcharge),2),ROUND(((1-ThreeDayDiscount)*'UPS 3Day Base'!B55)*(1+ExpressFuelSurcharge),2))</f>
        <v>52.32</v>
      </c>
      <c r="C58" s="300">
        <f>IF(MinBase3Day&gt;ROUND(((1-ThreeDayDiscount)*'UPS 3Day Base'!C55),2),ROUND(MinBase3Day*(1+ExpressFuelSurcharge),2),ROUND(((1-ThreeDayDiscount)*'UPS 3Day Base'!C55)*(1+ExpressFuelSurcharge),2))</f>
        <v>66.49</v>
      </c>
      <c r="D58" s="300">
        <f>IF(MinBase3Day&gt;ROUND(((1-ThreeDayDiscount)*'UPS 3Day Base'!D55),2),ROUND(MinBase3Day*(1+ExpressFuelSurcharge),2),ROUND(((1-ThreeDayDiscount)*'UPS 3Day Base'!D55)*(1+ExpressFuelSurcharge),2))</f>
        <v>81.76</v>
      </c>
      <c r="E58" s="300">
        <f>IF(MinBase3Day&gt;ROUND(((1-ThreeDayDiscount)*'UPS 3Day Base'!E55),2),ROUND(MinBase3Day*(1+ExpressFuelSurcharge),2),ROUND(((1-ThreeDayDiscount)*'UPS 3Day Base'!E55)*(1+ExpressFuelSurcharge),2))</f>
        <v>111</v>
      </c>
      <c r="F58" s="300">
        <f>IF(MinBase3Day&gt;ROUND(((1-ThreeDayDiscount)*'UPS 3Day Base'!F55),2),ROUND(MinBase3Day*(1+ExpressFuelSurcharge),2),ROUND(((1-ThreeDayDiscount)*'UPS 3Day Base'!F55)*(1+ExpressFuelSurcharge),2))</f>
        <v>161.45</v>
      </c>
      <c r="G58" s="300">
        <f>IF(MinBase3Day&gt;ROUND(((1-ThreeDayDiscount)*'UPS 3Day Base'!G55),2),ROUND(MinBase3Day*(1+ExpressFuelSurcharge),2),ROUND(((1-ThreeDayDiscount)*'UPS 3Day Base'!G55)*(1+ExpressFuelSurcharge),2))</f>
        <v>183.5</v>
      </c>
      <c r="H58" s="300">
        <f>IF(MinBase3Day&gt;ROUND(((1-ThreeDayDiscount)*'UPS 3Day Base'!H55),2),ROUND(MinBase3Day*(1+ExpressFuelSurcharge),2),ROUND(((1-ThreeDayDiscount)*'UPS 3Day Base'!H55)*(1+ExpressFuelSurcharge),2))</f>
        <v>214.29</v>
      </c>
    </row>
    <row r="59" ht="12.75" customHeight="1">
      <c r="A59" s="299">
        <v>54.0</v>
      </c>
      <c r="B59" s="300">
        <f>IF(MinBase3Day&gt;ROUND(((1-ThreeDayDiscount)*'UPS 3Day Base'!B56),2),ROUND(MinBase3Day*(1+ExpressFuelSurcharge),2),ROUND(((1-ThreeDayDiscount)*'UPS 3Day Base'!B56)*(1+ExpressFuelSurcharge),2))</f>
        <v>52.99</v>
      </c>
      <c r="C59" s="300">
        <f>IF(MinBase3Day&gt;ROUND(((1-ThreeDayDiscount)*'UPS 3Day Base'!C56),2),ROUND(MinBase3Day*(1+ExpressFuelSurcharge),2),ROUND(((1-ThreeDayDiscount)*'UPS 3Day Base'!C56)*(1+ExpressFuelSurcharge),2))</f>
        <v>67.07</v>
      </c>
      <c r="D59" s="300">
        <f>IF(MinBase3Day&gt;ROUND(((1-ThreeDayDiscount)*'UPS 3Day Base'!D56),2),ROUND(MinBase3Day*(1+ExpressFuelSurcharge),2),ROUND(((1-ThreeDayDiscount)*'UPS 3Day Base'!D56)*(1+ExpressFuelSurcharge),2))</f>
        <v>83.46</v>
      </c>
      <c r="E59" s="300">
        <f>IF(MinBase3Day&gt;ROUND(((1-ThreeDayDiscount)*'UPS 3Day Base'!E56),2),ROUND(MinBase3Day*(1+ExpressFuelSurcharge),2),ROUND(((1-ThreeDayDiscount)*'UPS 3Day Base'!E56)*(1+ExpressFuelSurcharge),2))</f>
        <v>113.06</v>
      </c>
      <c r="F59" s="300">
        <f>IF(MinBase3Day&gt;ROUND(((1-ThreeDayDiscount)*'UPS 3Day Base'!F56),2),ROUND(MinBase3Day*(1+ExpressFuelSurcharge),2),ROUND(((1-ThreeDayDiscount)*'UPS 3Day Base'!F56)*(1+ExpressFuelSurcharge),2))</f>
        <v>163.86</v>
      </c>
      <c r="G59" s="300">
        <f>IF(MinBase3Day&gt;ROUND(((1-ThreeDayDiscount)*'UPS 3Day Base'!G56),2),ROUND(MinBase3Day*(1+ExpressFuelSurcharge),2),ROUND(((1-ThreeDayDiscount)*'UPS 3Day Base'!G56)*(1+ExpressFuelSurcharge),2))</f>
        <v>187.1</v>
      </c>
      <c r="H59" s="300">
        <f>IF(MinBase3Day&gt;ROUND(((1-ThreeDayDiscount)*'UPS 3Day Base'!H56),2),ROUND(MinBase3Day*(1+ExpressFuelSurcharge),2),ROUND(((1-ThreeDayDiscount)*'UPS 3Day Base'!H56)*(1+ExpressFuelSurcharge),2))</f>
        <v>218.14</v>
      </c>
    </row>
    <row r="60" ht="12.75" customHeight="1">
      <c r="A60" s="299">
        <v>55.0</v>
      </c>
      <c r="B60" s="300">
        <f>IF(MinBase3Day&gt;ROUND(((1-ThreeDayDiscount)*'UPS 3Day Base'!B57),2),ROUND(MinBase3Day*(1+ExpressFuelSurcharge),2),ROUND(((1-ThreeDayDiscount)*'UPS 3Day Base'!B57)*(1+ExpressFuelSurcharge),2))</f>
        <v>53.35</v>
      </c>
      <c r="C60" s="300">
        <f>IF(MinBase3Day&gt;ROUND(((1-ThreeDayDiscount)*'UPS 3Day Base'!C57),2),ROUND(MinBase3Day*(1+ExpressFuelSurcharge),2),ROUND(((1-ThreeDayDiscount)*'UPS 3Day Base'!C57)*(1+ExpressFuelSurcharge),2))</f>
        <v>68.35</v>
      </c>
      <c r="D60" s="300">
        <f>IF(MinBase3Day&gt;ROUND(((1-ThreeDayDiscount)*'UPS 3Day Base'!D57),2),ROUND(MinBase3Day*(1+ExpressFuelSurcharge),2),ROUND(((1-ThreeDayDiscount)*'UPS 3Day Base'!D57)*(1+ExpressFuelSurcharge),2))</f>
        <v>84.66</v>
      </c>
      <c r="E60" s="300">
        <f>IF(MinBase3Day&gt;ROUND(((1-ThreeDayDiscount)*'UPS 3Day Base'!E57),2),ROUND(MinBase3Day*(1+ExpressFuelSurcharge),2),ROUND(((1-ThreeDayDiscount)*'UPS 3Day Base'!E57)*(1+ExpressFuelSurcharge),2))</f>
        <v>115.08</v>
      </c>
      <c r="F60" s="300">
        <f>IF(MinBase3Day&gt;ROUND(((1-ThreeDayDiscount)*'UPS 3Day Base'!F57),2),ROUND(MinBase3Day*(1+ExpressFuelSurcharge),2),ROUND(((1-ThreeDayDiscount)*'UPS 3Day Base'!F57)*(1+ExpressFuelSurcharge),2))</f>
        <v>166.47</v>
      </c>
      <c r="G60" s="300">
        <f>IF(MinBase3Day&gt;ROUND(((1-ThreeDayDiscount)*'UPS 3Day Base'!G57),2),ROUND(MinBase3Day*(1+ExpressFuelSurcharge),2),ROUND(((1-ThreeDayDiscount)*'UPS 3Day Base'!G57)*(1+ExpressFuelSurcharge),2))</f>
        <v>190.61</v>
      </c>
      <c r="H60" s="300">
        <f>IF(MinBase3Day&gt;ROUND(((1-ThreeDayDiscount)*'UPS 3Day Base'!H57),2),ROUND(MinBase3Day*(1+ExpressFuelSurcharge),2),ROUND(((1-ThreeDayDiscount)*'UPS 3Day Base'!H57)*(1+ExpressFuelSurcharge),2))</f>
        <v>218.19</v>
      </c>
    </row>
    <row r="61" ht="12.75" customHeight="1">
      <c r="A61" s="299">
        <v>56.0</v>
      </c>
      <c r="B61" s="300">
        <f>IF(MinBase3Day&gt;ROUND(((1-ThreeDayDiscount)*'UPS 3Day Base'!B58),2),ROUND(MinBase3Day*(1+ExpressFuelSurcharge),2),ROUND(((1-ThreeDayDiscount)*'UPS 3Day Base'!B58)*(1+ExpressFuelSurcharge),2))</f>
        <v>54.1</v>
      </c>
      <c r="C61" s="300">
        <f>IF(MinBase3Day&gt;ROUND(((1-ThreeDayDiscount)*'UPS 3Day Base'!C58),2),ROUND(MinBase3Day*(1+ExpressFuelSurcharge),2),ROUND(((1-ThreeDayDiscount)*'UPS 3Day Base'!C58)*(1+ExpressFuelSurcharge),2))</f>
        <v>68.6</v>
      </c>
      <c r="D61" s="300">
        <f>IF(MinBase3Day&gt;ROUND(((1-ThreeDayDiscount)*'UPS 3Day Base'!D58),2),ROUND(MinBase3Day*(1+ExpressFuelSurcharge),2),ROUND(((1-ThreeDayDiscount)*'UPS 3Day Base'!D58)*(1+ExpressFuelSurcharge),2))</f>
        <v>85.91</v>
      </c>
      <c r="E61" s="300">
        <f>IF(MinBase3Day&gt;ROUND(((1-ThreeDayDiscount)*'UPS 3Day Base'!E58),2),ROUND(MinBase3Day*(1+ExpressFuelSurcharge),2),ROUND(((1-ThreeDayDiscount)*'UPS 3Day Base'!E58)*(1+ExpressFuelSurcharge),2))</f>
        <v>116.85</v>
      </c>
      <c r="F61" s="300">
        <f>IF(MinBase3Day&gt;ROUND(((1-ThreeDayDiscount)*'UPS 3Day Base'!F58),2),ROUND(MinBase3Day*(1+ExpressFuelSurcharge),2),ROUND(((1-ThreeDayDiscount)*'UPS 3Day Base'!F58)*(1+ExpressFuelSurcharge),2))</f>
        <v>166.59</v>
      </c>
      <c r="G61" s="300">
        <f>IF(MinBase3Day&gt;ROUND(((1-ThreeDayDiscount)*'UPS 3Day Base'!G58),2),ROUND(MinBase3Day*(1+ExpressFuelSurcharge),2),ROUND(((1-ThreeDayDiscount)*'UPS 3Day Base'!G58)*(1+ExpressFuelSurcharge),2))</f>
        <v>194.04</v>
      </c>
      <c r="H61" s="300">
        <f>IF(MinBase3Day&gt;ROUND(((1-ThreeDayDiscount)*'UPS 3Day Base'!H58),2),ROUND(MinBase3Day*(1+ExpressFuelSurcharge),2),ROUND(((1-ThreeDayDiscount)*'UPS 3Day Base'!H58)*(1+ExpressFuelSurcharge),2))</f>
        <v>218.56</v>
      </c>
    </row>
    <row r="62" ht="12.75" customHeight="1">
      <c r="A62" s="299">
        <v>57.0</v>
      </c>
      <c r="B62" s="300">
        <f>IF(MinBase3Day&gt;ROUND(((1-ThreeDayDiscount)*'UPS 3Day Base'!B59),2),ROUND(MinBase3Day*(1+ExpressFuelSurcharge),2),ROUND(((1-ThreeDayDiscount)*'UPS 3Day Base'!B59)*(1+ExpressFuelSurcharge),2))</f>
        <v>54.33</v>
      </c>
      <c r="C62" s="300">
        <f>IF(MinBase3Day&gt;ROUND(((1-ThreeDayDiscount)*'UPS 3Day Base'!C59),2),ROUND(MinBase3Day*(1+ExpressFuelSurcharge),2),ROUND(((1-ThreeDayDiscount)*'UPS 3Day Base'!C59)*(1+ExpressFuelSurcharge),2))</f>
        <v>69.2</v>
      </c>
      <c r="D62" s="300">
        <f>IF(MinBase3Day&gt;ROUND(((1-ThreeDayDiscount)*'UPS 3Day Base'!D59),2),ROUND(MinBase3Day*(1+ExpressFuelSurcharge),2),ROUND(((1-ThreeDayDiscount)*'UPS 3Day Base'!D59)*(1+ExpressFuelSurcharge),2))</f>
        <v>87.39</v>
      </c>
      <c r="E62" s="300">
        <f>IF(MinBase3Day&gt;ROUND(((1-ThreeDayDiscount)*'UPS 3Day Base'!E59),2),ROUND(MinBase3Day*(1+ExpressFuelSurcharge),2),ROUND(((1-ThreeDayDiscount)*'UPS 3Day Base'!E59)*(1+ExpressFuelSurcharge),2))</f>
        <v>118.59</v>
      </c>
      <c r="F62" s="300">
        <f>IF(MinBase3Day&gt;ROUND(((1-ThreeDayDiscount)*'UPS 3Day Base'!F59),2),ROUND(MinBase3Day*(1+ExpressFuelSurcharge),2),ROUND(((1-ThreeDayDiscount)*'UPS 3Day Base'!F59)*(1+ExpressFuelSurcharge),2))</f>
        <v>168.83</v>
      </c>
      <c r="G62" s="300">
        <f>IF(MinBase3Day&gt;ROUND(((1-ThreeDayDiscount)*'UPS 3Day Base'!G59),2),ROUND(MinBase3Day*(1+ExpressFuelSurcharge),2),ROUND(((1-ThreeDayDiscount)*'UPS 3Day Base'!G59)*(1+ExpressFuelSurcharge),2))</f>
        <v>199.71</v>
      </c>
      <c r="H62" s="300">
        <f>IF(MinBase3Day&gt;ROUND(((1-ThreeDayDiscount)*'UPS 3Day Base'!H59),2),ROUND(MinBase3Day*(1+ExpressFuelSurcharge),2),ROUND(((1-ThreeDayDiscount)*'UPS 3Day Base'!H59)*(1+ExpressFuelSurcharge),2))</f>
        <v>219.46</v>
      </c>
    </row>
    <row r="63" ht="12.75" customHeight="1">
      <c r="A63" s="299">
        <v>58.0</v>
      </c>
      <c r="B63" s="300">
        <f>IF(MinBase3Day&gt;ROUND(((1-ThreeDayDiscount)*'UPS 3Day Base'!B60),2),ROUND(MinBase3Day*(1+ExpressFuelSurcharge),2),ROUND(((1-ThreeDayDiscount)*'UPS 3Day Base'!B60)*(1+ExpressFuelSurcharge),2))</f>
        <v>54.7</v>
      </c>
      <c r="C63" s="300">
        <f>IF(MinBase3Day&gt;ROUND(((1-ThreeDayDiscount)*'UPS 3Day Base'!C60),2),ROUND(MinBase3Day*(1+ExpressFuelSurcharge),2),ROUND(((1-ThreeDayDiscount)*'UPS 3Day Base'!C60)*(1+ExpressFuelSurcharge),2))</f>
        <v>69.8</v>
      </c>
      <c r="D63" s="300">
        <f>IF(MinBase3Day&gt;ROUND(((1-ThreeDayDiscount)*'UPS 3Day Base'!D60),2),ROUND(MinBase3Day*(1+ExpressFuelSurcharge),2),ROUND(((1-ThreeDayDiscount)*'UPS 3Day Base'!D60)*(1+ExpressFuelSurcharge),2))</f>
        <v>88.47</v>
      </c>
      <c r="E63" s="300">
        <f>IF(MinBase3Day&gt;ROUND(((1-ThreeDayDiscount)*'UPS 3Day Base'!E60),2),ROUND(MinBase3Day*(1+ExpressFuelSurcharge),2),ROUND(((1-ThreeDayDiscount)*'UPS 3Day Base'!E60)*(1+ExpressFuelSurcharge),2))</f>
        <v>120.48</v>
      </c>
      <c r="F63" s="300">
        <f>IF(MinBase3Day&gt;ROUND(((1-ThreeDayDiscount)*'UPS 3Day Base'!F60),2),ROUND(MinBase3Day*(1+ExpressFuelSurcharge),2),ROUND(((1-ThreeDayDiscount)*'UPS 3Day Base'!F60)*(1+ExpressFuelSurcharge),2))</f>
        <v>172.45</v>
      </c>
      <c r="G63" s="300">
        <f>IF(MinBase3Day&gt;ROUND(((1-ThreeDayDiscount)*'UPS 3Day Base'!G60),2),ROUND(MinBase3Day*(1+ExpressFuelSurcharge),2),ROUND(((1-ThreeDayDiscount)*'UPS 3Day Base'!G60)*(1+ExpressFuelSurcharge),2))</f>
        <v>201.4</v>
      </c>
      <c r="H63" s="300">
        <f>IF(MinBase3Day&gt;ROUND(((1-ThreeDayDiscount)*'UPS 3Day Base'!H60),2),ROUND(MinBase3Day*(1+ExpressFuelSurcharge),2),ROUND(((1-ThreeDayDiscount)*'UPS 3Day Base'!H60)*(1+ExpressFuelSurcharge),2))</f>
        <v>223.08</v>
      </c>
    </row>
    <row r="64" ht="12.75" customHeight="1">
      <c r="A64" s="299">
        <v>59.0</v>
      </c>
      <c r="B64" s="300">
        <f>IF(MinBase3Day&gt;ROUND(((1-ThreeDayDiscount)*'UPS 3Day Base'!B61),2),ROUND(MinBase3Day*(1+ExpressFuelSurcharge),2),ROUND(((1-ThreeDayDiscount)*'UPS 3Day Base'!B61)*(1+ExpressFuelSurcharge),2))</f>
        <v>54.93</v>
      </c>
      <c r="C64" s="300">
        <f>IF(MinBase3Day&gt;ROUND(((1-ThreeDayDiscount)*'UPS 3Day Base'!C61),2),ROUND(MinBase3Day*(1+ExpressFuelSurcharge),2),ROUND(((1-ThreeDayDiscount)*'UPS 3Day Base'!C61)*(1+ExpressFuelSurcharge),2))</f>
        <v>70.48</v>
      </c>
      <c r="D64" s="300">
        <f>IF(MinBase3Day&gt;ROUND(((1-ThreeDayDiscount)*'UPS 3Day Base'!D61),2),ROUND(MinBase3Day*(1+ExpressFuelSurcharge),2),ROUND(((1-ThreeDayDiscount)*'UPS 3Day Base'!D61)*(1+ExpressFuelSurcharge),2))</f>
        <v>89.8</v>
      </c>
      <c r="E64" s="300">
        <f>IF(MinBase3Day&gt;ROUND(((1-ThreeDayDiscount)*'UPS 3Day Base'!E61),2),ROUND(MinBase3Day*(1+ExpressFuelSurcharge),2),ROUND(((1-ThreeDayDiscount)*'UPS 3Day Base'!E61)*(1+ExpressFuelSurcharge),2))</f>
        <v>122.13</v>
      </c>
      <c r="F64" s="300">
        <f>IF(MinBase3Day&gt;ROUND(((1-ThreeDayDiscount)*'UPS 3Day Base'!F61),2),ROUND(MinBase3Day*(1+ExpressFuelSurcharge),2),ROUND(((1-ThreeDayDiscount)*'UPS 3Day Base'!F61)*(1+ExpressFuelSurcharge),2))</f>
        <v>174.43</v>
      </c>
      <c r="G64" s="300">
        <f>IF(MinBase3Day&gt;ROUND(((1-ThreeDayDiscount)*'UPS 3Day Base'!G61),2),ROUND(MinBase3Day*(1+ExpressFuelSurcharge),2),ROUND(((1-ThreeDayDiscount)*'UPS 3Day Base'!G61)*(1+ExpressFuelSurcharge),2))</f>
        <v>204.76</v>
      </c>
      <c r="H64" s="300">
        <f>IF(MinBase3Day&gt;ROUND(((1-ThreeDayDiscount)*'UPS 3Day Base'!H61),2),ROUND(MinBase3Day*(1+ExpressFuelSurcharge),2),ROUND(((1-ThreeDayDiscount)*'UPS 3Day Base'!H61)*(1+ExpressFuelSurcharge),2))</f>
        <v>227.1</v>
      </c>
    </row>
    <row r="65" ht="12.75" customHeight="1">
      <c r="A65" s="299">
        <v>60.0</v>
      </c>
      <c r="B65" s="300">
        <f>IF(MinBase3Day&gt;ROUND(((1-ThreeDayDiscount)*'UPS 3Day Base'!B62),2),ROUND(MinBase3Day*(1+ExpressFuelSurcharge),2),ROUND(((1-ThreeDayDiscount)*'UPS 3Day Base'!B62)*(1+ExpressFuelSurcharge),2))</f>
        <v>56.75</v>
      </c>
      <c r="C65" s="300">
        <f>IF(MinBase3Day&gt;ROUND(((1-ThreeDayDiscount)*'UPS 3Day Base'!C62),2),ROUND(MinBase3Day*(1+ExpressFuelSurcharge),2),ROUND(((1-ThreeDayDiscount)*'UPS 3Day Base'!C62)*(1+ExpressFuelSurcharge),2))</f>
        <v>72.95</v>
      </c>
      <c r="D65" s="300">
        <f>IF(MinBase3Day&gt;ROUND(((1-ThreeDayDiscount)*'UPS 3Day Base'!D62),2),ROUND(MinBase3Day*(1+ExpressFuelSurcharge),2),ROUND(((1-ThreeDayDiscount)*'UPS 3Day Base'!D62)*(1+ExpressFuelSurcharge),2))</f>
        <v>90.34</v>
      </c>
      <c r="E65" s="300">
        <f>IF(MinBase3Day&gt;ROUND(((1-ThreeDayDiscount)*'UPS 3Day Base'!E62),2),ROUND(MinBase3Day*(1+ExpressFuelSurcharge),2),ROUND(((1-ThreeDayDiscount)*'UPS 3Day Base'!E62)*(1+ExpressFuelSurcharge),2))</f>
        <v>122.28</v>
      </c>
      <c r="F65" s="300">
        <f>IF(MinBase3Day&gt;ROUND(((1-ThreeDayDiscount)*'UPS 3Day Base'!F62),2),ROUND(MinBase3Day*(1+ExpressFuelSurcharge),2),ROUND(((1-ThreeDayDiscount)*'UPS 3Day Base'!F62)*(1+ExpressFuelSurcharge),2))</f>
        <v>177.77</v>
      </c>
      <c r="G65" s="300">
        <f>IF(MinBase3Day&gt;ROUND(((1-ThreeDayDiscount)*'UPS 3Day Base'!G62),2),ROUND(MinBase3Day*(1+ExpressFuelSurcharge),2),ROUND(((1-ThreeDayDiscount)*'UPS 3Day Base'!G62)*(1+ExpressFuelSurcharge),2))</f>
        <v>205.93</v>
      </c>
      <c r="H65" s="300">
        <f>IF(MinBase3Day&gt;ROUND(((1-ThreeDayDiscount)*'UPS 3Day Base'!H62),2),ROUND(MinBase3Day*(1+ExpressFuelSurcharge),2),ROUND(((1-ThreeDayDiscount)*'UPS 3Day Base'!H62)*(1+ExpressFuelSurcharge),2))</f>
        <v>231.22</v>
      </c>
    </row>
    <row r="66" ht="12.75" customHeight="1">
      <c r="A66" s="299">
        <v>61.0</v>
      </c>
      <c r="B66" s="300">
        <f>IF(MinBase3Day&gt;ROUND(((1-ThreeDayDiscount)*'UPS 3Day Base'!B63),2),ROUND(MinBase3Day*(1+ExpressFuelSurcharge),2),ROUND(((1-ThreeDayDiscount)*'UPS 3Day Base'!B63)*(1+ExpressFuelSurcharge),2))</f>
        <v>56.8</v>
      </c>
      <c r="C66" s="300">
        <f>IF(MinBase3Day&gt;ROUND(((1-ThreeDayDiscount)*'UPS 3Day Base'!C63),2),ROUND(MinBase3Day*(1+ExpressFuelSurcharge),2),ROUND(((1-ThreeDayDiscount)*'UPS 3Day Base'!C63)*(1+ExpressFuelSurcharge),2))</f>
        <v>72.99</v>
      </c>
      <c r="D66" s="300">
        <f>IF(MinBase3Day&gt;ROUND(((1-ThreeDayDiscount)*'UPS 3Day Base'!D63),2),ROUND(MinBase3Day*(1+ExpressFuelSurcharge),2),ROUND(((1-ThreeDayDiscount)*'UPS 3Day Base'!D63)*(1+ExpressFuelSurcharge),2))</f>
        <v>92.42</v>
      </c>
      <c r="E66" s="300">
        <f>IF(MinBase3Day&gt;ROUND(((1-ThreeDayDiscount)*'UPS 3Day Base'!E63),2),ROUND(MinBase3Day*(1+ExpressFuelSurcharge),2),ROUND(((1-ThreeDayDiscount)*'UPS 3Day Base'!E63)*(1+ExpressFuelSurcharge),2))</f>
        <v>126.56</v>
      </c>
      <c r="F66" s="300">
        <f>IF(MinBase3Day&gt;ROUND(((1-ThreeDayDiscount)*'UPS 3Day Base'!F63),2),ROUND(MinBase3Day*(1+ExpressFuelSurcharge),2),ROUND(((1-ThreeDayDiscount)*'UPS 3Day Base'!F63)*(1+ExpressFuelSurcharge),2))</f>
        <v>181.32</v>
      </c>
      <c r="G66" s="300">
        <f>IF(MinBase3Day&gt;ROUND(((1-ThreeDayDiscount)*'UPS 3Day Base'!G63),2),ROUND(MinBase3Day*(1+ExpressFuelSurcharge),2),ROUND(((1-ThreeDayDiscount)*'UPS 3Day Base'!G63)*(1+ExpressFuelSurcharge),2))</f>
        <v>211.57</v>
      </c>
      <c r="H66" s="300">
        <f>IF(MinBase3Day&gt;ROUND(((1-ThreeDayDiscount)*'UPS 3Day Base'!H63),2),ROUND(MinBase3Day*(1+ExpressFuelSurcharge),2),ROUND(((1-ThreeDayDiscount)*'UPS 3Day Base'!H63)*(1+ExpressFuelSurcharge),2))</f>
        <v>235.1</v>
      </c>
    </row>
    <row r="67" ht="12.75" customHeight="1">
      <c r="A67" s="299">
        <v>62.0</v>
      </c>
      <c r="B67" s="300">
        <f>IF(MinBase3Day&gt;ROUND(((1-ThreeDayDiscount)*'UPS 3Day Base'!B64),2),ROUND(MinBase3Day*(1+ExpressFuelSurcharge),2),ROUND(((1-ThreeDayDiscount)*'UPS 3Day Base'!B64)*(1+ExpressFuelSurcharge),2))</f>
        <v>56.84</v>
      </c>
      <c r="C67" s="300">
        <f>IF(MinBase3Day&gt;ROUND(((1-ThreeDayDiscount)*'UPS 3Day Base'!C64),2),ROUND(MinBase3Day*(1+ExpressFuelSurcharge),2),ROUND(((1-ThreeDayDiscount)*'UPS 3Day Base'!C64)*(1+ExpressFuelSurcharge),2))</f>
        <v>74.14</v>
      </c>
      <c r="D67" s="300">
        <f>IF(MinBase3Day&gt;ROUND(((1-ThreeDayDiscount)*'UPS 3Day Base'!D64),2),ROUND(MinBase3Day*(1+ExpressFuelSurcharge),2),ROUND(((1-ThreeDayDiscount)*'UPS 3Day Base'!D64)*(1+ExpressFuelSurcharge),2))</f>
        <v>93.62</v>
      </c>
      <c r="E67" s="300">
        <f>IF(MinBase3Day&gt;ROUND(((1-ThreeDayDiscount)*'UPS 3Day Base'!E64),2),ROUND(MinBase3Day*(1+ExpressFuelSurcharge),2),ROUND(((1-ThreeDayDiscount)*'UPS 3Day Base'!E64)*(1+ExpressFuelSurcharge),2))</f>
        <v>128.3</v>
      </c>
      <c r="F67" s="300">
        <f>IF(MinBase3Day&gt;ROUND(((1-ThreeDayDiscount)*'UPS 3Day Base'!F64),2),ROUND(MinBase3Day*(1+ExpressFuelSurcharge),2),ROUND(((1-ThreeDayDiscount)*'UPS 3Day Base'!F64)*(1+ExpressFuelSurcharge),2))</f>
        <v>184.61</v>
      </c>
      <c r="G67" s="300">
        <f>IF(MinBase3Day&gt;ROUND(((1-ThreeDayDiscount)*'UPS 3Day Base'!G64),2),ROUND(MinBase3Day*(1+ExpressFuelSurcharge),2),ROUND(((1-ThreeDayDiscount)*'UPS 3Day Base'!G64)*(1+ExpressFuelSurcharge),2))</f>
        <v>215.22</v>
      </c>
      <c r="H67" s="300">
        <f>IF(MinBase3Day&gt;ROUND(((1-ThreeDayDiscount)*'UPS 3Day Base'!H64),2),ROUND(MinBase3Day*(1+ExpressFuelSurcharge),2),ROUND(((1-ThreeDayDiscount)*'UPS 3Day Base'!H64)*(1+ExpressFuelSurcharge),2))</f>
        <v>238.7</v>
      </c>
    </row>
    <row r="68" ht="12.75" customHeight="1">
      <c r="A68" s="299">
        <v>63.0</v>
      </c>
      <c r="B68" s="300">
        <f>IF(MinBase3Day&gt;ROUND(((1-ThreeDayDiscount)*'UPS 3Day Base'!B65),2),ROUND(MinBase3Day*(1+ExpressFuelSurcharge),2),ROUND(((1-ThreeDayDiscount)*'UPS 3Day Base'!B65)*(1+ExpressFuelSurcharge),2))</f>
        <v>56.88</v>
      </c>
      <c r="C68" s="300">
        <f>IF(MinBase3Day&gt;ROUND(((1-ThreeDayDiscount)*'UPS 3Day Base'!C65),2),ROUND(MinBase3Day*(1+ExpressFuelSurcharge),2),ROUND(((1-ThreeDayDiscount)*'UPS 3Day Base'!C65)*(1+ExpressFuelSurcharge),2))</f>
        <v>74.47</v>
      </c>
      <c r="D68" s="300">
        <f>IF(MinBase3Day&gt;ROUND(((1-ThreeDayDiscount)*'UPS 3Day Base'!D65),2),ROUND(MinBase3Day*(1+ExpressFuelSurcharge),2),ROUND(((1-ThreeDayDiscount)*'UPS 3Day Base'!D65)*(1+ExpressFuelSurcharge),2))</f>
        <v>94.82</v>
      </c>
      <c r="E68" s="300">
        <f>IF(MinBase3Day&gt;ROUND(((1-ThreeDayDiscount)*'UPS 3Day Base'!E65),2),ROUND(MinBase3Day*(1+ExpressFuelSurcharge),2),ROUND(((1-ThreeDayDiscount)*'UPS 3Day Base'!E65)*(1+ExpressFuelSurcharge),2))</f>
        <v>130.13</v>
      </c>
      <c r="F68" s="300">
        <f>IF(MinBase3Day&gt;ROUND(((1-ThreeDayDiscount)*'UPS 3Day Base'!F65),2),ROUND(MinBase3Day*(1+ExpressFuelSurcharge),2),ROUND(((1-ThreeDayDiscount)*'UPS 3Day Base'!F65)*(1+ExpressFuelSurcharge),2))</f>
        <v>187.23</v>
      </c>
      <c r="G68" s="300">
        <f>IF(MinBase3Day&gt;ROUND(((1-ThreeDayDiscount)*'UPS 3Day Base'!G65),2),ROUND(MinBase3Day*(1+ExpressFuelSurcharge),2),ROUND(((1-ThreeDayDiscount)*'UPS 3Day Base'!G65)*(1+ExpressFuelSurcharge),2))</f>
        <v>218.69</v>
      </c>
      <c r="H68" s="300">
        <f>IF(MinBase3Day&gt;ROUND(((1-ThreeDayDiscount)*'UPS 3Day Base'!H65),2),ROUND(MinBase3Day*(1+ExpressFuelSurcharge),2),ROUND(((1-ThreeDayDiscount)*'UPS 3Day Base'!H65)*(1+ExpressFuelSurcharge),2))</f>
        <v>242.64</v>
      </c>
    </row>
    <row r="69" ht="12.75" customHeight="1">
      <c r="A69" s="299">
        <v>64.0</v>
      </c>
      <c r="B69" s="300">
        <f>IF(MinBase3Day&gt;ROUND(((1-ThreeDayDiscount)*'UPS 3Day Base'!B66),2),ROUND(MinBase3Day*(1+ExpressFuelSurcharge),2),ROUND(((1-ThreeDayDiscount)*'UPS 3Day Base'!B66)*(1+ExpressFuelSurcharge),2))</f>
        <v>58.79</v>
      </c>
      <c r="C69" s="300">
        <f>IF(MinBase3Day&gt;ROUND(((1-ThreeDayDiscount)*'UPS 3Day Base'!C66),2),ROUND(MinBase3Day*(1+ExpressFuelSurcharge),2),ROUND(((1-ThreeDayDiscount)*'UPS 3Day Base'!C66)*(1+ExpressFuelSurcharge),2))</f>
        <v>76.06</v>
      </c>
      <c r="D69" s="300">
        <f>IF(MinBase3Day&gt;ROUND(((1-ThreeDayDiscount)*'UPS 3Day Base'!D66),2),ROUND(MinBase3Day*(1+ExpressFuelSurcharge),2),ROUND(((1-ThreeDayDiscount)*'UPS 3Day Base'!D66)*(1+ExpressFuelSurcharge),2))</f>
        <v>95.83</v>
      </c>
      <c r="E69" s="300">
        <f>IF(MinBase3Day&gt;ROUND(((1-ThreeDayDiscount)*'UPS 3Day Base'!E66),2),ROUND(MinBase3Day*(1+ExpressFuelSurcharge),2),ROUND(((1-ThreeDayDiscount)*'UPS 3Day Base'!E66)*(1+ExpressFuelSurcharge),2))</f>
        <v>132.27</v>
      </c>
      <c r="F69" s="300">
        <f>IF(MinBase3Day&gt;ROUND(((1-ThreeDayDiscount)*'UPS 3Day Base'!F66),2),ROUND(MinBase3Day*(1+ExpressFuelSurcharge),2),ROUND(((1-ThreeDayDiscount)*'UPS 3Day Base'!F66)*(1+ExpressFuelSurcharge),2))</f>
        <v>190.99</v>
      </c>
      <c r="G69" s="300">
        <f>IF(MinBase3Day&gt;ROUND(((1-ThreeDayDiscount)*'UPS 3Day Base'!G66),2),ROUND(MinBase3Day*(1+ExpressFuelSurcharge),2),ROUND(((1-ThreeDayDiscount)*'UPS 3Day Base'!G66)*(1+ExpressFuelSurcharge),2))</f>
        <v>222.84</v>
      </c>
      <c r="H69" s="300">
        <f>IF(MinBase3Day&gt;ROUND(((1-ThreeDayDiscount)*'UPS 3Day Base'!H66),2),ROUND(MinBase3Day*(1+ExpressFuelSurcharge),2),ROUND(((1-ThreeDayDiscount)*'UPS 3Day Base'!H66)*(1+ExpressFuelSurcharge),2))</f>
        <v>246.52</v>
      </c>
    </row>
    <row r="70" ht="12.75" customHeight="1">
      <c r="A70" s="299">
        <v>65.0</v>
      </c>
      <c r="B70" s="300">
        <f>IF(MinBase3Day&gt;ROUND(((1-ThreeDayDiscount)*'UPS 3Day Base'!B67),2),ROUND(MinBase3Day*(1+ExpressFuelSurcharge),2),ROUND(((1-ThreeDayDiscount)*'UPS 3Day Base'!B67)*(1+ExpressFuelSurcharge),2))</f>
        <v>59.12</v>
      </c>
      <c r="C70" s="300">
        <f>IF(MinBase3Day&gt;ROUND(((1-ThreeDayDiscount)*'UPS 3Day Base'!C67),2),ROUND(MinBase3Day*(1+ExpressFuelSurcharge),2),ROUND(((1-ThreeDayDiscount)*'UPS 3Day Base'!C67)*(1+ExpressFuelSurcharge),2))</f>
        <v>77.05</v>
      </c>
      <c r="D70" s="300">
        <f>IF(MinBase3Day&gt;ROUND(((1-ThreeDayDiscount)*'UPS 3Day Base'!D67),2),ROUND(MinBase3Day*(1+ExpressFuelSurcharge),2),ROUND(((1-ThreeDayDiscount)*'UPS 3Day Base'!D67)*(1+ExpressFuelSurcharge),2))</f>
        <v>95.88</v>
      </c>
      <c r="E70" s="300">
        <f>IF(MinBase3Day&gt;ROUND(((1-ThreeDayDiscount)*'UPS 3Day Base'!E67),2),ROUND(MinBase3Day*(1+ExpressFuelSurcharge),2),ROUND(((1-ThreeDayDiscount)*'UPS 3Day Base'!E67)*(1+ExpressFuelSurcharge),2))</f>
        <v>132.8</v>
      </c>
      <c r="F70" s="300">
        <f>IF(MinBase3Day&gt;ROUND(((1-ThreeDayDiscount)*'UPS 3Day Base'!F67),2),ROUND(MinBase3Day*(1+ExpressFuelSurcharge),2),ROUND(((1-ThreeDayDiscount)*'UPS 3Day Base'!F67)*(1+ExpressFuelSurcharge),2))</f>
        <v>194.02</v>
      </c>
      <c r="G70" s="300">
        <f>IF(MinBase3Day&gt;ROUND(((1-ThreeDayDiscount)*'UPS 3Day Base'!G67),2),ROUND(MinBase3Day*(1+ExpressFuelSurcharge),2),ROUND(((1-ThreeDayDiscount)*'UPS 3Day Base'!G67)*(1+ExpressFuelSurcharge),2))</f>
        <v>225.45</v>
      </c>
      <c r="H70" s="300">
        <f>IF(MinBase3Day&gt;ROUND(((1-ThreeDayDiscount)*'UPS 3Day Base'!H67),2),ROUND(MinBase3Day*(1+ExpressFuelSurcharge),2),ROUND(((1-ThreeDayDiscount)*'UPS 3Day Base'!H67)*(1+ExpressFuelSurcharge),2))</f>
        <v>252.38</v>
      </c>
    </row>
    <row r="71" ht="12.75" customHeight="1">
      <c r="A71" s="299">
        <v>66.0</v>
      </c>
      <c r="B71" s="300">
        <f>IF(MinBase3Day&gt;ROUND(((1-ThreeDayDiscount)*'UPS 3Day Base'!B68),2),ROUND(MinBase3Day*(1+ExpressFuelSurcharge),2),ROUND(((1-ThreeDayDiscount)*'UPS 3Day Base'!B68)*(1+ExpressFuelSurcharge),2))</f>
        <v>60.98</v>
      </c>
      <c r="C71" s="300">
        <f>IF(MinBase3Day&gt;ROUND(((1-ThreeDayDiscount)*'UPS 3Day Base'!C68),2),ROUND(MinBase3Day*(1+ExpressFuelSurcharge),2),ROUND(((1-ThreeDayDiscount)*'UPS 3Day Base'!C68)*(1+ExpressFuelSurcharge),2))</f>
        <v>77.7</v>
      </c>
      <c r="D71" s="300">
        <f>IF(MinBase3Day&gt;ROUND(((1-ThreeDayDiscount)*'UPS 3Day Base'!D68),2),ROUND(MinBase3Day*(1+ExpressFuelSurcharge),2),ROUND(((1-ThreeDayDiscount)*'UPS 3Day Base'!D68)*(1+ExpressFuelSurcharge),2))</f>
        <v>97.91</v>
      </c>
      <c r="E71" s="300">
        <f>IF(MinBase3Day&gt;ROUND(((1-ThreeDayDiscount)*'UPS 3Day Base'!E68),2),ROUND(MinBase3Day*(1+ExpressFuelSurcharge),2),ROUND(((1-ThreeDayDiscount)*'UPS 3Day Base'!E68)*(1+ExpressFuelSurcharge),2))</f>
        <v>135.62</v>
      </c>
      <c r="F71" s="300">
        <f>IF(MinBase3Day&gt;ROUND(((1-ThreeDayDiscount)*'UPS 3Day Base'!F68),2),ROUND(MinBase3Day*(1+ExpressFuelSurcharge),2),ROUND(((1-ThreeDayDiscount)*'UPS 3Day Base'!F68)*(1+ExpressFuelSurcharge),2))</f>
        <v>196.15</v>
      </c>
      <c r="G71" s="300">
        <f>IF(MinBase3Day&gt;ROUND(((1-ThreeDayDiscount)*'UPS 3Day Base'!G68),2),ROUND(MinBase3Day*(1+ExpressFuelSurcharge),2),ROUND(((1-ThreeDayDiscount)*'UPS 3Day Base'!G68)*(1+ExpressFuelSurcharge),2))</f>
        <v>229.15</v>
      </c>
      <c r="H71" s="300">
        <f>IF(MinBase3Day&gt;ROUND(((1-ThreeDayDiscount)*'UPS 3Day Base'!H68),2),ROUND(MinBase3Day*(1+ExpressFuelSurcharge),2),ROUND(((1-ThreeDayDiscount)*'UPS 3Day Base'!H68)*(1+ExpressFuelSurcharge),2))</f>
        <v>257.67</v>
      </c>
    </row>
    <row r="72" ht="12.75" customHeight="1">
      <c r="A72" s="299">
        <v>67.0</v>
      </c>
      <c r="B72" s="300">
        <f>IF(MinBase3Day&gt;ROUND(((1-ThreeDayDiscount)*'UPS 3Day Base'!B69),2),ROUND(MinBase3Day*(1+ExpressFuelSurcharge),2),ROUND(((1-ThreeDayDiscount)*'UPS 3Day Base'!B69)*(1+ExpressFuelSurcharge),2))</f>
        <v>61.04</v>
      </c>
      <c r="C72" s="300">
        <f>IF(MinBase3Day&gt;ROUND(((1-ThreeDayDiscount)*'UPS 3Day Base'!C69),2),ROUND(MinBase3Day*(1+ExpressFuelSurcharge),2),ROUND(((1-ThreeDayDiscount)*'UPS 3Day Base'!C69)*(1+ExpressFuelSurcharge),2))</f>
        <v>79.03</v>
      </c>
      <c r="D72" s="300">
        <f>IF(MinBase3Day&gt;ROUND(((1-ThreeDayDiscount)*'UPS 3Day Base'!D69),2),ROUND(MinBase3Day*(1+ExpressFuelSurcharge),2),ROUND(((1-ThreeDayDiscount)*'UPS 3Day Base'!D69)*(1+ExpressFuelSurcharge),2))</f>
        <v>99.22</v>
      </c>
      <c r="E72" s="300">
        <f>IF(MinBase3Day&gt;ROUND(((1-ThreeDayDiscount)*'UPS 3Day Base'!E69),2),ROUND(MinBase3Day*(1+ExpressFuelSurcharge),2),ROUND(((1-ThreeDayDiscount)*'UPS 3Day Base'!E69)*(1+ExpressFuelSurcharge),2))</f>
        <v>137.67</v>
      </c>
      <c r="F72" s="300">
        <f>IF(MinBase3Day&gt;ROUND(((1-ThreeDayDiscount)*'UPS 3Day Base'!F69),2),ROUND(MinBase3Day*(1+ExpressFuelSurcharge),2),ROUND(((1-ThreeDayDiscount)*'UPS 3Day Base'!F69)*(1+ExpressFuelSurcharge),2))</f>
        <v>199.05</v>
      </c>
      <c r="G72" s="300">
        <f>IF(MinBase3Day&gt;ROUND(((1-ThreeDayDiscount)*'UPS 3Day Base'!G69),2),ROUND(MinBase3Day*(1+ExpressFuelSurcharge),2),ROUND(((1-ThreeDayDiscount)*'UPS 3Day Base'!G69)*(1+ExpressFuelSurcharge),2))</f>
        <v>232.7</v>
      </c>
      <c r="H72" s="300">
        <f>IF(MinBase3Day&gt;ROUND(((1-ThreeDayDiscount)*'UPS 3Day Base'!H69),2),ROUND(MinBase3Day*(1+ExpressFuelSurcharge),2),ROUND(((1-ThreeDayDiscount)*'UPS 3Day Base'!H69)*(1+ExpressFuelSurcharge),2))</f>
        <v>258.29</v>
      </c>
    </row>
    <row r="73" ht="12.75" customHeight="1">
      <c r="A73" s="299">
        <v>68.0</v>
      </c>
      <c r="B73" s="300">
        <f>IF(MinBase3Day&gt;ROUND(((1-ThreeDayDiscount)*'UPS 3Day Base'!B70),2),ROUND(MinBase3Day*(1+ExpressFuelSurcharge),2),ROUND(((1-ThreeDayDiscount)*'UPS 3Day Base'!B70)*(1+ExpressFuelSurcharge),2))</f>
        <v>61.11</v>
      </c>
      <c r="C73" s="300">
        <f>IF(MinBase3Day&gt;ROUND(((1-ThreeDayDiscount)*'UPS 3Day Base'!C70),2),ROUND(MinBase3Day*(1+ExpressFuelSurcharge),2),ROUND(((1-ThreeDayDiscount)*'UPS 3Day Base'!C70)*(1+ExpressFuelSurcharge),2))</f>
        <v>79.83</v>
      </c>
      <c r="D73" s="300">
        <f>IF(MinBase3Day&gt;ROUND(((1-ThreeDayDiscount)*'UPS 3Day Base'!D70),2),ROUND(MinBase3Day*(1+ExpressFuelSurcharge),2),ROUND(((1-ThreeDayDiscount)*'UPS 3Day Base'!D70)*(1+ExpressFuelSurcharge),2))</f>
        <v>101.08</v>
      </c>
      <c r="E73" s="300">
        <f>IF(MinBase3Day&gt;ROUND(((1-ThreeDayDiscount)*'UPS 3Day Base'!E70),2),ROUND(MinBase3Day*(1+ExpressFuelSurcharge),2),ROUND(((1-ThreeDayDiscount)*'UPS 3Day Base'!E70)*(1+ExpressFuelSurcharge),2))</f>
        <v>139.42</v>
      </c>
      <c r="F73" s="300">
        <f>IF(MinBase3Day&gt;ROUND(((1-ThreeDayDiscount)*'UPS 3Day Base'!F70),2),ROUND(MinBase3Day*(1+ExpressFuelSurcharge),2),ROUND(((1-ThreeDayDiscount)*'UPS 3Day Base'!F70)*(1+ExpressFuelSurcharge),2))</f>
        <v>201.9</v>
      </c>
      <c r="G73" s="300">
        <f>IF(MinBase3Day&gt;ROUND(((1-ThreeDayDiscount)*'UPS 3Day Base'!G70),2),ROUND(MinBase3Day*(1+ExpressFuelSurcharge),2),ROUND(((1-ThreeDayDiscount)*'UPS 3Day Base'!G70)*(1+ExpressFuelSurcharge),2))</f>
        <v>235.98</v>
      </c>
      <c r="H73" s="300">
        <f>IF(MinBase3Day&gt;ROUND(((1-ThreeDayDiscount)*'UPS 3Day Base'!H70),2),ROUND(MinBase3Day*(1+ExpressFuelSurcharge),2),ROUND(((1-ThreeDayDiscount)*'UPS 3Day Base'!H70)*(1+ExpressFuelSurcharge),2))</f>
        <v>269.32</v>
      </c>
    </row>
    <row r="74" ht="12.75" customHeight="1">
      <c r="A74" s="299">
        <v>69.0</v>
      </c>
      <c r="B74" s="300">
        <f>IF(MinBase3Day&gt;ROUND(((1-ThreeDayDiscount)*'UPS 3Day Base'!B71),2),ROUND(MinBase3Day*(1+ExpressFuelSurcharge),2),ROUND(((1-ThreeDayDiscount)*'UPS 3Day Base'!B71)*(1+ExpressFuelSurcharge),2))</f>
        <v>61.41</v>
      </c>
      <c r="C74" s="300">
        <f>IF(MinBase3Day&gt;ROUND(((1-ThreeDayDiscount)*'UPS 3Day Base'!C71),2),ROUND(MinBase3Day*(1+ExpressFuelSurcharge),2),ROUND(((1-ThreeDayDiscount)*'UPS 3Day Base'!C71)*(1+ExpressFuelSurcharge),2))</f>
        <v>82.13</v>
      </c>
      <c r="D74" s="300">
        <f>IF(MinBase3Day&gt;ROUND(((1-ThreeDayDiscount)*'UPS 3Day Base'!D71),2),ROUND(MinBase3Day*(1+ExpressFuelSurcharge),2),ROUND(((1-ThreeDayDiscount)*'UPS 3Day Base'!D71)*(1+ExpressFuelSurcharge),2))</f>
        <v>101.95</v>
      </c>
      <c r="E74" s="300">
        <f>IF(MinBase3Day&gt;ROUND(((1-ThreeDayDiscount)*'UPS 3Day Base'!E71),2),ROUND(MinBase3Day*(1+ExpressFuelSurcharge),2),ROUND(((1-ThreeDayDiscount)*'UPS 3Day Base'!E71)*(1+ExpressFuelSurcharge),2))</f>
        <v>140.94</v>
      </c>
      <c r="F74" s="300">
        <f>IF(MinBase3Day&gt;ROUND(((1-ThreeDayDiscount)*'UPS 3Day Base'!F71),2),ROUND(MinBase3Day*(1+ExpressFuelSurcharge),2),ROUND(((1-ThreeDayDiscount)*'UPS 3Day Base'!F71)*(1+ExpressFuelSurcharge),2))</f>
        <v>203.72</v>
      </c>
      <c r="G74" s="300">
        <f>IF(MinBase3Day&gt;ROUND(((1-ThreeDayDiscount)*'UPS 3Day Base'!G71),2),ROUND(MinBase3Day*(1+ExpressFuelSurcharge),2),ROUND(((1-ThreeDayDiscount)*'UPS 3Day Base'!G71)*(1+ExpressFuelSurcharge),2))</f>
        <v>237.04</v>
      </c>
      <c r="H74" s="300">
        <f>IF(MinBase3Day&gt;ROUND(((1-ThreeDayDiscount)*'UPS 3Day Base'!H71),2),ROUND(MinBase3Day*(1+ExpressFuelSurcharge),2),ROUND(((1-ThreeDayDiscount)*'UPS 3Day Base'!H71)*(1+ExpressFuelSurcharge),2))</f>
        <v>274.19</v>
      </c>
    </row>
    <row r="75" ht="12.75" customHeight="1">
      <c r="A75" s="299">
        <v>70.0</v>
      </c>
      <c r="B75" s="300">
        <f>IF(MinBase3Day&gt;ROUND(((1-ThreeDayDiscount)*'UPS 3Day Base'!B72),2),ROUND(MinBase3Day*(1+ExpressFuelSurcharge),2),ROUND(((1-ThreeDayDiscount)*'UPS 3Day Base'!B72)*(1+ExpressFuelSurcharge),2))</f>
        <v>62.07</v>
      </c>
      <c r="C75" s="300">
        <f>IF(MinBase3Day&gt;ROUND(((1-ThreeDayDiscount)*'UPS 3Day Base'!C72),2),ROUND(MinBase3Day*(1+ExpressFuelSurcharge),2),ROUND(((1-ThreeDayDiscount)*'UPS 3Day Base'!C72)*(1+ExpressFuelSurcharge),2))</f>
        <v>82.42</v>
      </c>
      <c r="D75" s="300">
        <f>IF(MinBase3Day&gt;ROUND(((1-ThreeDayDiscount)*'UPS 3Day Base'!D72),2),ROUND(MinBase3Day*(1+ExpressFuelSurcharge),2),ROUND(((1-ThreeDayDiscount)*'UPS 3Day Base'!D72)*(1+ExpressFuelSurcharge),2))</f>
        <v>103.34</v>
      </c>
      <c r="E75" s="300">
        <f>IF(MinBase3Day&gt;ROUND(((1-ThreeDayDiscount)*'UPS 3Day Base'!E72),2),ROUND(MinBase3Day*(1+ExpressFuelSurcharge),2),ROUND(((1-ThreeDayDiscount)*'UPS 3Day Base'!E72)*(1+ExpressFuelSurcharge),2))</f>
        <v>142.17</v>
      </c>
      <c r="F75" s="300">
        <f>IF(MinBase3Day&gt;ROUND(((1-ThreeDayDiscount)*'UPS 3Day Base'!F72),2),ROUND(MinBase3Day*(1+ExpressFuelSurcharge),2),ROUND(((1-ThreeDayDiscount)*'UPS 3Day Base'!F72)*(1+ExpressFuelSurcharge),2))</f>
        <v>203.91</v>
      </c>
      <c r="G75" s="300">
        <f>IF(MinBase3Day&gt;ROUND(((1-ThreeDayDiscount)*'UPS 3Day Base'!G72),2),ROUND(MinBase3Day*(1+ExpressFuelSurcharge),2),ROUND(((1-ThreeDayDiscount)*'UPS 3Day Base'!G72)*(1+ExpressFuelSurcharge),2))</f>
        <v>239.58</v>
      </c>
      <c r="H75" s="300">
        <f>IF(MinBase3Day&gt;ROUND(((1-ThreeDayDiscount)*'UPS 3Day Base'!H72),2),ROUND(MinBase3Day*(1+ExpressFuelSurcharge),2),ROUND(((1-ThreeDayDiscount)*'UPS 3Day Base'!H72)*(1+ExpressFuelSurcharge),2))</f>
        <v>274.24</v>
      </c>
    </row>
    <row r="76" ht="12.75" customHeight="1">
      <c r="A76" s="299">
        <v>71.0</v>
      </c>
      <c r="B76" s="300">
        <f>IF(MinBase3Day&gt;ROUND(((1-ThreeDayDiscount)*'UPS 3Day Base'!B73),2),ROUND(MinBase3Day*(1+ExpressFuelSurcharge),2),ROUND(((1-ThreeDayDiscount)*'UPS 3Day Base'!B73)*(1+ExpressFuelSurcharge),2))</f>
        <v>63.25</v>
      </c>
      <c r="C76" s="300">
        <f>IF(MinBase3Day&gt;ROUND(((1-ThreeDayDiscount)*'UPS 3Day Base'!C73),2),ROUND(MinBase3Day*(1+ExpressFuelSurcharge),2),ROUND(((1-ThreeDayDiscount)*'UPS 3Day Base'!C73)*(1+ExpressFuelSurcharge),2))</f>
        <v>84.38</v>
      </c>
      <c r="D76" s="300">
        <f>IF(MinBase3Day&gt;ROUND(((1-ThreeDayDiscount)*'UPS 3Day Base'!D73),2),ROUND(MinBase3Day*(1+ExpressFuelSurcharge),2),ROUND(((1-ThreeDayDiscount)*'UPS 3Day Base'!D73)*(1+ExpressFuelSurcharge),2))</f>
        <v>105.61</v>
      </c>
      <c r="E76" s="300">
        <f>IF(MinBase3Day&gt;ROUND(((1-ThreeDayDiscount)*'UPS 3Day Base'!E73),2),ROUND(MinBase3Day*(1+ExpressFuelSurcharge),2),ROUND(((1-ThreeDayDiscount)*'UPS 3Day Base'!E73)*(1+ExpressFuelSurcharge),2))</f>
        <v>144.34</v>
      </c>
      <c r="F76" s="300">
        <f>IF(MinBase3Day&gt;ROUND(((1-ThreeDayDiscount)*'UPS 3Day Base'!F73),2),ROUND(MinBase3Day*(1+ExpressFuelSurcharge),2),ROUND(((1-ThreeDayDiscount)*'UPS 3Day Base'!F73)*(1+ExpressFuelSurcharge),2))</f>
        <v>210.43</v>
      </c>
      <c r="G76" s="300">
        <f>IF(MinBase3Day&gt;ROUND(((1-ThreeDayDiscount)*'UPS 3Day Base'!G73),2),ROUND(MinBase3Day*(1+ExpressFuelSurcharge),2),ROUND(((1-ThreeDayDiscount)*'UPS 3Day Base'!G73)*(1+ExpressFuelSurcharge),2))</f>
        <v>245.62</v>
      </c>
      <c r="H76" s="300">
        <f>IF(MinBase3Day&gt;ROUND(((1-ThreeDayDiscount)*'UPS 3Day Base'!H73),2),ROUND(MinBase3Day*(1+ExpressFuelSurcharge),2),ROUND(((1-ThreeDayDiscount)*'UPS 3Day Base'!H73)*(1+ExpressFuelSurcharge),2))</f>
        <v>277.52</v>
      </c>
    </row>
    <row r="77" ht="12.75" customHeight="1">
      <c r="A77" s="299">
        <v>72.0</v>
      </c>
      <c r="B77" s="300">
        <f>IF(MinBase3Day&gt;ROUND(((1-ThreeDayDiscount)*'UPS 3Day Base'!B74),2),ROUND(MinBase3Day*(1+ExpressFuelSurcharge),2),ROUND(((1-ThreeDayDiscount)*'UPS 3Day Base'!B74)*(1+ExpressFuelSurcharge),2))</f>
        <v>65.17</v>
      </c>
      <c r="C77" s="300">
        <f>IF(MinBase3Day&gt;ROUND(((1-ThreeDayDiscount)*'UPS 3Day Base'!C74),2),ROUND(MinBase3Day*(1+ExpressFuelSurcharge),2),ROUND(((1-ThreeDayDiscount)*'UPS 3Day Base'!C74)*(1+ExpressFuelSurcharge),2))</f>
        <v>85.56</v>
      </c>
      <c r="D77" s="300">
        <f>IF(MinBase3Day&gt;ROUND(((1-ThreeDayDiscount)*'UPS 3Day Base'!D74),2),ROUND(MinBase3Day*(1+ExpressFuelSurcharge),2),ROUND(((1-ThreeDayDiscount)*'UPS 3Day Base'!D74)*(1+ExpressFuelSurcharge),2))</f>
        <v>106.91</v>
      </c>
      <c r="E77" s="300">
        <f>IF(MinBase3Day&gt;ROUND(((1-ThreeDayDiscount)*'UPS 3Day Base'!E74),2),ROUND(MinBase3Day*(1+ExpressFuelSurcharge),2),ROUND(((1-ThreeDayDiscount)*'UPS 3Day Base'!E74)*(1+ExpressFuelSurcharge),2))</f>
        <v>146.25</v>
      </c>
      <c r="F77" s="300">
        <f>IF(MinBase3Day&gt;ROUND(((1-ThreeDayDiscount)*'UPS 3Day Base'!F74),2),ROUND(MinBase3Day*(1+ExpressFuelSurcharge),2),ROUND(((1-ThreeDayDiscount)*'UPS 3Day Base'!F74)*(1+ExpressFuelSurcharge),2))</f>
        <v>212.36</v>
      </c>
      <c r="G77" s="300">
        <f>IF(MinBase3Day&gt;ROUND(((1-ThreeDayDiscount)*'UPS 3Day Base'!G74),2),ROUND(MinBase3Day*(1+ExpressFuelSurcharge),2),ROUND(((1-ThreeDayDiscount)*'UPS 3Day Base'!G74)*(1+ExpressFuelSurcharge),2))</f>
        <v>249.06</v>
      </c>
      <c r="H77" s="300">
        <f>IF(MinBase3Day&gt;ROUND(((1-ThreeDayDiscount)*'UPS 3Day Base'!H74),2),ROUND(MinBase3Day*(1+ExpressFuelSurcharge),2),ROUND(((1-ThreeDayDiscount)*'UPS 3Day Base'!H74)*(1+ExpressFuelSurcharge),2))</f>
        <v>278.53</v>
      </c>
    </row>
    <row r="78" ht="12.75" customHeight="1">
      <c r="A78" s="299">
        <v>73.0</v>
      </c>
      <c r="B78" s="300">
        <f>IF(MinBase3Day&gt;ROUND(((1-ThreeDayDiscount)*'UPS 3Day Base'!B75),2),ROUND(MinBase3Day*(1+ExpressFuelSurcharge),2),ROUND(((1-ThreeDayDiscount)*'UPS 3Day Base'!B75)*(1+ExpressFuelSurcharge),2))</f>
        <v>67.2</v>
      </c>
      <c r="C78" s="300">
        <f>IF(MinBase3Day&gt;ROUND(((1-ThreeDayDiscount)*'UPS 3Day Base'!C75),2),ROUND(MinBase3Day*(1+ExpressFuelSurcharge),2),ROUND(((1-ThreeDayDiscount)*'UPS 3Day Base'!C75)*(1+ExpressFuelSurcharge),2))</f>
        <v>86.95</v>
      </c>
      <c r="D78" s="300">
        <f>IF(MinBase3Day&gt;ROUND(((1-ThreeDayDiscount)*'UPS 3Day Base'!D75),2),ROUND(MinBase3Day*(1+ExpressFuelSurcharge),2),ROUND(((1-ThreeDayDiscount)*'UPS 3Day Base'!D75)*(1+ExpressFuelSurcharge),2))</f>
        <v>108.75</v>
      </c>
      <c r="E78" s="300">
        <f>IF(MinBase3Day&gt;ROUND(((1-ThreeDayDiscount)*'UPS 3Day Base'!E75),2),ROUND(MinBase3Day*(1+ExpressFuelSurcharge),2),ROUND(((1-ThreeDayDiscount)*'UPS 3Day Base'!E75)*(1+ExpressFuelSurcharge),2))</f>
        <v>148.08</v>
      </c>
      <c r="F78" s="300">
        <f>IF(MinBase3Day&gt;ROUND(((1-ThreeDayDiscount)*'UPS 3Day Base'!F75),2),ROUND(MinBase3Day*(1+ExpressFuelSurcharge),2),ROUND(((1-ThreeDayDiscount)*'UPS 3Day Base'!F75)*(1+ExpressFuelSurcharge),2))</f>
        <v>214.91</v>
      </c>
      <c r="G78" s="300">
        <f>IF(MinBase3Day&gt;ROUND(((1-ThreeDayDiscount)*'UPS 3Day Base'!G75),2),ROUND(MinBase3Day*(1+ExpressFuelSurcharge),2),ROUND(((1-ThreeDayDiscount)*'UPS 3Day Base'!G75)*(1+ExpressFuelSurcharge),2))</f>
        <v>251.57</v>
      </c>
      <c r="H78" s="300">
        <f>IF(MinBase3Day&gt;ROUND(((1-ThreeDayDiscount)*'UPS 3Day Base'!H75),2),ROUND(MinBase3Day*(1+ExpressFuelSurcharge),2),ROUND(((1-ThreeDayDiscount)*'UPS 3Day Base'!H75)*(1+ExpressFuelSurcharge),2))</f>
        <v>279.48</v>
      </c>
    </row>
    <row r="79" ht="12.75" customHeight="1">
      <c r="A79" s="299">
        <v>74.0</v>
      </c>
      <c r="B79" s="300">
        <f>IF(MinBase3Day&gt;ROUND(((1-ThreeDayDiscount)*'UPS 3Day Base'!B76),2),ROUND(MinBase3Day*(1+ExpressFuelSurcharge),2),ROUND(((1-ThreeDayDiscount)*'UPS 3Day Base'!B76)*(1+ExpressFuelSurcharge),2))</f>
        <v>67.77</v>
      </c>
      <c r="C79" s="300">
        <f>IF(MinBase3Day&gt;ROUND(((1-ThreeDayDiscount)*'UPS 3Day Base'!C76),2),ROUND(MinBase3Day*(1+ExpressFuelSurcharge),2),ROUND(((1-ThreeDayDiscount)*'UPS 3Day Base'!C76)*(1+ExpressFuelSurcharge),2))</f>
        <v>87.82</v>
      </c>
      <c r="D79" s="300">
        <f>IF(MinBase3Day&gt;ROUND(((1-ThreeDayDiscount)*'UPS 3Day Base'!D76),2),ROUND(MinBase3Day*(1+ExpressFuelSurcharge),2),ROUND(((1-ThreeDayDiscount)*'UPS 3Day Base'!D76)*(1+ExpressFuelSurcharge),2))</f>
        <v>110.2</v>
      </c>
      <c r="E79" s="300">
        <f>IF(MinBase3Day&gt;ROUND(((1-ThreeDayDiscount)*'UPS 3Day Base'!E76),2),ROUND(MinBase3Day*(1+ExpressFuelSurcharge),2),ROUND(((1-ThreeDayDiscount)*'UPS 3Day Base'!E76)*(1+ExpressFuelSurcharge),2))</f>
        <v>150.35</v>
      </c>
      <c r="F79" s="300">
        <f>IF(MinBase3Day&gt;ROUND(((1-ThreeDayDiscount)*'UPS 3Day Base'!F76),2),ROUND(MinBase3Day*(1+ExpressFuelSurcharge),2),ROUND(((1-ThreeDayDiscount)*'UPS 3Day Base'!F76)*(1+ExpressFuelSurcharge),2))</f>
        <v>218.45</v>
      </c>
      <c r="G79" s="300">
        <f>IF(MinBase3Day&gt;ROUND(((1-ThreeDayDiscount)*'UPS 3Day Base'!G76),2),ROUND(MinBase3Day*(1+ExpressFuelSurcharge),2),ROUND(((1-ThreeDayDiscount)*'UPS 3Day Base'!G76)*(1+ExpressFuelSurcharge),2))</f>
        <v>253.05</v>
      </c>
      <c r="H79" s="300">
        <f>IF(MinBase3Day&gt;ROUND(((1-ThreeDayDiscount)*'UPS 3Day Base'!H76),2),ROUND(MinBase3Day*(1+ExpressFuelSurcharge),2),ROUND(((1-ThreeDayDiscount)*'UPS 3Day Base'!H76)*(1+ExpressFuelSurcharge),2))</f>
        <v>282.69</v>
      </c>
    </row>
    <row r="80" ht="12.75" customHeight="1">
      <c r="A80" s="299">
        <v>75.0</v>
      </c>
      <c r="B80" s="300">
        <f>IF(MinBase3Day&gt;ROUND(((1-ThreeDayDiscount)*'UPS 3Day Base'!B77),2),ROUND(MinBase3Day*(1+ExpressFuelSurcharge),2),ROUND(((1-ThreeDayDiscount)*'UPS 3Day Base'!B77)*(1+ExpressFuelSurcharge),2))</f>
        <v>68.1</v>
      </c>
      <c r="C80" s="300">
        <f>IF(MinBase3Day&gt;ROUND(((1-ThreeDayDiscount)*'UPS 3Day Base'!C77),2),ROUND(MinBase3Day*(1+ExpressFuelSurcharge),2),ROUND(((1-ThreeDayDiscount)*'UPS 3Day Base'!C77)*(1+ExpressFuelSurcharge),2))</f>
        <v>87.94</v>
      </c>
      <c r="D80" s="300">
        <f>IF(MinBase3Day&gt;ROUND(((1-ThreeDayDiscount)*'UPS 3Day Base'!D77),2),ROUND(MinBase3Day*(1+ExpressFuelSurcharge),2),ROUND(((1-ThreeDayDiscount)*'UPS 3Day Base'!D77)*(1+ExpressFuelSurcharge),2))</f>
        <v>111.52</v>
      </c>
      <c r="E80" s="300">
        <f>IF(MinBase3Day&gt;ROUND(((1-ThreeDayDiscount)*'UPS 3Day Base'!E77),2),ROUND(MinBase3Day*(1+ExpressFuelSurcharge),2),ROUND(((1-ThreeDayDiscount)*'UPS 3Day Base'!E77)*(1+ExpressFuelSurcharge),2))</f>
        <v>152.23</v>
      </c>
      <c r="F80" s="300">
        <f>IF(MinBase3Day&gt;ROUND(((1-ThreeDayDiscount)*'UPS 3Day Base'!F77),2),ROUND(MinBase3Day*(1+ExpressFuelSurcharge),2),ROUND(((1-ThreeDayDiscount)*'UPS 3Day Base'!F77)*(1+ExpressFuelSurcharge),2))</f>
        <v>220.44</v>
      </c>
      <c r="G80" s="300">
        <f>IF(MinBase3Day&gt;ROUND(((1-ThreeDayDiscount)*'UPS 3Day Base'!G77),2),ROUND(MinBase3Day*(1+ExpressFuelSurcharge),2),ROUND(((1-ThreeDayDiscount)*'UPS 3Day Base'!G77)*(1+ExpressFuelSurcharge),2))</f>
        <v>253.16</v>
      </c>
      <c r="H80" s="300">
        <f>IF(MinBase3Day&gt;ROUND(((1-ThreeDayDiscount)*'UPS 3Day Base'!H77),2),ROUND(MinBase3Day*(1+ExpressFuelSurcharge),2),ROUND(((1-ThreeDayDiscount)*'UPS 3Day Base'!H77)*(1+ExpressFuelSurcharge),2))</f>
        <v>283.61</v>
      </c>
    </row>
    <row r="81" ht="12.75" customHeight="1">
      <c r="A81" s="299">
        <v>76.0</v>
      </c>
      <c r="B81" s="300">
        <f>IF(MinBase3Day&gt;ROUND(((1-ThreeDayDiscount)*'UPS 3Day Base'!B78),2),ROUND(MinBase3Day*(1+ExpressFuelSurcharge),2),ROUND(((1-ThreeDayDiscount)*'UPS 3Day Base'!B78)*(1+ExpressFuelSurcharge),2))</f>
        <v>68.52</v>
      </c>
      <c r="C81" s="300">
        <f>IF(MinBase3Day&gt;ROUND(((1-ThreeDayDiscount)*'UPS 3Day Base'!C78),2),ROUND(MinBase3Day*(1+ExpressFuelSurcharge),2),ROUND(((1-ThreeDayDiscount)*'UPS 3Day Base'!C78)*(1+ExpressFuelSurcharge),2))</f>
        <v>88.17</v>
      </c>
      <c r="D81" s="300">
        <f>IF(MinBase3Day&gt;ROUND(((1-ThreeDayDiscount)*'UPS 3Day Base'!D78),2),ROUND(MinBase3Day*(1+ExpressFuelSurcharge),2),ROUND(((1-ThreeDayDiscount)*'UPS 3Day Base'!D78)*(1+ExpressFuelSurcharge),2))</f>
        <v>112.02</v>
      </c>
      <c r="E81" s="300">
        <f>IF(MinBase3Day&gt;ROUND(((1-ThreeDayDiscount)*'UPS 3Day Base'!E78),2),ROUND(MinBase3Day*(1+ExpressFuelSurcharge),2),ROUND(((1-ThreeDayDiscount)*'UPS 3Day Base'!E78)*(1+ExpressFuelSurcharge),2))</f>
        <v>154.53</v>
      </c>
      <c r="F81" s="300">
        <f>IF(MinBase3Day&gt;ROUND(((1-ThreeDayDiscount)*'UPS 3Day Base'!F78),2),ROUND(MinBase3Day*(1+ExpressFuelSurcharge),2),ROUND(((1-ThreeDayDiscount)*'UPS 3Day Base'!F78)*(1+ExpressFuelSurcharge),2))</f>
        <v>224.23</v>
      </c>
      <c r="G81" s="300">
        <f>IF(MinBase3Day&gt;ROUND(((1-ThreeDayDiscount)*'UPS 3Day Base'!G78),2),ROUND(MinBase3Day*(1+ExpressFuelSurcharge),2),ROUND(((1-ThreeDayDiscount)*'UPS 3Day Base'!G78)*(1+ExpressFuelSurcharge),2))</f>
        <v>262.76</v>
      </c>
      <c r="H81" s="300">
        <f>IF(MinBase3Day&gt;ROUND(((1-ThreeDayDiscount)*'UPS 3Day Base'!H78),2),ROUND(MinBase3Day*(1+ExpressFuelSurcharge),2),ROUND(((1-ThreeDayDiscount)*'UPS 3Day Base'!H78)*(1+ExpressFuelSurcharge),2))</f>
        <v>303.78</v>
      </c>
      <c r="L81" s="4"/>
    </row>
    <row r="82" ht="12.75" customHeight="1">
      <c r="A82" s="299">
        <v>77.0</v>
      </c>
      <c r="B82" s="300">
        <f>IF(MinBase3Day&gt;ROUND(((1-ThreeDayDiscount)*'UPS 3Day Base'!B79),2),ROUND(MinBase3Day*(1+ExpressFuelSurcharge),2),ROUND(((1-ThreeDayDiscount)*'UPS 3Day Base'!B79)*(1+ExpressFuelSurcharge),2))</f>
        <v>71.36</v>
      </c>
      <c r="C82" s="300">
        <f>IF(MinBase3Day&gt;ROUND(((1-ThreeDayDiscount)*'UPS 3Day Base'!C79),2),ROUND(MinBase3Day*(1+ExpressFuelSurcharge),2),ROUND(((1-ThreeDayDiscount)*'UPS 3Day Base'!C79)*(1+ExpressFuelSurcharge),2))</f>
        <v>88.76</v>
      </c>
      <c r="D82" s="300">
        <f>IF(MinBase3Day&gt;ROUND(((1-ThreeDayDiscount)*'UPS 3Day Base'!D79),2),ROUND(MinBase3Day*(1+ExpressFuelSurcharge),2),ROUND(((1-ThreeDayDiscount)*'UPS 3Day Base'!D79)*(1+ExpressFuelSurcharge),2))</f>
        <v>113.58</v>
      </c>
      <c r="E82" s="300">
        <f>IF(MinBase3Day&gt;ROUND(((1-ThreeDayDiscount)*'UPS 3Day Base'!E79),2),ROUND(MinBase3Day*(1+ExpressFuelSurcharge),2),ROUND(((1-ThreeDayDiscount)*'UPS 3Day Base'!E79)*(1+ExpressFuelSurcharge),2))</f>
        <v>156.31</v>
      </c>
      <c r="F82" s="300">
        <f>IF(MinBase3Day&gt;ROUND(((1-ThreeDayDiscount)*'UPS 3Day Base'!F79),2),ROUND(MinBase3Day*(1+ExpressFuelSurcharge),2),ROUND(((1-ThreeDayDiscount)*'UPS 3Day Base'!F79)*(1+ExpressFuelSurcharge),2))</f>
        <v>227.02</v>
      </c>
      <c r="G82" s="300">
        <f>IF(MinBase3Day&gt;ROUND(((1-ThreeDayDiscount)*'UPS 3Day Base'!G79),2),ROUND(MinBase3Day*(1+ExpressFuelSurcharge),2),ROUND(((1-ThreeDayDiscount)*'UPS 3Day Base'!G79)*(1+ExpressFuelSurcharge),2))</f>
        <v>266.1</v>
      </c>
      <c r="H82" s="300">
        <f>IF(MinBase3Day&gt;ROUND(((1-ThreeDayDiscount)*'UPS 3Day Base'!H79),2),ROUND(MinBase3Day*(1+ExpressFuelSurcharge),2),ROUND(((1-ThreeDayDiscount)*'UPS 3Day Base'!H79)*(1+ExpressFuelSurcharge),2))</f>
        <v>303.82</v>
      </c>
    </row>
    <row r="83" ht="12.75" customHeight="1">
      <c r="A83" s="299">
        <v>78.0</v>
      </c>
      <c r="B83" s="300">
        <f>IF(MinBase3Day&gt;ROUND(((1-ThreeDayDiscount)*'UPS 3Day Base'!B80),2),ROUND(MinBase3Day*(1+ExpressFuelSurcharge),2),ROUND(((1-ThreeDayDiscount)*'UPS 3Day Base'!B80)*(1+ExpressFuelSurcharge),2))</f>
        <v>71.39</v>
      </c>
      <c r="C83" s="300">
        <f>IF(MinBase3Day&gt;ROUND(((1-ThreeDayDiscount)*'UPS 3Day Base'!C80),2),ROUND(MinBase3Day*(1+ExpressFuelSurcharge),2),ROUND(((1-ThreeDayDiscount)*'UPS 3Day Base'!C80)*(1+ExpressFuelSurcharge),2))</f>
        <v>88.96</v>
      </c>
      <c r="D83" s="300">
        <f>IF(MinBase3Day&gt;ROUND(((1-ThreeDayDiscount)*'UPS 3Day Base'!D80),2),ROUND(MinBase3Day*(1+ExpressFuelSurcharge),2),ROUND(((1-ThreeDayDiscount)*'UPS 3Day Base'!D80)*(1+ExpressFuelSurcharge),2))</f>
        <v>114.74</v>
      </c>
      <c r="E83" s="300">
        <f>IF(MinBase3Day&gt;ROUND(((1-ThreeDayDiscount)*'UPS 3Day Base'!E80),2),ROUND(MinBase3Day*(1+ExpressFuelSurcharge),2),ROUND(((1-ThreeDayDiscount)*'UPS 3Day Base'!E80)*(1+ExpressFuelSurcharge),2))</f>
        <v>157.48</v>
      </c>
      <c r="F83" s="300">
        <f>IF(MinBase3Day&gt;ROUND(((1-ThreeDayDiscount)*'UPS 3Day Base'!F80),2),ROUND(MinBase3Day*(1+ExpressFuelSurcharge),2),ROUND(((1-ThreeDayDiscount)*'UPS 3Day Base'!F80)*(1+ExpressFuelSurcharge),2))</f>
        <v>227.14</v>
      </c>
      <c r="G83" s="300">
        <f>IF(MinBase3Day&gt;ROUND(((1-ThreeDayDiscount)*'UPS 3Day Base'!G80),2),ROUND(MinBase3Day*(1+ExpressFuelSurcharge),2),ROUND(((1-ThreeDayDiscount)*'UPS 3Day Base'!G80)*(1+ExpressFuelSurcharge),2))</f>
        <v>270.58</v>
      </c>
      <c r="H83" s="300">
        <f>IF(MinBase3Day&gt;ROUND(((1-ThreeDayDiscount)*'UPS 3Day Base'!H80),2),ROUND(MinBase3Day*(1+ExpressFuelSurcharge),2),ROUND(((1-ThreeDayDiscount)*'UPS 3Day Base'!H80)*(1+ExpressFuelSurcharge),2))</f>
        <v>303.88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75" customHeight="1">
      <c r="A84" s="299">
        <v>79.0</v>
      </c>
      <c r="B84" s="300">
        <f>IF(MinBase3Day&gt;ROUND(((1-ThreeDayDiscount)*'UPS 3Day Base'!B81),2),ROUND(MinBase3Day*(1+ExpressFuelSurcharge),2),ROUND(((1-ThreeDayDiscount)*'UPS 3Day Base'!B81)*(1+ExpressFuelSurcharge),2))</f>
        <v>72.17</v>
      </c>
      <c r="C84" s="300">
        <f>IF(MinBase3Day&gt;ROUND(((1-ThreeDayDiscount)*'UPS 3Day Base'!C81),2),ROUND(MinBase3Day*(1+ExpressFuelSurcharge),2),ROUND(((1-ThreeDayDiscount)*'UPS 3Day Base'!C81)*(1+ExpressFuelSurcharge),2))</f>
        <v>90.17</v>
      </c>
      <c r="D84" s="300">
        <f>IF(MinBase3Day&gt;ROUND(((1-ThreeDayDiscount)*'UPS 3Day Base'!D81),2),ROUND(MinBase3Day*(1+ExpressFuelSurcharge),2),ROUND(((1-ThreeDayDiscount)*'UPS 3Day Base'!D81)*(1+ExpressFuelSurcharge),2))</f>
        <v>114.9</v>
      </c>
      <c r="E84" s="300">
        <f>IF(MinBase3Day&gt;ROUND(((1-ThreeDayDiscount)*'UPS 3Day Base'!E81),2),ROUND(MinBase3Day*(1+ExpressFuelSurcharge),2),ROUND(((1-ThreeDayDiscount)*'UPS 3Day Base'!E81)*(1+ExpressFuelSurcharge),2))</f>
        <v>158.36</v>
      </c>
      <c r="F84" s="300">
        <f>IF(MinBase3Day&gt;ROUND(((1-ThreeDayDiscount)*'UPS 3Day Base'!F81),2),ROUND(MinBase3Day*(1+ExpressFuelSurcharge),2),ROUND(((1-ThreeDayDiscount)*'UPS 3Day Base'!F81)*(1+ExpressFuelSurcharge),2))</f>
        <v>227.92</v>
      </c>
      <c r="G84" s="300">
        <f>IF(MinBase3Day&gt;ROUND(((1-ThreeDayDiscount)*'UPS 3Day Base'!G81),2),ROUND(MinBase3Day*(1+ExpressFuelSurcharge),2),ROUND(((1-ThreeDayDiscount)*'UPS 3Day Base'!G81)*(1+ExpressFuelSurcharge),2))</f>
        <v>271.69</v>
      </c>
      <c r="H84" s="300">
        <f>IF(MinBase3Day&gt;ROUND(((1-ThreeDayDiscount)*'UPS 3Day Base'!H81),2),ROUND(MinBase3Day*(1+ExpressFuelSurcharge),2),ROUND(((1-ThreeDayDiscount)*'UPS 3Day Base'!H81)*(1+ExpressFuelSurcharge),2))</f>
        <v>303.92</v>
      </c>
    </row>
    <row r="85" ht="12.75" customHeight="1">
      <c r="A85" s="299">
        <v>80.0</v>
      </c>
      <c r="B85" s="300">
        <f>IF(MinBase3Day&gt;ROUND(((1-ThreeDayDiscount)*'UPS 3Day Base'!B82),2),ROUND(MinBase3Day*(1+ExpressFuelSurcharge),2),ROUND(((1-ThreeDayDiscount)*'UPS 3Day Base'!B82)*(1+ExpressFuelSurcharge),2))</f>
        <v>72.22</v>
      </c>
      <c r="C85" s="300">
        <f>IF(MinBase3Day&gt;ROUND(((1-ThreeDayDiscount)*'UPS 3Day Base'!C82),2),ROUND(MinBase3Day*(1+ExpressFuelSurcharge),2),ROUND(((1-ThreeDayDiscount)*'UPS 3Day Base'!C82)*(1+ExpressFuelSurcharge),2))</f>
        <v>91.3</v>
      </c>
      <c r="D85" s="300">
        <f>IF(MinBase3Day&gt;ROUND(((1-ThreeDayDiscount)*'UPS 3Day Base'!D82),2),ROUND(MinBase3Day*(1+ExpressFuelSurcharge),2),ROUND(((1-ThreeDayDiscount)*'UPS 3Day Base'!D82)*(1+ExpressFuelSurcharge),2))</f>
        <v>116.15</v>
      </c>
      <c r="E85" s="300">
        <f>IF(MinBase3Day&gt;ROUND(((1-ThreeDayDiscount)*'UPS 3Day Base'!E82),2),ROUND(MinBase3Day*(1+ExpressFuelSurcharge),2),ROUND(((1-ThreeDayDiscount)*'UPS 3Day Base'!E82)*(1+ExpressFuelSurcharge),2))</f>
        <v>158.47</v>
      </c>
      <c r="F85" s="300">
        <f>IF(MinBase3Day&gt;ROUND(((1-ThreeDayDiscount)*'UPS 3Day Base'!F82),2),ROUND(MinBase3Day*(1+ExpressFuelSurcharge),2),ROUND(((1-ThreeDayDiscount)*'UPS 3Day Base'!F82)*(1+ExpressFuelSurcharge),2))</f>
        <v>228.03</v>
      </c>
      <c r="G85" s="300">
        <f>IF(MinBase3Day&gt;ROUND(((1-ThreeDayDiscount)*'UPS 3Day Base'!G82),2),ROUND(MinBase3Day*(1+ExpressFuelSurcharge),2),ROUND(((1-ThreeDayDiscount)*'UPS 3Day Base'!G82)*(1+ExpressFuelSurcharge),2))</f>
        <v>272.64</v>
      </c>
      <c r="H85" s="300">
        <f>IF(MinBase3Day&gt;ROUND(((1-ThreeDayDiscount)*'UPS 3Day Base'!H82),2),ROUND(MinBase3Day*(1+ExpressFuelSurcharge),2),ROUND(((1-ThreeDayDiscount)*'UPS 3Day Base'!H82)*(1+ExpressFuelSurcharge),2))</f>
        <v>303.96</v>
      </c>
    </row>
    <row r="86" ht="12.75" customHeight="1">
      <c r="A86" s="299">
        <v>81.0</v>
      </c>
      <c r="B86" s="300">
        <f>IF(MinBase3Day&gt;ROUND(((1-ThreeDayDiscount)*'UPS 3Day Base'!B83),2),ROUND(MinBase3Day*(1+ExpressFuelSurcharge),2),ROUND(((1-ThreeDayDiscount)*'UPS 3Day Base'!B83)*(1+ExpressFuelSurcharge),2))</f>
        <v>72.56</v>
      </c>
      <c r="C86" s="300">
        <f>IF(MinBase3Day&gt;ROUND(((1-ThreeDayDiscount)*'UPS 3Day Base'!C83),2),ROUND(MinBase3Day*(1+ExpressFuelSurcharge),2),ROUND(((1-ThreeDayDiscount)*'UPS 3Day Base'!C83)*(1+ExpressFuelSurcharge),2))</f>
        <v>92.74</v>
      </c>
      <c r="D86" s="300">
        <f>IF(MinBase3Day&gt;ROUND(((1-ThreeDayDiscount)*'UPS 3Day Base'!D83),2),ROUND(MinBase3Day*(1+ExpressFuelSurcharge),2),ROUND(((1-ThreeDayDiscount)*'UPS 3Day Base'!D83)*(1+ExpressFuelSurcharge),2))</f>
        <v>116.8</v>
      </c>
      <c r="E86" s="300">
        <f>IF(MinBase3Day&gt;ROUND(((1-ThreeDayDiscount)*'UPS 3Day Base'!E83),2),ROUND(MinBase3Day*(1+ExpressFuelSurcharge),2),ROUND(((1-ThreeDayDiscount)*'UPS 3Day Base'!E83)*(1+ExpressFuelSurcharge),2))</f>
        <v>160.04</v>
      </c>
      <c r="F86" s="300">
        <f>IF(MinBase3Day&gt;ROUND(((1-ThreeDayDiscount)*'UPS 3Day Base'!F83),2),ROUND(MinBase3Day*(1+ExpressFuelSurcharge),2),ROUND(((1-ThreeDayDiscount)*'UPS 3Day Base'!F83)*(1+ExpressFuelSurcharge),2))</f>
        <v>228.33</v>
      </c>
      <c r="G86" s="300">
        <f>IF(MinBase3Day&gt;ROUND(((1-ThreeDayDiscount)*'UPS 3Day Base'!G83),2),ROUND(MinBase3Day*(1+ExpressFuelSurcharge),2),ROUND(((1-ThreeDayDiscount)*'UPS 3Day Base'!G83)*(1+ExpressFuelSurcharge),2))</f>
        <v>273.29</v>
      </c>
      <c r="H86" s="300">
        <f>IF(MinBase3Day&gt;ROUND(((1-ThreeDayDiscount)*'UPS 3Day Base'!H83),2),ROUND(MinBase3Day*(1+ExpressFuelSurcharge),2),ROUND(((1-ThreeDayDiscount)*'UPS 3Day Base'!H83)*(1+ExpressFuelSurcharge),2))</f>
        <v>305.7</v>
      </c>
    </row>
    <row r="87" ht="12.75" customHeight="1">
      <c r="A87" s="299">
        <v>82.0</v>
      </c>
      <c r="B87" s="300">
        <f>IF(MinBase3Day&gt;ROUND(((1-ThreeDayDiscount)*'UPS 3Day Base'!B84),2),ROUND(MinBase3Day*(1+ExpressFuelSurcharge),2),ROUND(((1-ThreeDayDiscount)*'UPS 3Day Base'!B84)*(1+ExpressFuelSurcharge),2))</f>
        <v>73.13</v>
      </c>
      <c r="C87" s="300">
        <f>IF(MinBase3Day&gt;ROUND(((1-ThreeDayDiscount)*'UPS 3Day Base'!C84),2),ROUND(MinBase3Day*(1+ExpressFuelSurcharge),2),ROUND(((1-ThreeDayDiscount)*'UPS 3Day Base'!C84)*(1+ExpressFuelSurcharge),2))</f>
        <v>94.43</v>
      </c>
      <c r="D87" s="300">
        <f>IF(MinBase3Day&gt;ROUND(((1-ThreeDayDiscount)*'UPS 3Day Base'!D84),2),ROUND(MinBase3Day*(1+ExpressFuelSurcharge),2),ROUND(((1-ThreeDayDiscount)*'UPS 3Day Base'!D84)*(1+ExpressFuelSurcharge),2))</f>
        <v>118.65</v>
      </c>
      <c r="E87" s="300">
        <f>IF(MinBase3Day&gt;ROUND(((1-ThreeDayDiscount)*'UPS 3Day Base'!E84),2),ROUND(MinBase3Day*(1+ExpressFuelSurcharge),2),ROUND(((1-ThreeDayDiscount)*'UPS 3Day Base'!E84)*(1+ExpressFuelSurcharge),2))</f>
        <v>162.75</v>
      </c>
      <c r="F87" s="300">
        <f>IF(MinBase3Day&gt;ROUND(((1-ThreeDayDiscount)*'UPS 3Day Base'!F84),2),ROUND(MinBase3Day*(1+ExpressFuelSurcharge),2),ROUND(((1-ThreeDayDiscount)*'UPS 3Day Base'!F84)*(1+ExpressFuelSurcharge),2))</f>
        <v>242.29</v>
      </c>
      <c r="G87" s="300">
        <f>IF(MinBase3Day&gt;ROUND(((1-ThreeDayDiscount)*'UPS 3Day Base'!G84),2),ROUND(MinBase3Day*(1+ExpressFuelSurcharge),2),ROUND(((1-ThreeDayDiscount)*'UPS 3Day Base'!G84)*(1+ExpressFuelSurcharge),2))</f>
        <v>281.64</v>
      </c>
      <c r="H87" s="300">
        <f>IF(MinBase3Day&gt;ROUND(((1-ThreeDayDiscount)*'UPS 3Day Base'!H84),2),ROUND(MinBase3Day*(1+ExpressFuelSurcharge),2),ROUND(((1-ThreeDayDiscount)*'UPS 3Day Base'!H84)*(1+ExpressFuelSurcharge),2))</f>
        <v>309.18</v>
      </c>
    </row>
    <row r="88" ht="12.75" customHeight="1">
      <c r="A88" s="299">
        <v>83.0</v>
      </c>
      <c r="B88" s="300">
        <f>IF(MinBase3Day&gt;ROUND(((1-ThreeDayDiscount)*'UPS 3Day Base'!B85),2),ROUND(MinBase3Day*(1+ExpressFuelSurcharge),2),ROUND(((1-ThreeDayDiscount)*'UPS 3Day Base'!B85)*(1+ExpressFuelSurcharge),2))</f>
        <v>74.22</v>
      </c>
      <c r="C88" s="300">
        <f>IF(MinBase3Day&gt;ROUND(((1-ThreeDayDiscount)*'UPS 3Day Base'!C85),2),ROUND(MinBase3Day*(1+ExpressFuelSurcharge),2),ROUND(((1-ThreeDayDiscount)*'UPS 3Day Base'!C85)*(1+ExpressFuelSurcharge),2))</f>
        <v>95.47</v>
      </c>
      <c r="D88" s="300">
        <f>IF(MinBase3Day&gt;ROUND(((1-ThreeDayDiscount)*'UPS 3Day Base'!D85),2),ROUND(MinBase3Day*(1+ExpressFuelSurcharge),2),ROUND(((1-ThreeDayDiscount)*'UPS 3Day Base'!D85)*(1+ExpressFuelSurcharge),2))</f>
        <v>118.69</v>
      </c>
      <c r="E88" s="300">
        <f>IF(MinBase3Day&gt;ROUND(((1-ThreeDayDiscount)*'UPS 3Day Base'!E85),2),ROUND(MinBase3Day*(1+ExpressFuelSurcharge),2),ROUND(((1-ThreeDayDiscount)*'UPS 3Day Base'!E85)*(1+ExpressFuelSurcharge),2))</f>
        <v>164.6</v>
      </c>
      <c r="F88" s="300">
        <f>IF(MinBase3Day&gt;ROUND(((1-ThreeDayDiscount)*'UPS 3Day Base'!F85),2),ROUND(MinBase3Day*(1+ExpressFuelSurcharge),2),ROUND(((1-ThreeDayDiscount)*'UPS 3Day Base'!F85)*(1+ExpressFuelSurcharge),2))</f>
        <v>242.53</v>
      </c>
      <c r="G88" s="300">
        <f>IF(MinBase3Day&gt;ROUND(((1-ThreeDayDiscount)*'UPS 3Day Base'!G85),2),ROUND(MinBase3Day*(1+ExpressFuelSurcharge),2),ROUND(((1-ThreeDayDiscount)*'UPS 3Day Base'!G85)*(1+ExpressFuelSurcharge),2))</f>
        <v>282.46</v>
      </c>
      <c r="H88" s="300">
        <f>IF(MinBase3Day&gt;ROUND(((1-ThreeDayDiscount)*'UPS 3Day Base'!H85),2),ROUND(MinBase3Day*(1+ExpressFuelSurcharge),2),ROUND(((1-ThreeDayDiscount)*'UPS 3Day Base'!H85)*(1+ExpressFuelSurcharge),2))</f>
        <v>312.89</v>
      </c>
    </row>
    <row r="89" ht="13.5" customHeight="1">
      <c r="A89" s="299">
        <v>84.0</v>
      </c>
      <c r="B89" s="300">
        <f>IF(MinBase3Day&gt;ROUND(((1-ThreeDayDiscount)*'UPS 3Day Base'!B86),2),ROUND(MinBase3Day*(1+ExpressFuelSurcharge),2),ROUND(((1-ThreeDayDiscount)*'UPS 3Day Base'!B86)*(1+ExpressFuelSurcharge),2))</f>
        <v>75.01</v>
      </c>
      <c r="C89" s="300">
        <f>IF(MinBase3Day&gt;ROUND(((1-ThreeDayDiscount)*'UPS 3Day Base'!C86),2),ROUND(MinBase3Day*(1+ExpressFuelSurcharge),2),ROUND(((1-ThreeDayDiscount)*'UPS 3Day Base'!C86)*(1+ExpressFuelSurcharge),2))</f>
        <v>100.28</v>
      </c>
      <c r="D89" s="300">
        <f>IF(MinBase3Day&gt;ROUND(((1-ThreeDayDiscount)*'UPS 3Day Base'!D86),2),ROUND(MinBase3Day*(1+ExpressFuelSurcharge),2),ROUND(((1-ThreeDayDiscount)*'UPS 3Day Base'!D86)*(1+ExpressFuelSurcharge),2))</f>
        <v>118.72</v>
      </c>
      <c r="E89" s="300">
        <f>IF(MinBase3Day&gt;ROUND(((1-ThreeDayDiscount)*'UPS 3Day Base'!E86),2),ROUND(MinBase3Day*(1+ExpressFuelSurcharge),2),ROUND(((1-ThreeDayDiscount)*'UPS 3Day Base'!E86)*(1+ExpressFuelSurcharge),2))</f>
        <v>166.73</v>
      </c>
      <c r="F89" s="300">
        <f>IF(MinBase3Day&gt;ROUND(((1-ThreeDayDiscount)*'UPS 3Day Base'!F86),2),ROUND(MinBase3Day*(1+ExpressFuelSurcharge),2),ROUND(((1-ThreeDayDiscount)*'UPS 3Day Base'!F86)*(1+ExpressFuelSurcharge),2))</f>
        <v>242.83</v>
      </c>
      <c r="G89" s="300">
        <f>IF(MinBase3Day&gt;ROUND(((1-ThreeDayDiscount)*'UPS 3Day Base'!G86),2),ROUND(MinBase3Day*(1+ExpressFuelSurcharge),2),ROUND(((1-ThreeDayDiscount)*'UPS 3Day Base'!G86)*(1+ExpressFuelSurcharge),2))</f>
        <v>283.11</v>
      </c>
      <c r="H89" s="300">
        <f>IF(MinBase3Day&gt;ROUND(((1-ThreeDayDiscount)*'UPS 3Day Base'!H86),2),ROUND(MinBase3Day*(1+ExpressFuelSurcharge),2),ROUND(((1-ThreeDayDiscount)*'UPS 3Day Base'!H86)*(1+ExpressFuelSurcharge),2))</f>
        <v>315.88</v>
      </c>
    </row>
    <row r="90" ht="13.5" customHeight="1">
      <c r="A90" s="299">
        <v>85.0</v>
      </c>
      <c r="B90" s="300">
        <f>IF(MinBase3Day&gt;ROUND(((1-ThreeDayDiscount)*'UPS 3Day Base'!B87),2),ROUND(MinBase3Day*(1+ExpressFuelSurcharge),2),ROUND(((1-ThreeDayDiscount)*'UPS 3Day Base'!B87)*(1+ExpressFuelSurcharge),2))</f>
        <v>75.34</v>
      </c>
      <c r="C90" s="300">
        <f>IF(MinBase3Day&gt;ROUND(((1-ThreeDayDiscount)*'UPS 3Day Base'!C87),2),ROUND(MinBase3Day*(1+ExpressFuelSurcharge),2),ROUND(((1-ThreeDayDiscount)*'UPS 3Day Base'!C87)*(1+ExpressFuelSurcharge),2))</f>
        <v>100.31</v>
      </c>
      <c r="D90" s="300">
        <f>IF(MinBase3Day&gt;ROUND(((1-ThreeDayDiscount)*'UPS 3Day Base'!D87),2),ROUND(MinBase3Day*(1+ExpressFuelSurcharge),2),ROUND(((1-ThreeDayDiscount)*'UPS 3Day Base'!D87)*(1+ExpressFuelSurcharge),2))</f>
        <v>120.29</v>
      </c>
      <c r="E90" s="300">
        <f>IF(MinBase3Day&gt;ROUND(((1-ThreeDayDiscount)*'UPS 3Day Base'!E87),2),ROUND(MinBase3Day*(1+ExpressFuelSurcharge),2),ROUND(((1-ThreeDayDiscount)*'UPS 3Day Base'!E87)*(1+ExpressFuelSurcharge),2))</f>
        <v>170.39</v>
      </c>
      <c r="F90" s="300">
        <f>IF(MinBase3Day&gt;ROUND(((1-ThreeDayDiscount)*'UPS 3Day Base'!F87),2),ROUND(MinBase3Day*(1+ExpressFuelSurcharge),2),ROUND(((1-ThreeDayDiscount)*'UPS 3Day Base'!F87)*(1+ExpressFuelSurcharge),2))</f>
        <v>250.63</v>
      </c>
      <c r="G90" s="300">
        <f>IF(MinBase3Day&gt;ROUND(((1-ThreeDayDiscount)*'UPS 3Day Base'!G87),2),ROUND(MinBase3Day*(1+ExpressFuelSurcharge),2),ROUND(((1-ThreeDayDiscount)*'UPS 3Day Base'!G87)*(1+ExpressFuelSurcharge),2))</f>
        <v>290.65</v>
      </c>
      <c r="H90" s="300">
        <f>IF(MinBase3Day&gt;ROUND(((1-ThreeDayDiscount)*'UPS 3Day Base'!H87),2),ROUND(MinBase3Day*(1+ExpressFuelSurcharge),2),ROUND(((1-ThreeDayDiscount)*'UPS 3Day Base'!H87)*(1+ExpressFuelSurcharge),2))</f>
        <v>320.76</v>
      </c>
    </row>
    <row r="91" ht="13.5" customHeight="1">
      <c r="A91" s="299">
        <v>86.0</v>
      </c>
      <c r="B91" s="300">
        <f>IF(MinBase3Day&gt;ROUND(((1-ThreeDayDiscount)*'UPS 3Day Base'!B88),2),ROUND(MinBase3Day*(1+ExpressFuelSurcharge),2),ROUND(((1-ThreeDayDiscount)*'UPS 3Day Base'!B88)*(1+ExpressFuelSurcharge),2))</f>
        <v>78.76</v>
      </c>
      <c r="C91" s="300">
        <f>IF(MinBase3Day&gt;ROUND(((1-ThreeDayDiscount)*'UPS 3Day Base'!C88),2),ROUND(MinBase3Day*(1+ExpressFuelSurcharge),2),ROUND(((1-ThreeDayDiscount)*'UPS 3Day Base'!C88)*(1+ExpressFuelSurcharge),2))</f>
        <v>101.79</v>
      </c>
      <c r="D91" s="300">
        <f>IF(MinBase3Day&gt;ROUND(((1-ThreeDayDiscount)*'UPS 3Day Base'!D88),2),ROUND(MinBase3Day*(1+ExpressFuelSurcharge),2),ROUND(((1-ThreeDayDiscount)*'UPS 3Day Base'!D88)*(1+ExpressFuelSurcharge),2))</f>
        <v>122.87</v>
      </c>
      <c r="E91" s="300">
        <f>IF(MinBase3Day&gt;ROUND(((1-ThreeDayDiscount)*'UPS 3Day Base'!E88),2),ROUND(MinBase3Day*(1+ExpressFuelSurcharge),2),ROUND(((1-ThreeDayDiscount)*'UPS 3Day Base'!E88)*(1+ExpressFuelSurcharge),2))</f>
        <v>171.98</v>
      </c>
      <c r="F91" s="300">
        <f>IF(MinBase3Day&gt;ROUND(((1-ThreeDayDiscount)*'UPS 3Day Base'!F88),2),ROUND(MinBase3Day*(1+ExpressFuelSurcharge),2),ROUND(((1-ThreeDayDiscount)*'UPS 3Day Base'!F88)*(1+ExpressFuelSurcharge),2))</f>
        <v>254.33</v>
      </c>
      <c r="G91" s="300">
        <f>IF(MinBase3Day&gt;ROUND(((1-ThreeDayDiscount)*'UPS 3Day Base'!G88),2),ROUND(MinBase3Day*(1+ExpressFuelSurcharge),2),ROUND(((1-ThreeDayDiscount)*'UPS 3Day Base'!G88)*(1+ExpressFuelSurcharge),2))</f>
        <v>293.51</v>
      </c>
      <c r="H91" s="300">
        <f>IF(MinBase3Day&gt;ROUND(((1-ThreeDayDiscount)*'UPS 3Day Base'!H88),2),ROUND(MinBase3Day*(1+ExpressFuelSurcharge),2),ROUND(((1-ThreeDayDiscount)*'UPS 3Day Base'!H88)*(1+ExpressFuelSurcharge),2))</f>
        <v>324.83</v>
      </c>
    </row>
    <row r="92" ht="13.5" customHeight="1">
      <c r="A92" s="299">
        <v>87.0</v>
      </c>
      <c r="B92" s="300">
        <f>IF(MinBase3Day&gt;ROUND(((1-ThreeDayDiscount)*'UPS 3Day Base'!B89),2),ROUND(MinBase3Day*(1+ExpressFuelSurcharge),2),ROUND(((1-ThreeDayDiscount)*'UPS 3Day Base'!B89)*(1+ExpressFuelSurcharge),2))</f>
        <v>79.69</v>
      </c>
      <c r="C92" s="300">
        <f>IF(MinBase3Day&gt;ROUND(((1-ThreeDayDiscount)*'UPS 3Day Base'!C89),2),ROUND(MinBase3Day*(1+ExpressFuelSurcharge),2),ROUND(((1-ThreeDayDiscount)*'UPS 3Day Base'!C89)*(1+ExpressFuelSurcharge),2))</f>
        <v>105.58</v>
      </c>
      <c r="D92" s="300">
        <f>IF(MinBase3Day&gt;ROUND(((1-ThreeDayDiscount)*'UPS 3Day Base'!D89),2),ROUND(MinBase3Day*(1+ExpressFuelSurcharge),2),ROUND(((1-ThreeDayDiscount)*'UPS 3Day Base'!D89)*(1+ExpressFuelSurcharge),2))</f>
        <v>124.44</v>
      </c>
      <c r="E92" s="300">
        <f>IF(MinBase3Day&gt;ROUND(((1-ThreeDayDiscount)*'UPS 3Day Base'!E89),2),ROUND(MinBase3Day*(1+ExpressFuelSurcharge),2),ROUND(((1-ThreeDayDiscount)*'UPS 3Day Base'!E89)*(1+ExpressFuelSurcharge),2))</f>
        <v>173.29</v>
      </c>
      <c r="F92" s="300">
        <f>IF(MinBase3Day&gt;ROUND(((1-ThreeDayDiscount)*'UPS 3Day Base'!F89),2),ROUND(MinBase3Day*(1+ExpressFuelSurcharge),2),ROUND(((1-ThreeDayDiscount)*'UPS 3Day Base'!F89)*(1+ExpressFuelSurcharge),2))</f>
        <v>255.48</v>
      </c>
      <c r="G92" s="300">
        <f>IF(MinBase3Day&gt;ROUND(((1-ThreeDayDiscount)*'UPS 3Day Base'!G89),2),ROUND(MinBase3Day*(1+ExpressFuelSurcharge),2),ROUND(((1-ThreeDayDiscount)*'UPS 3Day Base'!G89)*(1+ExpressFuelSurcharge),2))</f>
        <v>300.06</v>
      </c>
      <c r="H92" s="300">
        <f>IF(MinBase3Day&gt;ROUND(((1-ThreeDayDiscount)*'UPS 3Day Base'!H89),2),ROUND(MinBase3Day*(1+ExpressFuelSurcharge),2),ROUND(((1-ThreeDayDiscount)*'UPS 3Day Base'!H89)*(1+ExpressFuelSurcharge),2))</f>
        <v>328.43</v>
      </c>
    </row>
    <row r="93" ht="13.5" customHeight="1">
      <c r="A93" s="299">
        <v>88.0</v>
      </c>
      <c r="B93" s="300">
        <f>IF(MinBase3Day&gt;ROUND(((1-ThreeDayDiscount)*'UPS 3Day Base'!B90),2),ROUND(MinBase3Day*(1+ExpressFuelSurcharge),2),ROUND(((1-ThreeDayDiscount)*'UPS 3Day Base'!B90)*(1+ExpressFuelSurcharge),2))</f>
        <v>79.74</v>
      </c>
      <c r="C93" s="300">
        <f>IF(MinBase3Day&gt;ROUND(((1-ThreeDayDiscount)*'UPS 3Day Base'!C90),2),ROUND(MinBase3Day*(1+ExpressFuelSurcharge),2),ROUND(((1-ThreeDayDiscount)*'UPS 3Day Base'!C90)*(1+ExpressFuelSurcharge),2))</f>
        <v>107.03</v>
      </c>
      <c r="D93" s="300">
        <f>IF(MinBase3Day&gt;ROUND(((1-ThreeDayDiscount)*'UPS 3Day Base'!D90),2),ROUND(MinBase3Day*(1+ExpressFuelSurcharge),2),ROUND(((1-ThreeDayDiscount)*'UPS 3Day Base'!D90)*(1+ExpressFuelSurcharge),2))</f>
        <v>125.13</v>
      </c>
      <c r="E93" s="300">
        <f>IF(MinBase3Day&gt;ROUND(((1-ThreeDayDiscount)*'UPS 3Day Base'!E90),2),ROUND(MinBase3Day*(1+ExpressFuelSurcharge),2),ROUND(((1-ThreeDayDiscount)*'UPS 3Day Base'!E90)*(1+ExpressFuelSurcharge),2))</f>
        <v>175.66</v>
      </c>
      <c r="F93" s="300">
        <f>IF(MinBase3Day&gt;ROUND(((1-ThreeDayDiscount)*'UPS 3Day Base'!F90),2),ROUND(MinBase3Day*(1+ExpressFuelSurcharge),2),ROUND(((1-ThreeDayDiscount)*'UPS 3Day Base'!F90)*(1+ExpressFuelSurcharge),2))</f>
        <v>255.73</v>
      </c>
      <c r="G93" s="300">
        <f>IF(MinBase3Day&gt;ROUND(((1-ThreeDayDiscount)*'UPS 3Day Base'!G90),2),ROUND(MinBase3Day*(1+ExpressFuelSurcharge),2),ROUND(((1-ThreeDayDiscount)*'UPS 3Day Base'!G90)*(1+ExpressFuelSurcharge),2))</f>
        <v>300.18</v>
      </c>
      <c r="H93" s="300">
        <f>IF(MinBase3Day&gt;ROUND(((1-ThreeDayDiscount)*'UPS 3Day Base'!H90),2),ROUND(MinBase3Day*(1+ExpressFuelSurcharge),2),ROUND(((1-ThreeDayDiscount)*'UPS 3Day Base'!H90)*(1+ExpressFuelSurcharge),2))</f>
        <v>331.61</v>
      </c>
    </row>
    <row r="94" ht="13.5" customHeight="1">
      <c r="A94" s="299">
        <v>89.0</v>
      </c>
      <c r="B94" s="300">
        <f>IF(MinBase3Day&gt;ROUND(((1-ThreeDayDiscount)*'UPS 3Day Base'!B91),2),ROUND(MinBase3Day*(1+ExpressFuelSurcharge),2),ROUND(((1-ThreeDayDiscount)*'UPS 3Day Base'!B91)*(1+ExpressFuelSurcharge),2))</f>
        <v>79.79</v>
      </c>
      <c r="C94" s="300">
        <f>IF(MinBase3Day&gt;ROUND(((1-ThreeDayDiscount)*'UPS 3Day Base'!C91),2),ROUND(MinBase3Day*(1+ExpressFuelSurcharge),2),ROUND(((1-ThreeDayDiscount)*'UPS 3Day Base'!C91)*(1+ExpressFuelSurcharge),2))</f>
        <v>108.58</v>
      </c>
      <c r="D94" s="300">
        <f>IF(MinBase3Day&gt;ROUND(((1-ThreeDayDiscount)*'UPS 3Day Base'!D91),2),ROUND(MinBase3Day*(1+ExpressFuelSurcharge),2),ROUND(((1-ThreeDayDiscount)*'UPS 3Day Base'!D91)*(1+ExpressFuelSurcharge),2))</f>
        <v>126.36</v>
      </c>
      <c r="E94" s="300">
        <f>IF(MinBase3Day&gt;ROUND(((1-ThreeDayDiscount)*'UPS 3Day Base'!E91),2),ROUND(MinBase3Day*(1+ExpressFuelSurcharge),2),ROUND(((1-ThreeDayDiscount)*'UPS 3Day Base'!E91)*(1+ExpressFuelSurcharge),2))</f>
        <v>177.47</v>
      </c>
      <c r="F94" s="300">
        <f>IF(MinBase3Day&gt;ROUND(((1-ThreeDayDiscount)*'UPS 3Day Base'!F91),2),ROUND(MinBase3Day*(1+ExpressFuelSurcharge),2),ROUND(((1-ThreeDayDiscount)*'UPS 3Day Base'!F91)*(1+ExpressFuelSurcharge),2))</f>
        <v>259.37</v>
      </c>
      <c r="G94" s="300">
        <f>IF(MinBase3Day&gt;ROUND(((1-ThreeDayDiscount)*'UPS 3Day Base'!G91),2),ROUND(MinBase3Day*(1+ExpressFuelSurcharge),2),ROUND(((1-ThreeDayDiscount)*'UPS 3Day Base'!G91)*(1+ExpressFuelSurcharge),2))</f>
        <v>303.98</v>
      </c>
      <c r="H94" s="300">
        <f>IF(MinBase3Day&gt;ROUND(((1-ThreeDayDiscount)*'UPS 3Day Base'!H91),2),ROUND(MinBase3Day*(1+ExpressFuelSurcharge),2),ROUND(((1-ThreeDayDiscount)*'UPS 3Day Base'!H91)*(1+ExpressFuelSurcharge),2))</f>
        <v>334.77</v>
      </c>
    </row>
    <row r="95" ht="13.5" customHeight="1">
      <c r="A95" s="299">
        <v>90.0</v>
      </c>
      <c r="B95" s="300">
        <f>IF(MinBase3Day&gt;ROUND(((1-ThreeDayDiscount)*'UPS 3Day Base'!B92),2),ROUND(MinBase3Day*(1+ExpressFuelSurcharge),2),ROUND(((1-ThreeDayDiscount)*'UPS 3Day Base'!B92)*(1+ExpressFuelSurcharge),2))</f>
        <v>79.85</v>
      </c>
      <c r="C95" s="300">
        <f>IF(MinBase3Day&gt;ROUND(((1-ThreeDayDiscount)*'UPS 3Day Base'!C92),2),ROUND(MinBase3Day*(1+ExpressFuelSurcharge),2),ROUND(((1-ThreeDayDiscount)*'UPS 3Day Base'!C92)*(1+ExpressFuelSurcharge),2))</f>
        <v>109.89</v>
      </c>
      <c r="D95" s="300">
        <f>IF(MinBase3Day&gt;ROUND(((1-ThreeDayDiscount)*'UPS 3Day Base'!D92),2),ROUND(MinBase3Day*(1+ExpressFuelSurcharge),2),ROUND(((1-ThreeDayDiscount)*'UPS 3Day Base'!D92)*(1+ExpressFuelSurcharge),2))</f>
        <v>128.1</v>
      </c>
      <c r="E95" s="300">
        <f>IF(MinBase3Day&gt;ROUND(((1-ThreeDayDiscount)*'UPS 3Day Base'!E92),2),ROUND(MinBase3Day*(1+ExpressFuelSurcharge),2),ROUND(((1-ThreeDayDiscount)*'UPS 3Day Base'!E92)*(1+ExpressFuelSurcharge),2))</f>
        <v>179.86</v>
      </c>
      <c r="F95" s="300">
        <f>IF(MinBase3Day&gt;ROUND(((1-ThreeDayDiscount)*'UPS 3Day Base'!F92),2),ROUND(MinBase3Day*(1+ExpressFuelSurcharge),2),ROUND(((1-ThreeDayDiscount)*'UPS 3Day Base'!F92)*(1+ExpressFuelSurcharge),2))</f>
        <v>262.98</v>
      </c>
      <c r="G95" s="300">
        <f>IF(MinBase3Day&gt;ROUND(((1-ThreeDayDiscount)*'UPS 3Day Base'!G92),2),ROUND(MinBase3Day*(1+ExpressFuelSurcharge),2),ROUND(((1-ThreeDayDiscount)*'UPS 3Day Base'!G92)*(1+ExpressFuelSurcharge),2))</f>
        <v>305.24</v>
      </c>
      <c r="H95" s="300">
        <f>IF(MinBase3Day&gt;ROUND(((1-ThreeDayDiscount)*'UPS 3Day Base'!H92),2),ROUND(MinBase3Day*(1+ExpressFuelSurcharge),2),ROUND(((1-ThreeDayDiscount)*'UPS 3Day Base'!H92)*(1+ExpressFuelSurcharge),2))</f>
        <v>338.18</v>
      </c>
    </row>
    <row r="96" ht="13.5" customHeight="1">
      <c r="A96" s="299">
        <v>91.0</v>
      </c>
      <c r="B96" s="300">
        <f>IF(MinBase3Day&gt;ROUND(((1-ThreeDayDiscount)*'UPS 3Day Base'!B93),2),ROUND(MinBase3Day*(1+ExpressFuelSurcharge),2),ROUND(((1-ThreeDayDiscount)*'UPS 3Day Base'!B93)*(1+ExpressFuelSurcharge),2))</f>
        <v>85.71</v>
      </c>
      <c r="C96" s="300">
        <f>IF(MinBase3Day&gt;ROUND(((1-ThreeDayDiscount)*'UPS 3Day Base'!C93),2),ROUND(MinBase3Day*(1+ExpressFuelSurcharge),2),ROUND(((1-ThreeDayDiscount)*'UPS 3Day Base'!C93)*(1+ExpressFuelSurcharge),2))</f>
        <v>110.67</v>
      </c>
      <c r="D96" s="300">
        <f>IF(MinBase3Day&gt;ROUND(((1-ThreeDayDiscount)*'UPS 3Day Base'!D93),2),ROUND(MinBase3Day*(1+ExpressFuelSurcharge),2),ROUND(((1-ThreeDayDiscount)*'UPS 3Day Base'!D93)*(1+ExpressFuelSurcharge),2))</f>
        <v>128.95</v>
      </c>
      <c r="E96" s="300">
        <f>IF(MinBase3Day&gt;ROUND(((1-ThreeDayDiscount)*'UPS 3Day Base'!E93),2),ROUND(MinBase3Day*(1+ExpressFuelSurcharge),2),ROUND(((1-ThreeDayDiscount)*'UPS 3Day Base'!E93)*(1+ExpressFuelSurcharge),2))</f>
        <v>181.44</v>
      </c>
      <c r="F96" s="300">
        <f>IF(MinBase3Day&gt;ROUND(((1-ThreeDayDiscount)*'UPS 3Day Base'!F93),2),ROUND(MinBase3Day*(1+ExpressFuelSurcharge),2),ROUND(((1-ThreeDayDiscount)*'UPS 3Day Base'!F93)*(1+ExpressFuelSurcharge),2))</f>
        <v>263.08</v>
      </c>
      <c r="G96" s="300">
        <f>IF(MinBase3Day&gt;ROUND(((1-ThreeDayDiscount)*'UPS 3Day Base'!G93),2),ROUND(MinBase3Day*(1+ExpressFuelSurcharge),2),ROUND(((1-ThreeDayDiscount)*'UPS 3Day Base'!G93)*(1+ExpressFuelSurcharge),2))</f>
        <v>306.76</v>
      </c>
      <c r="H96" s="300">
        <f>IF(MinBase3Day&gt;ROUND(((1-ThreeDayDiscount)*'UPS 3Day Base'!H93),2),ROUND(MinBase3Day*(1+ExpressFuelSurcharge),2),ROUND(((1-ThreeDayDiscount)*'UPS 3Day Base'!H93)*(1+ExpressFuelSurcharge),2))</f>
        <v>343.75</v>
      </c>
    </row>
    <row r="97" ht="13.5" customHeight="1">
      <c r="A97" s="299">
        <v>92.0</v>
      </c>
      <c r="B97" s="300">
        <f>IF(MinBase3Day&gt;ROUND(((1-ThreeDayDiscount)*'UPS 3Day Base'!B94),2),ROUND(MinBase3Day*(1+ExpressFuelSurcharge),2),ROUND(((1-ThreeDayDiscount)*'UPS 3Day Base'!B94)*(1+ExpressFuelSurcharge),2))</f>
        <v>85.91</v>
      </c>
      <c r="C97" s="300">
        <f>IF(MinBase3Day&gt;ROUND(((1-ThreeDayDiscount)*'UPS 3Day Base'!C94),2),ROUND(MinBase3Day*(1+ExpressFuelSurcharge),2),ROUND(((1-ThreeDayDiscount)*'UPS 3Day Base'!C94)*(1+ExpressFuelSurcharge),2))</f>
        <v>110.74</v>
      </c>
      <c r="D97" s="300">
        <f>IF(MinBase3Day&gt;ROUND(((1-ThreeDayDiscount)*'UPS 3Day Base'!D94),2),ROUND(MinBase3Day*(1+ExpressFuelSurcharge),2),ROUND(((1-ThreeDayDiscount)*'UPS 3Day Base'!D94)*(1+ExpressFuelSurcharge),2))</f>
        <v>130.11</v>
      </c>
      <c r="E97" s="300">
        <f>IF(MinBase3Day&gt;ROUND(((1-ThreeDayDiscount)*'UPS 3Day Base'!E94),2),ROUND(MinBase3Day*(1+ExpressFuelSurcharge),2),ROUND(((1-ThreeDayDiscount)*'UPS 3Day Base'!E94)*(1+ExpressFuelSurcharge),2))</f>
        <v>183.85</v>
      </c>
      <c r="F97" s="300">
        <f>IF(MinBase3Day&gt;ROUND(((1-ThreeDayDiscount)*'UPS 3Day Base'!F94),2),ROUND(MinBase3Day*(1+ExpressFuelSurcharge),2),ROUND(((1-ThreeDayDiscount)*'UPS 3Day Base'!F94)*(1+ExpressFuelSurcharge),2))</f>
        <v>264.45</v>
      </c>
      <c r="G97" s="300">
        <f>IF(MinBase3Day&gt;ROUND(((1-ThreeDayDiscount)*'UPS 3Day Base'!G94),2),ROUND(MinBase3Day*(1+ExpressFuelSurcharge),2),ROUND(((1-ThreeDayDiscount)*'UPS 3Day Base'!G94)*(1+ExpressFuelSurcharge),2))</f>
        <v>307.81</v>
      </c>
      <c r="H97" s="300">
        <f>IF(MinBase3Day&gt;ROUND(((1-ThreeDayDiscount)*'UPS 3Day Base'!H94),2),ROUND(MinBase3Day*(1+ExpressFuelSurcharge),2),ROUND(((1-ThreeDayDiscount)*'UPS 3Day Base'!H94)*(1+ExpressFuelSurcharge),2))</f>
        <v>347.77</v>
      </c>
    </row>
    <row r="98" ht="13.5" customHeight="1">
      <c r="A98" s="299">
        <v>93.0</v>
      </c>
      <c r="B98" s="300">
        <f>IF(MinBase3Day&gt;ROUND(((1-ThreeDayDiscount)*'UPS 3Day Base'!B95),2),ROUND(MinBase3Day*(1+ExpressFuelSurcharge),2),ROUND(((1-ThreeDayDiscount)*'UPS 3Day Base'!B95)*(1+ExpressFuelSurcharge),2))</f>
        <v>86.08</v>
      </c>
      <c r="C98" s="300">
        <f>IF(MinBase3Day&gt;ROUND(((1-ThreeDayDiscount)*'UPS 3Day Base'!C95),2),ROUND(MinBase3Day*(1+ExpressFuelSurcharge),2),ROUND(((1-ThreeDayDiscount)*'UPS 3Day Base'!C95)*(1+ExpressFuelSurcharge),2))</f>
        <v>110.77</v>
      </c>
      <c r="D98" s="300">
        <f>IF(MinBase3Day&gt;ROUND(((1-ThreeDayDiscount)*'UPS 3Day Base'!D95),2),ROUND(MinBase3Day*(1+ExpressFuelSurcharge),2),ROUND(((1-ThreeDayDiscount)*'UPS 3Day Base'!D95)*(1+ExpressFuelSurcharge),2))</f>
        <v>131.8</v>
      </c>
      <c r="E98" s="300">
        <f>IF(MinBase3Day&gt;ROUND(((1-ThreeDayDiscount)*'UPS 3Day Base'!E95),2),ROUND(MinBase3Day*(1+ExpressFuelSurcharge),2),ROUND(((1-ThreeDayDiscount)*'UPS 3Day Base'!E95)*(1+ExpressFuelSurcharge),2))</f>
        <v>185.14</v>
      </c>
      <c r="F98" s="300">
        <f>IF(MinBase3Day&gt;ROUND(((1-ThreeDayDiscount)*'UPS 3Day Base'!F95),2),ROUND(MinBase3Day*(1+ExpressFuelSurcharge),2),ROUND(((1-ThreeDayDiscount)*'UPS 3Day Base'!F95)*(1+ExpressFuelSurcharge),2))</f>
        <v>264.62</v>
      </c>
      <c r="G98" s="300">
        <f>IF(MinBase3Day&gt;ROUND(((1-ThreeDayDiscount)*'UPS 3Day Base'!G95),2),ROUND(MinBase3Day*(1+ExpressFuelSurcharge),2),ROUND(((1-ThreeDayDiscount)*'UPS 3Day Base'!G95)*(1+ExpressFuelSurcharge),2))</f>
        <v>316.23</v>
      </c>
      <c r="H98" s="300">
        <f>IF(MinBase3Day&gt;ROUND(((1-ThreeDayDiscount)*'UPS 3Day Base'!H95),2),ROUND(MinBase3Day*(1+ExpressFuelSurcharge),2),ROUND(((1-ThreeDayDiscount)*'UPS 3Day Base'!H95)*(1+ExpressFuelSurcharge),2))</f>
        <v>351.59</v>
      </c>
    </row>
    <row r="99" ht="13.5" customHeight="1">
      <c r="A99" s="299">
        <v>94.0</v>
      </c>
      <c r="B99" s="300">
        <f>IF(MinBase3Day&gt;ROUND(((1-ThreeDayDiscount)*'UPS 3Day Base'!B96),2),ROUND(MinBase3Day*(1+ExpressFuelSurcharge),2),ROUND(((1-ThreeDayDiscount)*'UPS 3Day Base'!B96)*(1+ExpressFuelSurcharge),2))</f>
        <v>86.21</v>
      </c>
      <c r="C99" s="300">
        <f>IF(MinBase3Day&gt;ROUND(((1-ThreeDayDiscount)*'UPS 3Day Base'!C96),2),ROUND(MinBase3Day*(1+ExpressFuelSurcharge),2),ROUND(((1-ThreeDayDiscount)*'UPS 3Day Base'!C96)*(1+ExpressFuelSurcharge),2))</f>
        <v>110.93</v>
      </c>
      <c r="D99" s="300">
        <f>IF(MinBase3Day&gt;ROUND(((1-ThreeDayDiscount)*'UPS 3Day Base'!D96),2),ROUND(MinBase3Day*(1+ExpressFuelSurcharge),2),ROUND(((1-ThreeDayDiscount)*'UPS 3Day Base'!D96)*(1+ExpressFuelSurcharge),2))</f>
        <v>133.24</v>
      </c>
      <c r="E99" s="300">
        <f>IF(MinBase3Day&gt;ROUND(((1-ThreeDayDiscount)*'UPS 3Day Base'!E96),2),ROUND(MinBase3Day*(1+ExpressFuelSurcharge),2),ROUND(((1-ThreeDayDiscount)*'UPS 3Day Base'!E96)*(1+ExpressFuelSurcharge),2))</f>
        <v>189.44</v>
      </c>
      <c r="F99" s="300">
        <f>IF(MinBase3Day&gt;ROUND(((1-ThreeDayDiscount)*'UPS 3Day Base'!F96),2),ROUND(MinBase3Day*(1+ExpressFuelSurcharge),2),ROUND(((1-ThreeDayDiscount)*'UPS 3Day Base'!F96)*(1+ExpressFuelSurcharge),2))</f>
        <v>270.47</v>
      </c>
      <c r="G99" s="300">
        <f>IF(MinBase3Day&gt;ROUND(((1-ThreeDayDiscount)*'UPS 3Day Base'!G96),2),ROUND(MinBase3Day*(1+ExpressFuelSurcharge),2),ROUND(((1-ThreeDayDiscount)*'UPS 3Day Base'!G96)*(1+ExpressFuelSurcharge),2))</f>
        <v>317.99</v>
      </c>
      <c r="H99" s="300">
        <f>IF(MinBase3Day&gt;ROUND(((1-ThreeDayDiscount)*'UPS 3Day Base'!H96),2),ROUND(MinBase3Day*(1+ExpressFuelSurcharge),2),ROUND(((1-ThreeDayDiscount)*'UPS 3Day Base'!H96)*(1+ExpressFuelSurcharge),2))</f>
        <v>355.94</v>
      </c>
    </row>
    <row r="100" ht="13.5" customHeight="1">
      <c r="A100" s="299">
        <v>95.0</v>
      </c>
      <c r="B100" s="300">
        <f>IF(MinBase3Day&gt;ROUND(((1-ThreeDayDiscount)*'UPS 3Day Base'!B97),2),ROUND(MinBase3Day*(1+ExpressFuelSurcharge),2),ROUND(((1-ThreeDayDiscount)*'UPS 3Day Base'!B97)*(1+ExpressFuelSurcharge),2))</f>
        <v>86.32</v>
      </c>
      <c r="C100" s="300">
        <f>IF(MinBase3Day&gt;ROUND(((1-ThreeDayDiscount)*'UPS 3Day Base'!C97),2),ROUND(MinBase3Day*(1+ExpressFuelSurcharge),2),ROUND(((1-ThreeDayDiscount)*'UPS 3Day Base'!C97)*(1+ExpressFuelSurcharge),2))</f>
        <v>111.48</v>
      </c>
      <c r="D100" s="300">
        <f>IF(MinBase3Day&gt;ROUND(((1-ThreeDayDiscount)*'UPS 3Day Base'!D97),2),ROUND(MinBase3Day*(1+ExpressFuelSurcharge),2),ROUND(((1-ThreeDayDiscount)*'UPS 3Day Base'!D97)*(1+ExpressFuelSurcharge),2))</f>
        <v>134.13</v>
      </c>
      <c r="E100" s="300">
        <f>IF(MinBase3Day&gt;ROUND(((1-ThreeDayDiscount)*'UPS 3Day Base'!E97),2),ROUND(MinBase3Day*(1+ExpressFuelSurcharge),2),ROUND(((1-ThreeDayDiscount)*'UPS 3Day Base'!E97)*(1+ExpressFuelSurcharge),2))</f>
        <v>193.02</v>
      </c>
      <c r="F100" s="300">
        <f>IF(MinBase3Day&gt;ROUND(((1-ThreeDayDiscount)*'UPS 3Day Base'!F97),2),ROUND(MinBase3Day*(1+ExpressFuelSurcharge),2),ROUND(((1-ThreeDayDiscount)*'UPS 3Day Base'!F97)*(1+ExpressFuelSurcharge),2))</f>
        <v>272.81</v>
      </c>
      <c r="G100" s="300">
        <f>IF(MinBase3Day&gt;ROUND(((1-ThreeDayDiscount)*'UPS 3Day Base'!G97),2),ROUND(MinBase3Day*(1+ExpressFuelSurcharge),2),ROUND(((1-ThreeDayDiscount)*'UPS 3Day Base'!G97)*(1+ExpressFuelSurcharge),2))</f>
        <v>322.12</v>
      </c>
      <c r="H100" s="300">
        <f>IF(MinBase3Day&gt;ROUND(((1-ThreeDayDiscount)*'UPS 3Day Base'!H97),2),ROUND(MinBase3Day*(1+ExpressFuelSurcharge),2),ROUND(((1-ThreeDayDiscount)*'UPS 3Day Base'!H97)*(1+ExpressFuelSurcharge),2))</f>
        <v>377.2</v>
      </c>
    </row>
    <row r="101" ht="13.5" customHeight="1">
      <c r="A101" s="299">
        <v>96.0</v>
      </c>
      <c r="B101" s="300">
        <f>IF(MinBase3Day&gt;ROUND(((1-ThreeDayDiscount)*'UPS 3Day Base'!B98),2),ROUND(MinBase3Day*(1+ExpressFuelSurcharge),2),ROUND(((1-ThreeDayDiscount)*'UPS 3Day Base'!B98)*(1+ExpressFuelSurcharge),2))</f>
        <v>86.49</v>
      </c>
      <c r="C101" s="300">
        <f>IF(MinBase3Day&gt;ROUND(((1-ThreeDayDiscount)*'UPS 3Day Base'!C98),2),ROUND(MinBase3Day*(1+ExpressFuelSurcharge),2),ROUND(((1-ThreeDayDiscount)*'UPS 3Day Base'!C98)*(1+ExpressFuelSurcharge),2))</f>
        <v>112.03</v>
      </c>
      <c r="D101" s="300">
        <f>IF(MinBase3Day&gt;ROUND(((1-ThreeDayDiscount)*'UPS 3Day Base'!D98),2),ROUND(MinBase3Day*(1+ExpressFuelSurcharge),2),ROUND(((1-ThreeDayDiscount)*'UPS 3Day Base'!D98)*(1+ExpressFuelSurcharge),2))</f>
        <v>134.18</v>
      </c>
      <c r="E101" s="300">
        <f>IF(MinBase3Day&gt;ROUND(((1-ThreeDayDiscount)*'UPS 3Day Base'!E98),2),ROUND(MinBase3Day*(1+ExpressFuelSurcharge),2),ROUND(((1-ThreeDayDiscount)*'UPS 3Day Base'!E98)*(1+ExpressFuelSurcharge),2))</f>
        <v>196.6</v>
      </c>
      <c r="F101" s="300">
        <f>IF(MinBase3Day&gt;ROUND(((1-ThreeDayDiscount)*'UPS 3Day Base'!F98),2),ROUND(MinBase3Day*(1+ExpressFuelSurcharge),2),ROUND(((1-ThreeDayDiscount)*'UPS 3Day Base'!F98)*(1+ExpressFuelSurcharge),2))</f>
        <v>274.94</v>
      </c>
      <c r="G101" s="300">
        <f>IF(MinBase3Day&gt;ROUND(((1-ThreeDayDiscount)*'UPS 3Day Base'!G98),2),ROUND(MinBase3Day*(1+ExpressFuelSurcharge),2),ROUND(((1-ThreeDayDiscount)*'UPS 3Day Base'!G98)*(1+ExpressFuelSurcharge),2))</f>
        <v>322.28</v>
      </c>
      <c r="H101" s="300">
        <f>IF(MinBase3Day&gt;ROUND(((1-ThreeDayDiscount)*'UPS 3Day Base'!H98),2),ROUND(MinBase3Day*(1+ExpressFuelSurcharge),2),ROUND(((1-ThreeDayDiscount)*'UPS 3Day Base'!H98)*(1+ExpressFuelSurcharge),2))</f>
        <v>379.26</v>
      </c>
    </row>
    <row r="102" ht="13.5" customHeight="1">
      <c r="A102" s="299">
        <v>97.0</v>
      </c>
      <c r="B102" s="300">
        <f>IF(MinBase3Day&gt;ROUND(((1-ThreeDayDiscount)*'UPS 3Day Base'!B99),2),ROUND(MinBase3Day*(1+ExpressFuelSurcharge),2),ROUND(((1-ThreeDayDiscount)*'UPS 3Day Base'!B99)*(1+ExpressFuelSurcharge),2))</f>
        <v>86.87</v>
      </c>
      <c r="C102" s="300">
        <f>IF(MinBase3Day&gt;ROUND(((1-ThreeDayDiscount)*'UPS 3Day Base'!C99),2),ROUND(MinBase3Day*(1+ExpressFuelSurcharge),2),ROUND(((1-ThreeDayDiscount)*'UPS 3Day Base'!C99)*(1+ExpressFuelSurcharge),2))</f>
        <v>113.02</v>
      </c>
      <c r="D102" s="300">
        <f>IF(MinBase3Day&gt;ROUND(((1-ThreeDayDiscount)*'UPS 3Day Base'!D99),2),ROUND(MinBase3Day*(1+ExpressFuelSurcharge),2),ROUND(((1-ThreeDayDiscount)*'UPS 3Day Base'!D99)*(1+ExpressFuelSurcharge),2))</f>
        <v>137.91</v>
      </c>
      <c r="E102" s="300">
        <f>IF(MinBase3Day&gt;ROUND(((1-ThreeDayDiscount)*'UPS 3Day Base'!E99),2),ROUND(MinBase3Day*(1+ExpressFuelSurcharge),2),ROUND(((1-ThreeDayDiscount)*'UPS 3Day Base'!E99)*(1+ExpressFuelSurcharge),2))</f>
        <v>199.05</v>
      </c>
      <c r="F102" s="300">
        <f>IF(MinBase3Day&gt;ROUND(((1-ThreeDayDiscount)*'UPS 3Day Base'!F99),2),ROUND(MinBase3Day*(1+ExpressFuelSurcharge),2),ROUND(((1-ThreeDayDiscount)*'UPS 3Day Base'!F99)*(1+ExpressFuelSurcharge),2))</f>
        <v>278.21</v>
      </c>
      <c r="G102" s="300">
        <f>IF(MinBase3Day&gt;ROUND(((1-ThreeDayDiscount)*'UPS 3Day Base'!G99),2),ROUND(MinBase3Day*(1+ExpressFuelSurcharge),2),ROUND(((1-ThreeDayDiscount)*'UPS 3Day Base'!G99)*(1+ExpressFuelSurcharge),2))</f>
        <v>328.71</v>
      </c>
      <c r="H102" s="300">
        <f>IF(MinBase3Day&gt;ROUND(((1-ThreeDayDiscount)*'UPS 3Day Base'!H99),2),ROUND(MinBase3Day*(1+ExpressFuelSurcharge),2),ROUND(((1-ThreeDayDiscount)*'UPS 3Day Base'!H99)*(1+ExpressFuelSurcharge),2))</f>
        <v>385.37</v>
      </c>
    </row>
    <row r="103" ht="13.5" customHeight="1">
      <c r="A103" s="299">
        <v>98.0</v>
      </c>
      <c r="B103" s="300">
        <f>IF(MinBase3Day&gt;ROUND(((1-ThreeDayDiscount)*'UPS 3Day Base'!B100),2),ROUND(MinBase3Day*(1+ExpressFuelSurcharge),2),ROUND(((1-ThreeDayDiscount)*'UPS 3Day Base'!B100)*(1+ExpressFuelSurcharge),2))</f>
        <v>87.34</v>
      </c>
      <c r="C103" s="300">
        <f>IF(MinBase3Day&gt;ROUND(((1-ThreeDayDiscount)*'UPS 3Day Base'!C100),2),ROUND(MinBase3Day*(1+ExpressFuelSurcharge),2),ROUND(((1-ThreeDayDiscount)*'UPS 3Day Base'!C100)*(1+ExpressFuelSurcharge),2))</f>
        <v>113.16</v>
      </c>
      <c r="D103" s="300">
        <f>IF(MinBase3Day&gt;ROUND(((1-ThreeDayDiscount)*'UPS 3Day Base'!D100),2),ROUND(MinBase3Day*(1+ExpressFuelSurcharge),2),ROUND(((1-ThreeDayDiscount)*'UPS 3Day Base'!D100)*(1+ExpressFuelSurcharge),2))</f>
        <v>138.06</v>
      </c>
      <c r="E103" s="300">
        <f>IF(MinBase3Day&gt;ROUND(((1-ThreeDayDiscount)*'UPS 3Day Base'!E100),2),ROUND(MinBase3Day*(1+ExpressFuelSurcharge),2),ROUND(((1-ThreeDayDiscount)*'UPS 3Day Base'!E100)*(1+ExpressFuelSurcharge),2))</f>
        <v>199.86</v>
      </c>
      <c r="F103" s="300">
        <f>IF(MinBase3Day&gt;ROUND(((1-ThreeDayDiscount)*'UPS 3Day Base'!F100),2),ROUND(MinBase3Day*(1+ExpressFuelSurcharge),2),ROUND(((1-ThreeDayDiscount)*'UPS 3Day Base'!F100)*(1+ExpressFuelSurcharge),2))</f>
        <v>278.4</v>
      </c>
      <c r="G103" s="300">
        <f>IF(MinBase3Day&gt;ROUND(((1-ThreeDayDiscount)*'UPS 3Day Base'!G100),2),ROUND(MinBase3Day*(1+ExpressFuelSurcharge),2),ROUND(((1-ThreeDayDiscount)*'UPS 3Day Base'!G100)*(1+ExpressFuelSurcharge),2))</f>
        <v>333.52</v>
      </c>
      <c r="H103" s="300">
        <f>IF(MinBase3Day&gt;ROUND(((1-ThreeDayDiscount)*'UPS 3Day Base'!H100),2),ROUND(MinBase3Day*(1+ExpressFuelSurcharge),2),ROUND(((1-ThreeDayDiscount)*'UPS 3Day Base'!H100)*(1+ExpressFuelSurcharge),2))</f>
        <v>388.4</v>
      </c>
    </row>
    <row r="104" ht="13.5" customHeight="1">
      <c r="A104" s="299">
        <v>99.0</v>
      </c>
      <c r="B104" s="300">
        <f>IF(MinBase3Day&gt;ROUND(((1-ThreeDayDiscount)*'UPS 3Day Base'!B101),2),ROUND(MinBase3Day*(1+ExpressFuelSurcharge),2),ROUND(((1-ThreeDayDiscount)*'UPS 3Day Base'!B101)*(1+ExpressFuelSurcharge),2))</f>
        <v>93.02</v>
      </c>
      <c r="C104" s="300">
        <f>IF(MinBase3Day&gt;ROUND(((1-ThreeDayDiscount)*'UPS 3Day Base'!C101),2),ROUND(MinBase3Day*(1+ExpressFuelSurcharge),2),ROUND(((1-ThreeDayDiscount)*'UPS 3Day Base'!C101)*(1+ExpressFuelSurcharge),2))</f>
        <v>113.88</v>
      </c>
      <c r="D104" s="300">
        <f>IF(MinBase3Day&gt;ROUND(((1-ThreeDayDiscount)*'UPS 3Day Base'!D101),2),ROUND(MinBase3Day*(1+ExpressFuelSurcharge),2),ROUND(((1-ThreeDayDiscount)*'UPS 3Day Base'!D101)*(1+ExpressFuelSurcharge),2))</f>
        <v>141.99</v>
      </c>
      <c r="E104" s="300">
        <f>IF(MinBase3Day&gt;ROUND(((1-ThreeDayDiscount)*'UPS 3Day Base'!E101),2),ROUND(MinBase3Day*(1+ExpressFuelSurcharge),2),ROUND(((1-ThreeDayDiscount)*'UPS 3Day Base'!E101)*(1+ExpressFuelSurcharge),2))</f>
        <v>206.9</v>
      </c>
      <c r="F104" s="300">
        <f>IF(MinBase3Day&gt;ROUND(((1-ThreeDayDiscount)*'UPS 3Day Base'!F101),2),ROUND(MinBase3Day*(1+ExpressFuelSurcharge),2),ROUND(((1-ThreeDayDiscount)*'UPS 3Day Base'!F101)*(1+ExpressFuelSurcharge),2))</f>
        <v>291.79</v>
      </c>
      <c r="G104" s="300">
        <f>IF(MinBase3Day&gt;ROUND(((1-ThreeDayDiscount)*'UPS 3Day Base'!G101),2),ROUND(MinBase3Day*(1+ExpressFuelSurcharge),2),ROUND(((1-ThreeDayDiscount)*'UPS 3Day Base'!G101)*(1+ExpressFuelSurcharge),2))</f>
        <v>343.49</v>
      </c>
      <c r="H104" s="300">
        <f>IF(MinBase3Day&gt;ROUND(((1-ThreeDayDiscount)*'UPS 3Day Base'!H101),2),ROUND(MinBase3Day*(1+ExpressFuelSurcharge),2),ROUND(((1-ThreeDayDiscount)*'UPS 3Day Base'!H101)*(1+ExpressFuelSurcharge),2))</f>
        <v>392.78</v>
      </c>
    </row>
    <row r="105" ht="13.5" customHeight="1">
      <c r="A105" s="299">
        <v>100.0</v>
      </c>
      <c r="B105" s="300">
        <f>IF(MinBase3Day&gt;ROUND(((1-ThreeDayDiscount)*'UPS 3Day Base'!B102),2),ROUND(MinBase3Day*(1+ExpressFuelSurcharge),2),ROUND(((1-ThreeDayDiscount)*'UPS 3Day Base'!B102)*(1+ExpressFuelSurcharge),2))</f>
        <v>93.05</v>
      </c>
      <c r="C105" s="300">
        <f>IF(MinBase3Day&gt;ROUND(((1-ThreeDayDiscount)*'UPS 3Day Base'!C102),2),ROUND(MinBase3Day*(1+ExpressFuelSurcharge),2),ROUND(((1-ThreeDayDiscount)*'UPS 3Day Base'!C102)*(1+ExpressFuelSurcharge),2))</f>
        <v>118.41</v>
      </c>
      <c r="D105" s="300">
        <f>IF(MinBase3Day&gt;ROUND(((1-ThreeDayDiscount)*'UPS 3Day Base'!D102),2),ROUND(MinBase3Day*(1+ExpressFuelSurcharge),2),ROUND(((1-ThreeDayDiscount)*'UPS 3Day Base'!D102)*(1+ExpressFuelSurcharge),2))</f>
        <v>145.51</v>
      </c>
      <c r="E105" s="300">
        <f>IF(MinBase3Day&gt;ROUND(((1-ThreeDayDiscount)*'UPS 3Day Base'!E102),2),ROUND(MinBase3Day*(1+ExpressFuelSurcharge),2),ROUND(((1-ThreeDayDiscount)*'UPS 3Day Base'!E102)*(1+ExpressFuelSurcharge),2))</f>
        <v>211.91</v>
      </c>
      <c r="F105" s="300">
        <f>IF(MinBase3Day&gt;ROUND(((1-ThreeDayDiscount)*'UPS 3Day Base'!F102),2),ROUND(MinBase3Day*(1+ExpressFuelSurcharge),2),ROUND(((1-ThreeDayDiscount)*'UPS 3Day Base'!F102)*(1+ExpressFuelSurcharge),2))</f>
        <v>304.23</v>
      </c>
      <c r="G105" s="300">
        <f>IF(MinBase3Day&gt;ROUND(((1-ThreeDayDiscount)*'UPS 3Day Base'!G102),2),ROUND(MinBase3Day*(1+ExpressFuelSurcharge),2),ROUND(((1-ThreeDayDiscount)*'UPS 3Day Base'!G102)*(1+ExpressFuelSurcharge),2))</f>
        <v>360.85</v>
      </c>
      <c r="H105" s="300">
        <f>IF(MinBase3Day&gt;ROUND(((1-ThreeDayDiscount)*'UPS 3Day Base'!H102),2),ROUND(MinBase3Day*(1+ExpressFuelSurcharge),2),ROUND(((1-ThreeDayDiscount)*'UPS 3Day Base'!H102)*(1+ExpressFuelSurcharge),2))</f>
        <v>403.42</v>
      </c>
    </row>
    <row r="106" ht="13.5" customHeight="1">
      <c r="A106" s="299">
        <v>101.0</v>
      </c>
      <c r="B106" s="300">
        <f>IF(MinBase3Day&gt;ROUND(((1-ThreeDayDiscount)*'UPS 3Day Base'!B103),2),ROUND(MinBase3Day*(1+ExpressFuelSurcharge),2),ROUND(((1-ThreeDayDiscount)*'UPS 3Day Base'!B103)*(1+ExpressFuelSurcharge),2))</f>
        <v>93.09</v>
      </c>
      <c r="C106" s="300">
        <f>IF(MinBase3Day&gt;ROUND(((1-ThreeDayDiscount)*'UPS 3Day Base'!C103),2),ROUND(MinBase3Day*(1+ExpressFuelSurcharge),2),ROUND(((1-ThreeDayDiscount)*'UPS 3Day Base'!C103)*(1+ExpressFuelSurcharge),2))</f>
        <v>119.59</v>
      </c>
      <c r="D106" s="300">
        <f>IF(MinBase3Day&gt;ROUND(((1-ThreeDayDiscount)*'UPS 3Day Base'!D103),2),ROUND(MinBase3Day*(1+ExpressFuelSurcharge),2),ROUND(((1-ThreeDayDiscount)*'UPS 3Day Base'!D103)*(1+ExpressFuelSurcharge),2))</f>
        <v>147.86</v>
      </c>
      <c r="E106" s="300">
        <f>IF(MinBase3Day&gt;ROUND(((1-ThreeDayDiscount)*'UPS 3Day Base'!E103),2),ROUND(MinBase3Day*(1+ExpressFuelSurcharge),2),ROUND(((1-ThreeDayDiscount)*'UPS 3Day Base'!E103)*(1+ExpressFuelSurcharge),2))</f>
        <v>214.51</v>
      </c>
      <c r="F106" s="300">
        <f>IF(MinBase3Day&gt;ROUND(((1-ThreeDayDiscount)*'UPS 3Day Base'!F103),2),ROUND(MinBase3Day*(1+ExpressFuelSurcharge),2),ROUND(((1-ThreeDayDiscount)*'UPS 3Day Base'!F103)*(1+ExpressFuelSurcharge),2))</f>
        <v>308.11</v>
      </c>
      <c r="G106" s="300">
        <f>IF(MinBase3Day&gt;ROUND(((1-ThreeDayDiscount)*'UPS 3Day Base'!G103),2),ROUND(MinBase3Day*(1+ExpressFuelSurcharge),2),ROUND(((1-ThreeDayDiscount)*'UPS 3Day Base'!G103)*(1+ExpressFuelSurcharge),2))</f>
        <v>364.51</v>
      </c>
      <c r="H106" s="300">
        <f>IF(MinBase3Day&gt;ROUND(((1-ThreeDayDiscount)*'UPS 3Day Base'!H103),2),ROUND(MinBase3Day*(1+ExpressFuelSurcharge),2),ROUND(((1-ThreeDayDiscount)*'UPS 3Day Base'!H103)*(1+ExpressFuelSurcharge),2))</f>
        <v>407.98</v>
      </c>
    </row>
    <row r="107" ht="13.5" customHeight="1">
      <c r="A107" s="299">
        <v>102.0</v>
      </c>
      <c r="B107" s="300">
        <f>IF(MinBase3Day&gt;ROUND(((1-ThreeDayDiscount)*'UPS 3Day Base'!B104),2),ROUND(MinBase3Day*(1+ExpressFuelSurcharge),2),ROUND(((1-ThreeDayDiscount)*'UPS 3Day Base'!B104)*(1+ExpressFuelSurcharge),2))</f>
        <v>94</v>
      </c>
      <c r="C107" s="300">
        <f>IF(MinBase3Day&gt;ROUND(((1-ThreeDayDiscount)*'UPS 3Day Base'!C104),2),ROUND(MinBase3Day*(1+ExpressFuelSurcharge),2),ROUND(((1-ThreeDayDiscount)*'UPS 3Day Base'!C104)*(1+ExpressFuelSurcharge),2))</f>
        <v>120.76</v>
      </c>
      <c r="D107" s="300">
        <f>IF(MinBase3Day&gt;ROUND(((1-ThreeDayDiscount)*'UPS 3Day Base'!D104),2),ROUND(MinBase3Day*(1+ExpressFuelSurcharge),2),ROUND(((1-ThreeDayDiscount)*'UPS 3Day Base'!D104)*(1+ExpressFuelSurcharge),2))</f>
        <v>150.32</v>
      </c>
      <c r="E107" s="300">
        <f>IF(MinBase3Day&gt;ROUND(((1-ThreeDayDiscount)*'UPS 3Day Base'!E104),2),ROUND(MinBase3Day*(1+ExpressFuelSurcharge),2),ROUND(((1-ThreeDayDiscount)*'UPS 3Day Base'!E104)*(1+ExpressFuelSurcharge),2))</f>
        <v>216.16</v>
      </c>
      <c r="F107" s="300">
        <f>IF(MinBase3Day&gt;ROUND(((1-ThreeDayDiscount)*'UPS 3Day Base'!F104),2),ROUND(MinBase3Day*(1+ExpressFuelSurcharge),2),ROUND(((1-ThreeDayDiscount)*'UPS 3Day Base'!F104)*(1+ExpressFuelSurcharge),2))</f>
        <v>310.27</v>
      </c>
      <c r="G107" s="300">
        <f>IF(MinBase3Day&gt;ROUND(((1-ThreeDayDiscount)*'UPS 3Day Base'!G104),2),ROUND(MinBase3Day*(1+ExpressFuelSurcharge),2),ROUND(((1-ThreeDayDiscount)*'UPS 3Day Base'!G104)*(1+ExpressFuelSurcharge),2))</f>
        <v>368.1</v>
      </c>
      <c r="H107" s="300">
        <f>IF(MinBase3Day&gt;ROUND(((1-ThreeDayDiscount)*'UPS 3Day Base'!H104),2),ROUND(MinBase3Day*(1+ExpressFuelSurcharge),2),ROUND(((1-ThreeDayDiscount)*'UPS 3Day Base'!H104)*(1+ExpressFuelSurcharge),2))</f>
        <v>411.95</v>
      </c>
    </row>
    <row r="108" ht="13.5" customHeight="1">
      <c r="A108" s="299">
        <v>103.0</v>
      </c>
      <c r="B108" s="300">
        <f>IF(MinBase3Day&gt;ROUND(((1-ThreeDayDiscount)*'UPS 3Day Base'!B105),2),ROUND(MinBase3Day*(1+ExpressFuelSurcharge),2),ROUND(((1-ThreeDayDiscount)*'UPS 3Day Base'!B105)*(1+ExpressFuelSurcharge),2))</f>
        <v>95.2</v>
      </c>
      <c r="C108" s="300">
        <f>IF(MinBase3Day&gt;ROUND(((1-ThreeDayDiscount)*'UPS 3Day Base'!C105),2),ROUND(MinBase3Day*(1+ExpressFuelSurcharge),2),ROUND(((1-ThreeDayDiscount)*'UPS 3Day Base'!C105)*(1+ExpressFuelSurcharge),2))</f>
        <v>121.42</v>
      </c>
      <c r="D108" s="300">
        <f>IF(MinBase3Day&gt;ROUND(((1-ThreeDayDiscount)*'UPS 3Day Base'!D105),2),ROUND(MinBase3Day*(1+ExpressFuelSurcharge),2),ROUND(((1-ThreeDayDiscount)*'UPS 3Day Base'!D105)*(1+ExpressFuelSurcharge),2))</f>
        <v>151.75</v>
      </c>
      <c r="E108" s="300">
        <f>IF(MinBase3Day&gt;ROUND(((1-ThreeDayDiscount)*'UPS 3Day Base'!E105),2),ROUND(MinBase3Day*(1+ExpressFuelSurcharge),2),ROUND(((1-ThreeDayDiscount)*'UPS 3Day Base'!E105)*(1+ExpressFuelSurcharge),2))</f>
        <v>218.79</v>
      </c>
      <c r="F108" s="300">
        <f>IF(MinBase3Day&gt;ROUND(((1-ThreeDayDiscount)*'UPS 3Day Base'!F105),2),ROUND(MinBase3Day*(1+ExpressFuelSurcharge),2),ROUND(((1-ThreeDayDiscount)*'UPS 3Day Base'!F105)*(1+ExpressFuelSurcharge),2))</f>
        <v>313.45</v>
      </c>
      <c r="G108" s="300">
        <f>IF(MinBase3Day&gt;ROUND(((1-ThreeDayDiscount)*'UPS 3Day Base'!G105),2),ROUND(MinBase3Day*(1+ExpressFuelSurcharge),2),ROUND(((1-ThreeDayDiscount)*'UPS 3Day Base'!G105)*(1+ExpressFuelSurcharge),2))</f>
        <v>371.57</v>
      </c>
      <c r="H108" s="300">
        <f>IF(MinBase3Day&gt;ROUND(((1-ThreeDayDiscount)*'UPS 3Day Base'!H105),2),ROUND(MinBase3Day*(1+ExpressFuelSurcharge),2),ROUND(((1-ThreeDayDiscount)*'UPS 3Day Base'!H105)*(1+ExpressFuelSurcharge),2))</f>
        <v>416.05</v>
      </c>
    </row>
    <row r="109" ht="13.5" customHeight="1">
      <c r="A109" s="299">
        <v>104.0</v>
      </c>
      <c r="B109" s="300">
        <f>IF(MinBase3Day&gt;ROUND(((1-ThreeDayDiscount)*'UPS 3Day Base'!B106),2),ROUND(MinBase3Day*(1+ExpressFuelSurcharge),2),ROUND(((1-ThreeDayDiscount)*'UPS 3Day Base'!B106)*(1+ExpressFuelSurcharge),2))</f>
        <v>95.83</v>
      </c>
      <c r="C109" s="300">
        <f>IF(MinBase3Day&gt;ROUND(((1-ThreeDayDiscount)*'UPS 3Day Base'!C106),2),ROUND(MinBase3Day*(1+ExpressFuelSurcharge),2),ROUND(((1-ThreeDayDiscount)*'UPS 3Day Base'!C106)*(1+ExpressFuelSurcharge),2))</f>
        <v>121.99</v>
      </c>
      <c r="D109" s="300">
        <f>IF(MinBase3Day&gt;ROUND(((1-ThreeDayDiscount)*'UPS 3Day Base'!D106),2),ROUND(MinBase3Day*(1+ExpressFuelSurcharge),2),ROUND(((1-ThreeDayDiscount)*'UPS 3Day Base'!D106)*(1+ExpressFuelSurcharge),2))</f>
        <v>153.16</v>
      </c>
      <c r="E109" s="300">
        <f>IF(MinBase3Day&gt;ROUND(((1-ThreeDayDiscount)*'UPS 3Day Base'!E106),2),ROUND(MinBase3Day*(1+ExpressFuelSurcharge),2),ROUND(((1-ThreeDayDiscount)*'UPS 3Day Base'!E106)*(1+ExpressFuelSurcharge),2))</f>
        <v>220.3</v>
      </c>
      <c r="F109" s="300">
        <f>IF(MinBase3Day&gt;ROUND(((1-ThreeDayDiscount)*'UPS 3Day Base'!F106),2),ROUND(MinBase3Day*(1+ExpressFuelSurcharge),2),ROUND(((1-ThreeDayDiscount)*'UPS 3Day Base'!F106)*(1+ExpressFuelSurcharge),2))</f>
        <v>316.39</v>
      </c>
      <c r="G109" s="300">
        <f>IF(MinBase3Day&gt;ROUND(((1-ThreeDayDiscount)*'UPS 3Day Base'!G106),2),ROUND(MinBase3Day*(1+ExpressFuelSurcharge),2),ROUND(((1-ThreeDayDiscount)*'UPS 3Day Base'!G106)*(1+ExpressFuelSurcharge),2))</f>
        <v>375.24</v>
      </c>
      <c r="H109" s="300">
        <f>IF(MinBase3Day&gt;ROUND(((1-ThreeDayDiscount)*'UPS 3Day Base'!H106),2),ROUND(MinBase3Day*(1+ExpressFuelSurcharge),2),ROUND(((1-ThreeDayDiscount)*'UPS 3Day Base'!H106)*(1+ExpressFuelSurcharge),2))</f>
        <v>419.95</v>
      </c>
    </row>
    <row r="110" ht="12.75" customHeight="1">
      <c r="A110" s="299">
        <v>105.0</v>
      </c>
      <c r="B110" s="300">
        <f>IF(MinBase3Day&gt;ROUND(((1-ThreeDayDiscount)*'UPS 3Day Base'!B107),2),ROUND(MinBase3Day*(1+ExpressFuelSurcharge),2),ROUND(((1-ThreeDayDiscount)*'UPS 3Day Base'!B107)*(1+ExpressFuelSurcharge),2))</f>
        <v>97.04</v>
      </c>
      <c r="C110" s="300">
        <f>IF(MinBase3Day&gt;ROUND(((1-ThreeDayDiscount)*'UPS 3Day Base'!C107),2),ROUND(MinBase3Day*(1+ExpressFuelSurcharge),2),ROUND(((1-ThreeDayDiscount)*'UPS 3Day Base'!C107)*(1+ExpressFuelSurcharge),2))</f>
        <v>122.57</v>
      </c>
      <c r="D110" s="300">
        <f>IF(MinBase3Day&gt;ROUND(((1-ThreeDayDiscount)*'UPS 3Day Base'!D107),2),ROUND(MinBase3Day*(1+ExpressFuelSurcharge),2),ROUND(((1-ThreeDayDiscount)*'UPS 3Day Base'!D107)*(1+ExpressFuelSurcharge),2))</f>
        <v>154.6</v>
      </c>
      <c r="E110" s="300">
        <f>IF(MinBase3Day&gt;ROUND(((1-ThreeDayDiscount)*'UPS 3Day Base'!E107),2),ROUND(MinBase3Day*(1+ExpressFuelSurcharge),2),ROUND(((1-ThreeDayDiscount)*'UPS 3Day Base'!E107)*(1+ExpressFuelSurcharge),2))</f>
        <v>223.19</v>
      </c>
      <c r="F110" s="300">
        <f>IF(MinBase3Day&gt;ROUND(((1-ThreeDayDiscount)*'UPS 3Day Base'!F107),2),ROUND(MinBase3Day*(1+ExpressFuelSurcharge),2),ROUND(((1-ThreeDayDiscount)*'UPS 3Day Base'!F107)*(1+ExpressFuelSurcharge),2))</f>
        <v>319.37</v>
      </c>
      <c r="G110" s="300">
        <f>IF(MinBase3Day&gt;ROUND(((1-ThreeDayDiscount)*'UPS 3Day Base'!G107),2),ROUND(MinBase3Day*(1+ExpressFuelSurcharge),2),ROUND(((1-ThreeDayDiscount)*'UPS 3Day Base'!G107)*(1+ExpressFuelSurcharge),2))</f>
        <v>378.85</v>
      </c>
      <c r="H110" s="300">
        <f>IF(MinBase3Day&gt;ROUND(((1-ThreeDayDiscount)*'UPS 3Day Base'!H107),2),ROUND(MinBase3Day*(1+ExpressFuelSurcharge),2),ROUND(((1-ThreeDayDiscount)*'UPS 3Day Base'!H107)*(1+ExpressFuelSurcharge),2))</f>
        <v>424.17</v>
      </c>
    </row>
    <row r="111" ht="12.75" customHeight="1">
      <c r="A111" s="299">
        <v>106.0</v>
      </c>
      <c r="B111" s="300">
        <f>IF(MinBase3Day&gt;ROUND(((1-ThreeDayDiscount)*'UPS 3Day Base'!B108),2),ROUND(MinBase3Day*(1+ExpressFuelSurcharge),2),ROUND(((1-ThreeDayDiscount)*'UPS 3Day Base'!B108)*(1+ExpressFuelSurcharge),2))</f>
        <v>97.7</v>
      </c>
      <c r="C111" s="300">
        <f>IF(MinBase3Day&gt;ROUND(((1-ThreeDayDiscount)*'UPS 3Day Base'!C108),2),ROUND(MinBase3Day*(1+ExpressFuelSurcharge),2),ROUND(((1-ThreeDayDiscount)*'UPS 3Day Base'!C108)*(1+ExpressFuelSurcharge),2))</f>
        <v>123.02</v>
      </c>
      <c r="D111" s="300">
        <f>IF(MinBase3Day&gt;ROUND(((1-ThreeDayDiscount)*'UPS 3Day Base'!D108),2),ROUND(MinBase3Day*(1+ExpressFuelSurcharge),2),ROUND(((1-ThreeDayDiscount)*'UPS 3Day Base'!D108)*(1+ExpressFuelSurcharge),2))</f>
        <v>156.23</v>
      </c>
      <c r="E111" s="300">
        <f>IF(MinBase3Day&gt;ROUND(((1-ThreeDayDiscount)*'UPS 3Day Base'!E108),2),ROUND(MinBase3Day*(1+ExpressFuelSurcharge),2),ROUND(((1-ThreeDayDiscount)*'UPS 3Day Base'!E108)*(1+ExpressFuelSurcharge),2))</f>
        <v>224.62</v>
      </c>
      <c r="F111" s="300">
        <f>IF(MinBase3Day&gt;ROUND(((1-ThreeDayDiscount)*'UPS 3Day Base'!F108),2),ROUND(MinBase3Day*(1+ExpressFuelSurcharge),2),ROUND(((1-ThreeDayDiscount)*'UPS 3Day Base'!F108)*(1+ExpressFuelSurcharge),2))</f>
        <v>322.42</v>
      </c>
      <c r="G111" s="300">
        <f>IF(MinBase3Day&gt;ROUND(((1-ThreeDayDiscount)*'UPS 3Day Base'!G108),2),ROUND(MinBase3Day*(1+ExpressFuelSurcharge),2),ROUND(((1-ThreeDayDiscount)*'UPS 3Day Base'!G108)*(1+ExpressFuelSurcharge),2))</f>
        <v>383.55</v>
      </c>
      <c r="H111" s="300">
        <f>IF(MinBase3Day&gt;ROUND(((1-ThreeDayDiscount)*'UPS 3Day Base'!H108),2),ROUND(MinBase3Day*(1+ExpressFuelSurcharge),2),ROUND(((1-ThreeDayDiscount)*'UPS 3Day Base'!H108)*(1+ExpressFuelSurcharge),2))</f>
        <v>428.14</v>
      </c>
    </row>
    <row r="112" ht="12.75" customHeight="1">
      <c r="A112" s="299">
        <v>107.0</v>
      </c>
      <c r="B112" s="300">
        <f>IF(MinBase3Day&gt;ROUND(((1-ThreeDayDiscount)*'UPS 3Day Base'!B109),2),ROUND(MinBase3Day*(1+ExpressFuelSurcharge),2),ROUND(((1-ThreeDayDiscount)*'UPS 3Day Base'!B109)*(1+ExpressFuelSurcharge),2))</f>
        <v>98.63</v>
      </c>
      <c r="C112" s="300">
        <f>IF(MinBase3Day&gt;ROUND(((1-ThreeDayDiscount)*'UPS 3Day Base'!C109),2),ROUND(MinBase3Day*(1+ExpressFuelSurcharge),2),ROUND(((1-ThreeDayDiscount)*'UPS 3Day Base'!C109)*(1+ExpressFuelSurcharge),2))</f>
        <v>123.89</v>
      </c>
      <c r="D112" s="300">
        <f>IF(MinBase3Day&gt;ROUND(((1-ThreeDayDiscount)*'UPS 3Day Base'!D109),2),ROUND(MinBase3Day*(1+ExpressFuelSurcharge),2),ROUND(((1-ThreeDayDiscount)*'UPS 3Day Base'!D109)*(1+ExpressFuelSurcharge),2))</f>
        <v>157.26</v>
      </c>
      <c r="E112" s="300">
        <f>IF(MinBase3Day&gt;ROUND(((1-ThreeDayDiscount)*'UPS 3Day Base'!E109),2),ROUND(MinBase3Day*(1+ExpressFuelSurcharge),2),ROUND(((1-ThreeDayDiscount)*'UPS 3Day Base'!E109)*(1+ExpressFuelSurcharge),2))</f>
        <v>226.63</v>
      </c>
      <c r="F112" s="300">
        <f>IF(MinBase3Day&gt;ROUND(((1-ThreeDayDiscount)*'UPS 3Day Base'!F109),2),ROUND(MinBase3Day*(1+ExpressFuelSurcharge),2),ROUND(((1-ThreeDayDiscount)*'UPS 3Day Base'!F109)*(1+ExpressFuelSurcharge),2))</f>
        <v>325.54</v>
      </c>
      <c r="G112" s="300">
        <f>IF(MinBase3Day&gt;ROUND(((1-ThreeDayDiscount)*'UPS 3Day Base'!G109),2),ROUND(MinBase3Day*(1+ExpressFuelSurcharge),2),ROUND(((1-ThreeDayDiscount)*'UPS 3Day Base'!G109)*(1+ExpressFuelSurcharge),2))</f>
        <v>386.17</v>
      </c>
      <c r="H112" s="300">
        <f>IF(MinBase3Day&gt;ROUND(((1-ThreeDayDiscount)*'UPS 3Day Base'!H109),2),ROUND(MinBase3Day*(1+ExpressFuelSurcharge),2),ROUND(((1-ThreeDayDiscount)*'UPS 3Day Base'!H109)*(1+ExpressFuelSurcharge),2))</f>
        <v>432.12</v>
      </c>
    </row>
    <row r="113" ht="12.75" customHeight="1">
      <c r="A113" s="299">
        <v>108.0</v>
      </c>
      <c r="B113" s="300">
        <f>IF(MinBase3Day&gt;ROUND(((1-ThreeDayDiscount)*'UPS 3Day Base'!B110),2),ROUND(MinBase3Day*(1+ExpressFuelSurcharge),2),ROUND(((1-ThreeDayDiscount)*'UPS 3Day Base'!B110)*(1+ExpressFuelSurcharge),2))</f>
        <v>99.51</v>
      </c>
      <c r="C113" s="300">
        <f>IF(MinBase3Day&gt;ROUND(((1-ThreeDayDiscount)*'UPS 3Day Base'!C110),2),ROUND(MinBase3Day*(1+ExpressFuelSurcharge),2),ROUND(((1-ThreeDayDiscount)*'UPS 3Day Base'!C110)*(1+ExpressFuelSurcharge),2))</f>
        <v>125.5</v>
      </c>
      <c r="D113" s="300">
        <f>IF(MinBase3Day&gt;ROUND(((1-ThreeDayDiscount)*'UPS 3Day Base'!D110),2),ROUND(MinBase3Day*(1+ExpressFuelSurcharge),2),ROUND(((1-ThreeDayDiscount)*'UPS 3Day Base'!D110)*(1+ExpressFuelSurcharge),2))</f>
        <v>159.09</v>
      </c>
      <c r="E113" s="300">
        <f>IF(MinBase3Day&gt;ROUND(((1-ThreeDayDiscount)*'UPS 3Day Base'!E110),2),ROUND(MinBase3Day*(1+ExpressFuelSurcharge),2),ROUND(((1-ThreeDayDiscount)*'UPS 3Day Base'!E110)*(1+ExpressFuelSurcharge),2))</f>
        <v>228.93</v>
      </c>
      <c r="F113" s="300">
        <f>IF(MinBase3Day&gt;ROUND(((1-ThreeDayDiscount)*'UPS 3Day Base'!F110),2),ROUND(MinBase3Day*(1+ExpressFuelSurcharge),2),ROUND(((1-ThreeDayDiscount)*'UPS 3Day Base'!F110)*(1+ExpressFuelSurcharge),2))</f>
        <v>328.65</v>
      </c>
      <c r="G113" s="300">
        <f>IF(MinBase3Day&gt;ROUND(((1-ThreeDayDiscount)*'UPS 3Day Base'!G110),2),ROUND(MinBase3Day*(1+ExpressFuelSurcharge),2),ROUND(((1-ThreeDayDiscount)*'UPS 3Day Base'!G110)*(1+ExpressFuelSurcharge),2))</f>
        <v>389.65</v>
      </c>
      <c r="H113" s="300">
        <f>IF(MinBase3Day&gt;ROUND(((1-ThreeDayDiscount)*'UPS 3Day Base'!H110),2),ROUND(MinBase3Day*(1+ExpressFuelSurcharge),2),ROUND(((1-ThreeDayDiscount)*'UPS 3Day Base'!H110)*(1+ExpressFuelSurcharge),2))</f>
        <v>436.2</v>
      </c>
    </row>
    <row r="114" ht="12.75" customHeight="1">
      <c r="A114" s="299">
        <v>109.0</v>
      </c>
      <c r="B114" s="300">
        <f>IF(MinBase3Day&gt;ROUND(((1-ThreeDayDiscount)*'UPS 3Day Base'!B111),2),ROUND(MinBase3Day*(1+ExpressFuelSurcharge),2),ROUND(((1-ThreeDayDiscount)*'UPS 3Day Base'!B111)*(1+ExpressFuelSurcharge),2))</f>
        <v>100.68</v>
      </c>
      <c r="C114" s="300">
        <f>IF(MinBase3Day&gt;ROUND(((1-ThreeDayDiscount)*'UPS 3Day Base'!C111),2),ROUND(MinBase3Day*(1+ExpressFuelSurcharge),2),ROUND(((1-ThreeDayDiscount)*'UPS 3Day Base'!C111)*(1+ExpressFuelSurcharge),2))</f>
        <v>126.86</v>
      </c>
      <c r="D114" s="300">
        <f>IF(MinBase3Day&gt;ROUND(((1-ThreeDayDiscount)*'UPS 3Day Base'!D111),2),ROUND(MinBase3Day*(1+ExpressFuelSurcharge),2),ROUND(((1-ThreeDayDiscount)*'UPS 3Day Base'!D111)*(1+ExpressFuelSurcharge),2))</f>
        <v>161.02</v>
      </c>
      <c r="E114" s="300">
        <f>IF(MinBase3Day&gt;ROUND(((1-ThreeDayDiscount)*'UPS 3Day Base'!E111),2),ROUND(MinBase3Day*(1+ExpressFuelSurcharge),2),ROUND(((1-ThreeDayDiscount)*'UPS 3Day Base'!E111)*(1+ExpressFuelSurcharge),2))</f>
        <v>231.6</v>
      </c>
      <c r="F114" s="300">
        <f>IF(MinBase3Day&gt;ROUND(((1-ThreeDayDiscount)*'UPS 3Day Base'!F111),2),ROUND(MinBase3Day*(1+ExpressFuelSurcharge),2),ROUND(((1-ThreeDayDiscount)*'UPS 3Day Base'!F111)*(1+ExpressFuelSurcharge),2))</f>
        <v>332.51</v>
      </c>
      <c r="G114" s="300">
        <f>IF(MinBase3Day&gt;ROUND(((1-ThreeDayDiscount)*'UPS 3Day Base'!G111),2),ROUND(MinBase3Day*(1+ExpressFuelSurcharge),2),ROUND(((1-ThreeDayDiscount)*'UPS 3Day Base'!G111)*(1+ExpressFuelSurcharge),2))</f>
        <v>393.32</v>
      </c>
      <c r="H114" s="300">
        <f>IF(MinBase3Day&gt;ROUND(((1-ThreeDayDiscount)*'UPS 3Day Base'!H111),2),ROUND(MinBase3Day*(1+ExpressFuelSurcharge),2),ROUND(((1-ThreeDayDiscount)*'UPS 3Day Base'!H111)*(1+ExpressFuelSurcharge),2))</f>
        <v>440.31</v>
      </c>
    </row>
    <row r="115" ht="12.75" customHeight="1">
      <c r="A115" s="299">
        <v>110.0</v>
      </c>
      <c r="B115" s="300">
        <f>IF(MinBase3Day&gt;ROUND(((1-ThreeDayDiscount)*'UPS 3Day Base'!B112),2),ROUND(MinBase3Day*(1+ExpressFuelSurcharge),2),ROUND(((1-ThreeDayDiscount)*'UPS 3Day Base'!B112)*(1+ExpressFuelSurcharge),2))</f>
        <v>101.17</v>
      </c>
      <c r="C115" s="300">
        <f>IF(MinBase3Day&gt;ROUND(((1-ThreeDayDiscount)*'UPS 3Day Base'!C112),2),ROUND(MinBase3Day*(1+ExpressFuelSurcharge),2),ROUND(((1-ThreeDayDiscount)*'UPS 3Day Base'!C112)*(1+ExpressFuelSurcharge),2))</f>
        <v>127.68</v>
      </c>
      <c r="D115" s="300">
        <f>IF(MinBase3Day&gt;ROUND(((1-ThreeDayDiscount)*'UPS 3Day Base'!D112),2),ROUND(MinBase3Day*(1+ExpressFuelSurcharge),2),ROUND(((1-ThreeDayDiscount)*'UPS 3Day Base'!D112)*(1+ExpressFuelSurcharge),2))</f>
        <v>162.09</v>
      </c>
      <c r="E115" s="300">
        <f>IF(MinBase3Day&gt;ROUND(((1-ThreeDayDiscount)*'UPS 3Day Base'!E112),2),ROUND(MinBase3Day*(1+ExpressFuelSurcharge),2),ROUND(((1-ThreeDayDiscount)*'UPS 3Day Base'!E112)*(1+ExpressFuelSurcharge),2))</f>
        <v>233.73</v>
      </c>
      <c r="F115" s="300">
        <f>IF(MinBase3Day&gt;ROUND(((1-ThreeDayDiscount)*'UPS 3Day Base'!F112),2),ROUND(MinBase3Day*(1+ExpressFuelSurcharge),2),ROUND(((1-ThreeDayDiscount)*'UPS 3Day Base'!F112)*(1+ExpressFuelSurcharge),2))</f>
        <v>335.52</v>
      </c>
      <c r="G115" s="300">
        <f>IF(MinBase3Day&gt;ROUND(((1-ThreeDayDiscount)*'UPS 3Day Base'!G112),2),ROUND(MinBase3Day*(1+ExpressFuelSurcharge),2),ROUND(((1-ThreeDayDiscount)*'UPS 3Day Base'!G112)*(1+ExpressFuelSurcharge),2))</f>
        <v>396.9</v>
      </c>
      <c r="H115" s="300">
        <f>IF(MinBase3Day&gt;ROUND(((1-ThreeDayDiscount)*'UPS 3Day Base'!H112),2),ROUND(MinBase3Day*(1+ExpressFuelSurcharge),2),ROUND(((1-ThreeDayDiscount)*'UPS 3Day Base'!H112)*(1+ExpressFuelSurcharge),2))</f>
        <v>444.27</v>
      </c>
    </row>
    <row r="116" ht="12.75" customHeight="1">
      <c r="A116" s="299">
        <v>111.0</v>
      </c>
      <c r="B116" s="300">
        <f>IF(MinBase3Day&gt;ROUND(((1-ThreeDayDiscount)*'UPS 3Day Base'!B113),2),ROUND(MinBase3Day*(1+ExpressFuelSurcharge),2),ROUND(((1-ThreeDayDiscount)*'UPS 3Day Base'!B113)*(1+ExpressFuelSurcharge),2))</f>
        <v>102.11</v>
      </c>
      <c r="C116" s="300">
        <f>IF(MinBase3Day&gt;ROUND(((1-ThreeDayDiscount)*'UPS 3Day Base'!C113),2),ROUND(MinBase3Day*(1+ExpressFuelSurcharge),2),ROUND(((1-ThreeDayDiscount)*'UPS 3Day Base'!C113)*(1+ExpressFuelSurcharge),2))</f>
        <v>128.87</v>
      </c>
      <c r="D116" s="300">
        <f>IF(MinBase3Day&gt;ROUND(((1-ThreeDayDiscount)*'UPS 3Day Base'!D113),2),ROUND(MinBase3Day*(1+ExpressFuelSurcharge),2),ROUND(((1-ThreeDayDiscount)*'UPS 3Day Base'!D113)*(1+ExpressFuelSurcharge),2))</f>
        <v>163.4</v>
      </c>
      <c r="E116" s="300">
        <f>IF(MinBase3Day&gt;ROUND(((1-ThreeDayDiscount)*'UPS 3Day Base'!E113),2),ROUND(MinBase3Day*(1+ExpressFuelSurcharge),2),ROUND(((1-ThreeDayDiscount)*'UPS 3Day Base'!E113)*(1+ExpressFuelSurcharge),2))</f>
        <v>235.2</v>
      </c>
      <c r="F116" s="300">
        <f>IF(MinBase3Day&gt;ROUND(((1-ThreeDayDiscount)*'UPS 3Day Base'!F113),2),ROUND(MinBase3Day*(1+ExpressFuelSurcharge),2),ROUND(((1-ThreeDayDiscount)*'UPS 3Day Base'!F113)*(1+ExpressFuelSurcharge),2))</f>
        <v>337.69</v>
      </c>
      <c r="G116" s="300">
        <f>IF(MinBase3Day&gt;ROUND(((1-ThreeDayDiscount)*'UPS 3Day Base'!G113),2),ROUND(MinBase3Day*(1+ExpressFuelSurcharge),2),ROUND(((1-ThreeDayDiscount)*'UPS 3Day Base'!G113)*(1+ExpressFuelSurcharge),2))</f>
        <v>400.44</v>
      </c>
      <c r="H116" s="300">
        <f>IF(MinBase3Day&gt;ROUND(((1-ThreeDayDiscount)*'UPS 3Day Base'!H113),2),ROUND(MinBase3Day*(1+ExpressFuelSurcharge),2),ROUND(((1-ThreeDayDiscount)*'UPS 3Day Base'!H113)*(1+ExpressFuelSurcharge),2))</f>
        <v>448.3</v>
      </c>
    </row>
    <row r="117" ht="12.75" customHeight="1">
      <c r="A117" s="299">
        <v>112.0</v>
      </c>
      <c r="B117" s="300">
        <f>IF(MinBase3Day&gt;ROUND(((1-ThreeDayDiscount)*'UPS 3Day Base'!B114),2),ROUND(MinBase3Day*(1+ExpressFuelSurcharge),2),ROUND(((1-ThreeDayDiscount)*'UPS 3Day Base'!B114)*(1+ExpressFuelSurcharge),2))</f>
        <v>103.03</v>
      </c>
      <c r="C117" s="300">
        <f>IF(MinBase3Day&gt;ROUND(((1-ThreeDayDiscount)*'UPS 3Day Base'!C114),2),ROUND(MinBase3Day*(1+ExpressFuelSurcharge),2),ROUND(((1-ThreeDayDiscount)*'UPS 3Day Base'!C114)*(1+ExpressFuelSurcharge),2))</f>
        <v>130.05</v>
      </c>
      <c r="D117" s="300">
        <f>IF(MinBase3Day&gt;ROUND(((1-ThreeDayDiscount)*'UPS 3Day Base'!D114),2),ROUND(MinBase3Day*(1+ExpressFuelSurcharge),2),ROUND(((1-ThreeDayDiscount)*'UPS 3Day Base'!D114)*(1+ExpressFuelSurcharge),2))</f>
        <v>165.04</v>
      </c>
      <c r="E117" s="300">
        <f>IF(MinBase3Day&gt;ROUND(((1-ThreeDayDiscount)*'UPS 3Day Base'!E114),2),ROUND(MinBase3Day*(1+ExpressFuelSurcharge),2),ROUND(((1-ThreeDayDiscount)*'UPS 3Day Base'!E114)*(1+ExpressFuelSurcharge),2))</f>
        <v>237.26</v>
      </c>
      <c r="F117" s="300">
        <f>IF(MinBase3Day&gt;ROUND(((1-ThreeDayDiscount)*'UPS 3Day Base'!F114),2),ROUND(MinBase3Day*(1+ExpressFuelSurcharge),2),ROUND(((1-ThreeDayDiscount)*'UPS 3Day Base'!F114)*(1+ExpressFuelSurcharge),2))</f>
        <v>340.73</v>
      </c>
      <c r="G117" s="300">
        <f>IF(MinBase3Day&gt;ROUND(((1-ThreeDayDiscount)*'UPS 3Day Base'!G114),2),ROUND(MinBase3Day*(1+ExpressFuelSurcharge),2),ROUND(((1-ThreeDayDiscount)*'UPS 3Day Base'!G114)*(1+ExpressFuelSurcharge),2))</f>
        <v>404.11</v>
      </c>
      <c r="H117" s="300">
        <f>IF(MinBase3Day&gt;ROUND(((1-ThreeDayDiscount)*'UPS 3Day Base'!H114),2),ROUND(MinBase3Day*(1+ExpressFuelSurcharge),2),ROUND(((1-ThreeDayDiscount)*'UPS 3Day Base'!H114)*(1+ExpressFuelSurcharge),2))</f>
        <v>452.28</v>
      </c>
    </row>
    <row r="118" ht="12.75" customHeight="1">
      <c r="A118" s="299">
        <v>113.0</v>
      </c>
      <c r="B118" s="300">
        <f>IF(MinBase3Day&gt;ROUND(((1-ThreeDayDiscount)*'UPS 3Day Base'!B115),2),ROUND(MinBase3Day*(1+ExpressFuelSurcharge),2),ROUND(((1-ThreeDayDiscount)*'UPS 3Day Base'!B115)*(1+ExpressFuelSurcharge),2))</f>
        <v>103.41</v>
      </c>
      <c r="C118" s="300">
        <f>IF(MinBase3Day&gt;ROUND(((1-ThreeDayDiscount)*'UPS 3Day Base'!C115),2),ROUND(MinBase3Day*(1+ExpressFuelSurcharge),2),ROUND(((1-ThreeDayDiscount)*'UPS 3Day Base'!C115)*(1+ExpressFuelSurcharge),2))</f>
        <v>131.12</v>
      </c>
      <c r="D118" s="300">
        <f>IF(MinBase3Day&gt;ROUND(((1-ThreeDayDiscount)*'UPS 3Day Base'!D115),2),ROUND(MinBase3Day*(1+ExpressFuelSurcharge),2),ROUND(((1-ThreeDayDiscount)*'UPS 3Day Base'!D115)*(1+ExpressFuelSurcharge),2))</f>
        <v>166.47</v>
      </c>
      <c r="E118" s="300">
        <f>IF(MinBase3Day&gt;ROUND(((1-ThreeDayDiscount)*'UPS 3Day Base'!E115),2),ROUND(MinBase3Day*(1+ExpressFuelSurcharge),2),ROUND(((1-ThreeDayDiscount)*'UPS 3Day Base'!E115)*(1+ExpressFuelSurcharge),2))</f>
        <v>239.34</v>
      </c>
      <c r="F118" s="300">
        <f>IF(MinBase3Day&gt;ROUND(((1-ThreeDayDiscount)*'UPS 3Day Base'!F115),2),ROUND(MinBase3Day*(1+ExpressFuelSurcharge),2),ROUND(((1-ThreeDayDiscount)*'UPS 3Day Base'!F115)*(1+ExpressFuelSurcharge),2))</f>
        <v>343.67</v>
      </c>
      <c r="G118" s="300">
        <f>IF(MinBase3Day&gt;ROUND(((1-ThreeDayDiscount)*'UPS 3Day Base'!G115),2),ROUND(MinBase3Day*(1+ExpressFuelSurcharge),2),ROUND(((1-ThreeDayDiscount)*'UPS 3Day Base'!G115)*(1+ExpressFuelSurcharge),2))</f>
        <v>407.63</v>
      </c>
      <c r="H118" s="300">
        <f>IF(MinBase3Day&gt;ROUND(((1-ThreeDayDiscount)*'UPS 3Day Base'!H115),2),ROUND(MinBase3Day*(1+ExpressFuelSurcharge),2),ROUND(((1-ThreeDayDiscount)*'UPS 3Day Base'!H115)*(1+ExpressFuelSurcharge),2))</f>
        <v>456.37</v>
      </c>
    </row>
    <row r="119" ht="12.75" customHeight="1">
      <c r="A119" s="299">
        <v>114.0</v>
      </c>
      <c r="B119" s="300">
        <f>IF(MinBase3Day&gt;ROUND(((1-ThreeDayDiscount)*'UPS 3Day Base'!B116),2),ROUND(MinBase3Day*(1+ExpressFuelSurcharge),2),ROUND(((1-ThreeDayDiscount)*'UPS 3Day Base'!B116)*(1+ExpressFuelSurcharge),2))</f>
        <v>105.31</v>
      </c>
      <c r="C119" s="300">
        <f>IF(MinBase3Day&gt;ROUND(((1-ThreeDayDiscount)*'UPS 3Day Base'!C116),2),ROUND(MinBase3Day*(1+ExpressFuelSurcharge),2),ROUND(((1-ThreeDayDiscount)*'UPS 3Day Base'!C116)*(1+ExpressFuelSurcharge),2))</f>
        <v>132.29</v>
      </c>
      <c r="D119" s="300">
        <f>IF(MinBase3Day&gt;ROUND(((1-ThreeDayDiscount)*'UPS 3Day Base'!D116),2),ROUND(MinBase3Day*(1+ExpressFuelSurcharge),2),ROUND(((1-ThreeDayDiscount)*'UPS 3Day Base'!D116)*(1+ExpressFuelSurcharge),2))</f>
        <v>168.49</v>
      </c>
      <c r="E119" s="300">
        <f>IF(MinBase3Day&gt;ROUND(((1-ThreeDayDiscount)*'UPS 3Day Base'!E116),2),ROUND(MinBase3Day*(1+ExpressFuelSurcharge),2),ROUND(((1-ThreeDayDiscount)*'UPS 3Day Base'!E116)*(1+ExpressFuelSurcharge),2))</f>
        <v>242.27</v>
      </c>
      <c r="F119" s="300">
        <f>IF(MinBase3Day&gt;ROUND(((1-ThreeDayDiscount)*'UPS 3Day Base'!F116),2),ROUND(MinBase3Day*(1+ExpressFuelSurcharge),2),ROUND(((1-ThreeDayDiscount)*'UPS 3Day Base'!F116)*(1+ExpressFuelSurcharge),2))</f>
        <v>346.78</v>
      </c>
      <c r="G119" s="300">
        <f>IF(MinBase3Day&gt;ROUND(((1-ThreeDayDiscount)*'UPS 3Day Base'!G116),2),ROUND(MinBase3Day*(1+ExpressFuelSurcharge),2),ROUND(((1-ThreeDayDiscount)*'UPS 3Day Base'!G116)*(1+ExpressFuelSurcharge),2))</f>
        <v>411.31</v>
      </c>
      <c r="H119" s="300">
        <f>IF(MinBase3Day&gt;ROUND(((1-ThreeDayDiscount)*'UPS 3Day Base'!H116),2),ROUND(MinBase3Day*(1+ExpressFuelSurcharge),2),ROUND(((1-ThreeDayDiscount)*'UPS 3Day Base'!H116)*(1+ExpressFuelSurcharge),2))</f>
        <v>460.52</v>
      </c>
    </row>
    <row r="120" ht="12.75" customHeight="1">
      <c r="A120" s="299">
        <v>115.0</v>
      </c>
      <c r="B120" s="300">
        <f>IF(MinBase3Day&gt;ROUND(((1-ThreeDayDiscount)*'UPS 3Day Base'!B117),2),ROUND(MinBase3Day*(1+ExpressFuelSurcharge),2),ROUND(((1-ThreeDayDiscount)*'UPS 3Day Base'!B117)*(1+ExpressFuelSurcharge),2))</f>
        <v>106.26</v>
      </c>
      <c r="C120" s="300">
        <f>IF(MinBase3Day&gt;ROUND(((1-ThreeDayDiscount)*'UPS 3Day Base'!C117),2),ROUND(MinBase3Day*(1+ExpressFuelSurcharge),2),ROUND(((1-ThreeDayDiscount)*'UPS 3Day Base'!C117)*(1+ExpressFuelSurcharge),2))</f>
        <v>133.49</v>
      </c>
      <c r="D120" s="300">
        <f>IF(MinBase3Day&gt;ROUND(((1-ThreeDayDiscount)*'UPS 3Day Base'!D117),2),ROUND(MinBase3Day*(1+ExpressFuelSurcharge),2),ROUND(((1-ThreeDayDiscount)*'UPS 3Day Base'!D117)*(1+ExpressFuelSurcharge),2))</f>
        <v>169.38</v>
      </c>
      <c r="E120" s="300">
        <f>IF(MinBase3Day&gt;ROUND(((1-ThreeDayDiscount)*'UPS 3Day Base'!E117),2),ROUND(MinBase3Day*(1+ExpressFuelSurcharge),2),ROUND(((1-ThreeDayDiscount)*'UPS 3Day Base'!E117)*(1+ExpressFuelSurcharge),2))</f>
        <v>244.34</v>
      </c>
      <c r="F120" s="300">
        <f>IF(MinBase3Day&gt;ROUND(((1-ThreeDayDiscount)*'UPS 3Day Base'!F117),2),ROUND(MinBase3Day*(1+ExpressFuelSurcharge),2),ROUND(((1-ThreeDayDiscount)*'UPS 3Day Base'!F117)*(1+ExpressFuelSurcharge),2))</f>
        <v>350.88</v>
      </c>
      <c r="G120" s="300">
        <f>IF(MinBase3Day&gt;ROUND(((1-ThreeDayDiscount)*'UPS 3Day Base'!G117),2),ROUND(MinBase3Day*(1+ExpressFuelSurcharge),2),ROUND(((1-ThreeDayDiscount)*'UPS 3Day Base'!G117)*(1+ExpressFuelSurcharge),2))</f>
        <v>414.92</v>
      </c>
      <c r="H120" s="300">
        <f>IF(MinBase3Day&gt;ROUND(((1-ThreeDayDiscount)*'UPS 3Day Base'!H117),2),ROUND(MinBase3Day*(1+ExpressFuelSurcharge),2),ROUND(((1-ThreeDayDiscount)*'UPS 3Day Base'!H117)*(1+ExpressFuelSurcharge),2))</f>
        <v>464.37</v>
      </c>
    </row>
    <row r="121" ht="12.75" customHeight="1">
      <c r="A121" s="299">
        <v>116.0</v>
      </c>
      <c r="B121" s="300">
        <f>IF(MinBase3Day&gt;ROUND(((1-ThreeDayDiscount)*'UPS 3Day Base'!B118),2),ROUND(MinBase3Day*(1+ExpressFuelSurcharge),2),ROUND(((1-ThreeDayDiscount)*'UPS 3Day Base'!B118)*(1+ExpressFuelSurcharge),2))</f>
        <v>107.14</v>
      </c>
      <c r="C121" s="300">
        <f>IF(MinBase3Day&gt;ROUND(((1-ThreeDayDiscount)*'UPS 3Day Base'!C118),2),ROUND(MinBase3Day*(1+ExpressFuelSurcharge),2),ROUND(((1-ThreeDayDiscount)*'UPS 3Day Base'!C118)*(1+ExpressFuelSurcharge),2))</f>
        <v>135.07</v>
      </c>
      <c r="D121" s="300">
        <f>IF(MinBase3Day&gt;ROUND(((1-ThreeDayDiscount)*'UPS 3Day Base'!D118),2),ROUND(MinBase3Day*(1+ExpressFuelSurcharge),2),ROUND(((1-ThreeDayDiscount)*'UPS 3Day Base'!D118)*(1+ExpressFuelSurcharge),2))</f>
        <v>170.86</v>
      </c>
      <c r="E121" s="300">
        <f>IF(MinBase3Day&gt;ROUND(((1-ThreeDayDiscount)*'UPS 3Day Base'!E118),2),ROUND(MinBase3Day*(1+ExpressFuelSurcharge),2),ROUND(((1-ThreeDayDiscount)*'UPS 3Day Base'!E118)*(1+ExpressFuelSurcharge),2))</f>
        <v>246.49</v>
      </c>
      <c r="F121" s="300">
        <f>IF(MinBase3Day&gt;ROUND(((1-ThreeDayDiscount)*'UPS 3Day Base'!F118),2),ROUND(MinBase3Day*(1+ExpressFuelSurcharge),2),ROUND(((1-ThreeDayDiscount)*'UPS 3Day Base'!F118)*(1+ExpressFuelSurcharge),2))</f>
        <v>352.88</v>
      </c>
      <c r="G121" s="300">
        <f>IF(MinBase3Day&gt;ROUND(((1-ThreeDayDiscount)*'UPS 3Day Base'!G118),2),ROUND(MinBase3Day*(1+ExpressFuelSurcharge),2),ROUND(((1-ThreeDayDiscount)*'UPS 3Day Base'!G118)*(1+ExpressFuelSurcharge),2))</f>
        <v>418.51</v>
      </c>
      <c r="H121" s="300">
        <f>IF(MinBase3Day&gt;ROUND(((1-ThreeDayDiscount)*'UPS 3Day Base'!H118),2),ROUND(MinBase3Day*(1+ExpressFuelSurcharge),2),ROUND(((1-ThreeDayDiscount)*'UPS 3Day Base'!H118)*(1+ExpressFuelSurcharge),2))</f>
        <v>468.58</v>
      </c>
      <c r="L121" s="4"/>
    </row>
    <row r="122" ht="12.75" customHeight="1">
      <c r="A122" s="299">
        <v>117.0</v>
      </c>
      <c r="B122" s="300">
        <f>IF(MinBase3Day&gt;ROUND(((1-ThreeDayDiscount)*'UPS 3Day Base'!B119),2),ROUND(MinBase3Day*(1+ExpressFuelSurcharge),2),ROUND(((1-ThreeDayDiscount)*'UPS 3Day Base'!B119)*(1+ExpressFuelSurcharge),2))</f>
        <v>108.09</v>
      </c>
      <c r="C122" s="300">
        <f>IF(MinBase3Day&gt;ROUND(((1-ThreeDayDiscount)*'UPS 3Day Base'!C119),2),ROUND(MinBase3Day*(1+ExpressFuelSurcharge),2),ROUND(((1-ThreeDayDiscount)*'UPS 3Day Base'!C119)*(1+ExpressFuelSurcharge),2))</f>
        <v>135.73</v>
      </c>
      <c r="D122" s="300">
        <f>IF(MinBase3Day&gt;ROUND(((1-ThreeDayDiscount)*'UPS 3Day Base'!D119),2),ROUND(MinBase3Day*(1+ExpressFuelSurcharge),2),ROUND(((1-ThreeDayDiscount)*'UPS 3Day Base'!D119)*(1+ExpressFuelSurcharge),2))</f>
        <v>172.34</v>
      </c>
      <c r="E122" s="300">
        <f>IF(MinBase3Day&gt;ROUND(((1-ThreeDayDiscount)*'UPS 3Day Base'!E119),2),ROUND(MinBase3Day*(1+ExpressFuelSurcharge),2),ROUND(((1-ThreeDayDiscount)*'UPS 3Day Base'!E119)*(1+ExpressFuelSurcharge),2))</f>
        <v>247.92</v>
      </c>
      <c r="F122" s="300">
        <f>IF(MinBase3Day&gt;ROUND(((1-ThreeDayDiscount)*'UPS 3Day Base'!F119),2),ROUND(MinBase3Day*(1+ExpressFuelSurcharge),2),ROUND(((1-ThreeDayDiscount)*'UPS 3Day Base'!F119)*(1+ExpressFuelSurcharge),2))</f>
        <v>355.93</v>
      </c>
      <c r="G122" s="300">
        <f>IF(MinBase3Day&gt;ROUND(((1-ThreeDayDiscount)*'UPS 3Day Base'!G119),2),ROUND(MinBase3Day*(1+ExpressFuelSurcharge),2),ROUND(((1-ThreeDayDiscount)*'UPS 3Day Base'!G119)*(1+ExpressFuelSurcharge),2))</f>
        <v>422.16</v>
      </c>
      <c r="H122" s="300">
        <f>IF(MinBase3Day&gt;ROUND(((1-ThreeDayDiscount)*'UPS 3Day Base'!H119),2),ROUND(MinBase3Day*(1+ExpressFuelSurcharge),2),ROUND(((1-ThreeDayDiscount)*'UPS 3Day Base'!H119)*(1+ExpressFuelSurcharge),2))</f>
        <v>472.61</v>
      </c>
    </row>
    <row r="123" ht="12.75" customHeight="1">
      <c r="A123" s="299">
        <v>118.0</v>
      </c>
      <c r="B123" s="300">
        <f>IF(MinBase3Day&gt;ROUND(((1-ThreeDayDiscount)*'UPS 3Day Base'!B120),2),ROUND(MinBase3Day*(1+ExpressFuelSurcharge),2),ROUND(((1-ThreeDayDiscount)*'UPS 3Day Base'!B120)*(1+ExpressFuelSurcharge),2))</f>
        <v>108.71</v>
      </c>
      <c r="C123" s="300">
        <f>IF(MinBase3Day&gt;ROUND(((1-ThreeDayDiscount)*'UPS 3Day Base'!C120),2),ROUND(MinBase3Day*(1+ExpressFuelSurcharge),2),ROUND(((1-ThreeDayDiscount)*'UPS 3Day Base'!C120)*(1+ExpressFuelSurcharge),2))</f>
        <v>136.87</v>
      </c>
      <c r="D123" s="300">
        <f>IF(MinBase3Day&gt;ROUND(((1-ThreeDayDiscount)*'UPS 3Day Base'!D120),2),ROUND(MinBase3Day*(1+ExpressFuelSurcharge),2),ROUND(((1-ThreeDayDiscount)*'UPS 3Day Base'!D120)*(1+ExpressFuelSurcharge),2))</f>
        <v>173.69</v>
      </c>
      <c r="E123" s="300">
        <f>IF(MinBase3Day&gt;ROUND(((1-ThreeDayDiscount)*'UPS 3Day Base'!E120),2),ROUND(MinBase3Day*(1+ExpressFuelSurcharge),2),ROUND(((1-ThreeDayDiscount)*'UPS 3Day Base'!E120)*(1+ExpressFuelSurcharge),2))</f>
        <v>250.76</v>
      </c>
      <c r="F123" s="300">
        <f>IF(MinBase3Day&gt;ROUND(((1-ThreeDayDiscount)*'UPS 3Day Base'!F120),2),ROUND(MinBase3Day*(1+ExpressFuelSurcharge),2),ROUND(((1-ThreeDayDiscount)*'UPS 3Day Base'!F120)*(1+ExpressFuelSurcharge),2))</f>
        <v>358.86</v>
      </c>
      <c r="G123" s="300">
        <f>IF(MinBase3Day&gt;ROUND(((1-ThreeDayDiscount)*'UPS 3Day Base'!G120),2),ROUND(MinBase3Day*(1+ExpressFuelSurcharge),2),ROUND(((1-ThreeDayDiscount)*'UPS 3Day Base'!G120)*(1+ExpressFuelSurcharge),2))</f>
        <v>425.64</v>
      </c>
      <c r="H123" s="300">
        <f>IF(MinBase3Day&gt;ROUND(((1-ThreeDayDiscount)*'UPS 3Day Base'!H120),2),ROUND(MinBase3Day*(1+ExpressFuelSurcharge),2),ROUND(((1-ThreeDayDiscount)*'UPS 3Day Base'!H120)*(1+ExpressFuelSurcharge),2))</f>
        <v>476.46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75" customHeight="1">
      <c r="A124" s="299">
        <v>119.0</v>
      </c>
      <c r="B124" s="300">
        <f>IF(MinBase3Day&gt;ROUND(((1-ThreeDayDiscount)*'UPS 3Day Base'!B121),2),ROUND(MinBase3Day*(1+ExpressFuelSurcharge),2),ROUND(((1-ThreeDayDiscount)*'UPS 3Day Base'!B121)*(1+ExpressFuelSurcharge),2))</f>
        <v>108.89</v>
      </c>
      <c r="C124" s="300">
        <f>IF(MinBase3Day&gt;ROUND(((1-ThreeDayDiscount)*'UPS 3Day Base'!C121),2),ROUND(MinBase3Day*(1+ExpressFuelSurcharge),2),ROUND(((1-ThreeDayDiscount)*'UPS 3Day Base'!C121)*(1+ExpressFuelSurcharge),2))</f>
        <v>138.16</v>
      </c>
      <c r="D124" s="300">
        <f>IF(MinBase3Day&gt;ROUND(((1-ThreeDayDiscount)*'UPS 3Day Base'!D121),2),ROUND(MinBase3Day*(1+ExpressFuelSurcharge),2),ROUND(((1-ThreeDayDiscount)*'UPS 3Day Base'!D121)*(1+ExpressFuelSurcharge),2))</f>
        <v>174.05</v>
      </c>
      <c r="E124" s="300">
        <f>IF(MinBase3Day&gt;ROUND(((1-ThreeDayDiscount)*'UPS 3Day Base'!E121),2),ROUND(MinBase3Day*(1+ExpressFuelSurcharge),2),ROUND(((1-ThreeDayDiscount)*'UPS 3Day Base'!E121)*(1+ExpressFuelSurcharge),2))</f>
        <v>251.13</v>
      </c>
      <c r="F124" s="300">
        <f>IF(MinBase3Day&gt;ROUND(((1-ThreeDayDiscount)*'UPS 3Day Base'!F121),2),ROUND(MinBase3Day*(1+ExpressFuelSurcharge),2),ROUND(((1-ThreeDayDiscount)*'UPS 3Day Base'!F121)*(1+ExpressFuelSurcharge),2))</f>
        <v>363.06</v>
      </c>
      <c r="G124" s="300">
        <f>IF(MinBase3Day&gt;ROUND(((1-ThreeDayDiscount)*'UPS 3Day Base'!G121),2),ROUND(MinBase3Day*(1+ExpressFuelSurcharge),2),ROUND(((1-ThreeDayDiscount)*'UPS 3Day Base'!G121)*(1+ExpressFuelSurcharge),2))</f>
        <v>429.38</v>
      </c>
      <c r="H124" s="300">
        <f>IF(MinBase3Day&gt;ROUND(((1-ThreeDayDiscount)*'UPS 3Day Base'!H121),2),ROUND(MinBase3Day*(1+ExpressFuelSurcharge),2),ROUND(((1-ThreeDayDiscount)*'UPS 3Day Base'!H121)*(1+ExpressFuelSurcharge),2))</f>
        <v>480.61</v>
      </c>
    </row>
    <row r="125" ht="12.75" customHeight="1">
      <c r="A125" s="299">
        <v>120.0</v>
      </c>
      <c r="B125" s="300">
        <f>IF(MinBase3Day&gt;ROUND(((1-ThreeDayDiscount)*'UPS 3Day Base'!B122),2),ROUND(MinBase3Day*(1+ExpressFuelSurcharge),2),ROUND(((1-ThreeDayDiscount)*'UPS 3Day Base'!B122)*(1+ExpressFuelSurcharge),2))</f>
        <v>109.38</v>
      </c>
      <c r="C125" s="300">
        <f>IF(MinBase3Day&gt;ROUND(((1-ThreeDayDiscount)*'UPS 3Day Base'!C122),2),ROUND(MinBase3Day*(1+ExpressFuelSurcharge),2),ROUND(((1-ThreeDayDiscount)*'UPS 3Day Base'!C122)*(1+ExpressFuelSurcharge),2))</f>
        <v>139.34</v>
      </c>
      <c r="D125" s="300">
        <f>IF(MinBase3Day&gt;ROUND(((1-ThreeDayDiscount)*'UPS 3Day Base'!D122),2),ROUND(MinBase3Day*(1+ExpressFuelSurcharge),2),ROUND(((1-ThreeDayDiscount)*'UPS 3Day Base'!D122)*(1+ExpressFuelSurcharge),2))</f>
        <v>176.81</v>
      </c>
      <c r="E125" s="300">
        <f>IF(MinBase3Day&gt;ROUND(((1-ThreeDayDiscount)*'UPS 3Day Base'!E122),2),ROUND(MinBase3Day*(1+ExpressFuelSurcharge),2),ROUND(((1-ThreeDayDiscount)*'UPS 3Day Base'!E122)*(1+ExpressFuelSurcharge),2))</f>
        <v>254.36</v>
      </c>
      <c r="F125" s="300">
        <f>IF(MinBase3Day&gt;ROUND(((1-ThreeDayDiscount)*'UPS 3Day Base'!F122),2),ROUND(MinBase3Day*(1+ExpressFuelSurcharge),2),ROUND(((1-ThreeDayDiscount)*'UPS 3Day Base'!F122)*(1+ExpressFuelSurcharge),2))</f>
        <v>365.08</v>
      </c>
      <c r="G125" s="300">
        <f>IF(MinBase3Day&gt;ROUND(((1-ThreeDayDiscount)*'UPS 3Day Base'!G122),2),ROUND(MinBase3Day*(1+ExpressFuelSurcharge),2),ROUND(((1-ThreeDayDiscount)*'UPS 3Day Base'!G122)*(1+ExpressFuelSurcharge),2))</f>
        <v>432.96</v>
      </c>
      <c r="H125" s="300">
        <f>IF(MinBase3Day&gt;ROUND(((1-ThreeDayDiscount)*'UPS 3Day Base'!H122),2),ROUND(MinBase3Day*(1+ExpressFuelSurcharge),2),ROUND(((1-ThreeDayDiscount)*'UPS 3Day Base'!H122)*(1+ExpressFuelSurcharge),2))</f>
        <v>484.57</v>
      </c>
    </row>
    <row r="126" ht="12.75" customHeight="1">
      <c r="A126" s="299">
        <v>121.0</v>
      </c>
      <c r="B126" s="300">
        <f>IF(MinBase3Day&gt;ROUND(((1-ThreeDayDiscount)*'UPS 3Day Base'!B123),2),ROUND(MinBase3Day*(1+ExpressFuelSurcharge),2),ROUND(((1-ThreeDayDiscount)*'UPS 3Day Base'!B123)*(1+ExpressFuelSurcharge),2))</f>
        <v>110.99</v>
      </c>
      <c r="C126" s="300">
        <f>IF(MinBase3Day&gt;ROUND(((1-ThreeDayDiscount)*'UPS 3Day Base'!C123),2),ROUND(MinBase3Day*(1+ExpressFuelSurcharge),2),ROUND(((1-ThreeDayDiscount)*'UPS 3Day Base'!C123)*(1+ExpressFuelSurcharge),2))</f>
        <v>139.96</v>
      </c>
      <c r="D126" s="300">
        <f>IF(MinBase3Day&gt;ROUND(((1-ThreeDayDiscount)*'UPS 3Day Base'!D123),2),ROUND(MinBase3Day*(1+ExpressFuelSurcharge),2),ROUND(((1-ThreeDayDiscount)*'UPS 3Day Base'!D123)*(1+ExpressFuelSurcharge),2))</f>
        <v>177.8</v>
      </c>
      <c r="E126" s="300">
        <f>IF(MinBase3Day&gt;ROUND(((1-ThreeDayDiscount)*'UPS 3Day Base'!E123),2),ROUND(MinBase3Day*(1+ExpressFuelSurcharge),2),ROUND(((1-ThreeDayDiscount)*'UPS 3Day Base'!E123)*(1+ExpressFuelSurcharge),2))</f>
        <v>256.36</v>
      </c>
      <c r="F126" s="300">
        <f>IF(MinBase3Day&gt;ROUND(((1-ThreeDayDiscount)*'UPS 3Day Base'!F123),2),ROUND(MinBase3Day*(1+ExpressFuelSurcharge),2),ROUND(((1-ThreeDayDiscount)*'UPS 3Day Base'!F123)*(1+ExpressFuelSurcharge),2))</f>
        <v>368.08</v>
      </c>
      <c r="G126" s="300">
        <f>IF(MinBase3Day&gt;ROUND(((1-ThreeDayDiscount)*'UPS 3Day Base'!G123),2),ROUND(MinBase3Day*(1+ExpressFuelSurcharge),2),ROUND(((1-ThreeDayDiscount)*'UPS 3Day Base'!G123)*(1+ExpressFuelSurcharge),2))</f>
        <v>436.57</v>
      </c>
      <c r="H126" s="300">
        <f>IF(MinBase3Day&gt;ROUND(((1-ThreeDayDiscount)*'UPS 3Day Base'!H123),2),ROUND(MinBase3Day*(1+ExpressFuelSurcharge),2),ROUND(((1-ThreeDayDiscount)*'UPS 3Day Base'!H123)*(1+ExpressFuelSurcharge),2))</f>
        <v>488.68</v>
      </c>
    </row>
    <row r="127" ht="12.75" customHeight="1">
      <c r="A127" s="299">
        <v>122.0</v>
      </c>
      <c r="B127" s="300">
        <f>IF(MinBase3Day&gt;ROUND(((1-ThreeDayDiscount)*'UPS 3Day Base'!B124),2),ROUND(MinBase3Day*(1+ExpressFuelSurcharge),2),ROUND(((1-ThreeDayDiscount)*'UPS 3Day Base'!B124)*(1+ExpressFuelSurcharge),2))</f>
        <v>111.08</v>
      </c>
      <c r="C127" s="300">
        <f>IF(MinBase3Day&gt;ROUND(((1-ThreeDayDiscount)*'UPS 3Day Base'!C124),2),ROUND(MinBase3Day*(1+ExpressFuelSurcharge),2),ROUND(((1-ThreeDayDiscount)*'UPS 3Day Base'!C124)*(1+ExpressFuelSurcharge),2))</f>
        <v>141.59</v>
      </c>
      <c r="D127" s="300">
        <f>IF(MinBase3Day&gt;ROUND(((1-ThreeDayDiscount)*'UPS 3Day Base'!D124),2),ROUND(MinBase3Day*(1+ExpressFuelSurcharge),2),ROUND(((1-ThreeDayDiscount)*'UPS 3Day Base'!D124)*(1+ExpressFuelSurcharge),2))</f>
        <v>178.37</v>
      </c>
      <c r="E127" s="300">
        <f>IF(MinBase3Day&gt;ROUND(((1-ThreeDayDiscount)*'UPS 3Day Base'!E124),2),ROUND(MinBase3Day*(1+ExpressFuelSurcharge),2),ROUND(((1-ThreeDayDiscount)*'UPS 3Day Base'!E124)*(1+ExpressFuelSurcharge),2))</f>
        <v>257.34</v>
      </c>
      <c r="F127" s="300">
        <f>IF(MinBase3Day&gt;ROUND(((1-ThreeDayDiscount)*'UPS 3Day Base'!F124),2),ROUND(MinBase3Day*(1+ExpressFuelSurcharge),2),ROUND(((1-ThreeDayDiscount)*'UPS 3Day Base'!F124)*(1+ExpressFuelSurcharge),2))</f>
        <v>372.19</v>
      </c>
      <c r="G127" s="300">
        <f>IF(MinBase3Day&gt;ROUND(((1-ThreeDayDiscount)*'UPS 3Day Base'!G124),2),ROUND(MinBase3Day*(1+ExpressFuelSurcharge),2),ROUND(((1-ThreeDayDiscount)*'UPS 3Day Base'!G124)*(1+ExpressFuelSurcharge),2))</f>
        <v>440.24</v>
      </c>
      <c r="H127" s="300">
        <f>IF(MinBase3Day&gt;ROUND(((1-ThreeDayDiscount)*'UPS 3Day Base'!H124),2),ROUND(MinBase3Day*(1+ExpressFuelSurcharge),2),ROUND(((1-ThreeDayDiscount)*'UPS 3Day Base'!H124)*(1+ExpressFuelSurcharge),2))</f>
        <v>492.71</v>
      </c>
    </row>
    <row r="128" ht="12.75" customHeight="1">
      <c r="A128" s="299">
        <v>123.0</v>
      </c>
      <c r="B128" s="300">
        <f>IF(MinBase3Day&gt;ROUND(((1-ThreeDayDiscount)*'UPS 3Day Base'!B125),2),ROUND(MinBase3Day*(1+ExpressFuelSurcharge),2),ROUND(((1-ThreeDayDiscount)*'UPS 3Day Base'!B125)*(1+ExpressFuelSurcharge),2))</f>
        <v>111.43</v>
      </c>
      <c r="C128" s="300">
        <f>IF(MinBase3Day&gt;ROUND(((1-ThreeDayDiscount)*'UPS 3Day Base'!C125),2),ROUND(MinBase3Day*(1+ExpressFuelSurcharge),2),ROUND(((1-ThreeDayDiscount)*'UPS 3Day Base'!C125)*(1+ExpressFuelSurcharge),2))</f>
        <v>142.37</v>
      </c>
      <c r="D128" s="300">
        <f>IF(MinBase3Day&gt;ROUND(((1-ThreeDayDiscount)*'UPS 3Day Base'!D125),2),ROUND(MinBase3Day*(1+ExpressFuelSurcharge),2),ROUND(((1-ThreeDayDiscount)*'UPS 3Day Base'!D125)*(1+ExpressFuelSurcharge),2))</f>
        <v>180.68</v>
      </c>
      <c r="E128" s="300">
        <f>IF(MinBase3Day&gt;ROUND(((1-ThreeDayDiscount)*'UPS 3Day Base'!E125),2),ROUND(MinBase3Day*(1+ExpressFuelSurcharge),2),ROUND(((1-ThreeDayDiscount)*'UPS 3Day Base'!E125)*(1+ExpressFuelSurcharge),2))</f>
        <v>260.63</v>
      </c>
      <c r="F128" s="300">
        <f>IF(MinBase3Day&gt;ROUND(((1-ThreeDayDiscount)*'UPS 3Day Base'!F125),2),ROUND(MinBase3Day*(1+ExpressFuelSurcharge),2),ROUND(((1-ThreeDayDiscount)*'UPS 3Day Base'!F125)*(1+ExpressFuelSurcharge),2))</f>
        <v>374.12</v>
      </c>
      <c r="G128" s="300">
        <f>IF(MinBase3Day&gt;ROUND(((1-ThreeDayDiscount)*'UPS 3Day Base'!G125),2),ROUND(MinBase3Day*(1+ExpressFuelSurcharge),2),ROUND(((1-ThreeDayDiscount)*'UPS 3Day Base'!G125)*(1+ExpressFuelSurcharge),2))</f>
        <v>443.82</v>
      </c>
      <c r="H128" s="300">
        <f>IF(MinBase3Day&gt;ROUND(((1-ThreeDayDiscount)*'UPS 3Day Base'!H125),2),ROUND(MinBase3Day*(1+ExpressFuelSurcharge),2),ROUND(((1-ThreeDayDiscount)*'UPS 3Day Base'!H125)*(1+ExpressFuelSurcharge),2))</f>
        <v>496.75</v>
      </c>
    </row>
    <row r="129" ht="12.75" customHeight="1">
      <c r="A129" s="299">
        <v>124.0</v>
      </c>
      <c r="B129" s="300">
        <f>IF(MinBase3Day&gt;ROUND(((1-ThreeDayDiscount)*'UPS 3Day Base'!B126),2),ROUND(MinBase3Day*(1+ExpressFuelSurcharge),2),ROUND(((1-ThreeDayDiscount)*'UPS 3Day Base'!B126)*(1+ExpressFuelSurcharge),2))</f>
        <v>114.23</v>
      </c>
      <c r="C129" s="300">
        <f>IF(MinBase3Day&gt;ROUND(((1-ThreeDayDiscount)*'UPS 3Day Base'!C126),2),ROUND(MinBase3Day*(1+ExpressFuelSurcharge),2),ROUND(((1-ThreeDayDiscount)*'UPS 3Day Base'!C126)*(1+ExpressFuelSurcharge),2))</f>
        <v>143.55</v>
      </c>
      <c r="D129" s="300">
        <f>IF(MinBase3Day&gt;ROUND(((1-ThreeDayDiscount)*'UPS 3Day Base'!D126),2),ROUND(MinBase3Day*(1+ExpressFuelSurcharge),2),ROUND(((1-ThreeDayDiscount)*'UPS 3Day Base'!D126)*(1+ExpressFuelSurcharge),2))</f>
        <v>182.1</v>
      </c>
      <c r="E129" s="300">
        <f>IF(MinBase3Day&gt;ROUND(((1-ThreeDayDiscount)*'UPS 3Day Base'!E126),2),ROUND(MinBase3Day*(1+ExpressFuelSurcharge),2),ROUND(((1-ThreeDayDiscount)*'UPS 3Day Base'!E126)*(1+ExpressFuelSurcharge),2))</f>
        <v>262.69</v>
      </c>
      <c r="F129" s="300">
        <f>IF(MinBase3Day&gt;ROUND(((1-ThreeDayDiscount)*'UPS 3Day Base'!F126),2),ROUND(MinBase3Day*(1+ExpressFuelSurcharge),2),ROUND(((1-ThreeDayDiscount)*'UPS 3Day Base'!F126)*(1+ExpressFuelSurcharge),2))</f>
        <v>377.24</v>
      </c>
      <c r="G129" s="300">
        <f>IF(MinBase3Day&gt;ROUND(((1-ThreeDayDiscount)*'UPS 3Day Base'!G126),2),ROUND(MinBase3Day*(1+ExpressFuelSurcharge),2),ROUND(((1-ThreeDayDiscount)*'UPS 3Day Base'!G126)*(1+ExpressFuelSurcharge),2))</f>
        <v>447.31</v>
      </c>
      <c r="H129" s="300">
        <f>IF(MinBase3Day&gt;ROUND(((1-ThreeDayDiscount)*'UPS 3Day Base'!H126),2),ROUND(MinBase3Day*(1+ExpressFuelSurcharge),2),ROUND(((1-ThreeDayDiscount)*'UPS 3Day Base'!H126)*(1+ExpressFuelSurcharge),2))</f>
        <v>500.77</v>
      </c>
    </row>
    <row r="130" ht="12.75" customHeight="1">
      <c r="A130" s="299">
        <v>125.0</v>
      </c>
      <c r="B130" s="300">
        <f>IF(MinBase3Day&gt;ROUND(((1-ThreeDayDiscount)*'UPS 3Day Base'!B127),2),ROUND(MinBase3Day*(1+ExpressFuelSurcharge),2),ROUND(((1-ThreeDayDiscount)*'UPS 3Day Base'!B127)*(1+ExpressFuelSurcharge),2))</f>
        <v>114.32</v>
      </c>
      <c r="C130" s="300">
        <f>IF(MinBase3Day&gt;ROUND(((1-ThreeDayDiscount)*'UPS 3Day Base'!C127),2),ROUND(MinBase3Day*(1+ExpressFuelSurcharge),2),ROUND(((1-ThreeDayDiscount)*'UPS 3Day Base'!C127)*(1+ExpressFuelSurcharge),2))</f>
        <v>144.61</v>
      </c>
      <c r="D130" s="300">
        <f>IF(MinBase3Day&gt;ROUND(((1-ThreeDayDiscount)*'UPS 3Day Base'!D127),2),ROUND(MinBase3Day*(1+ExpressFuelSurcharge),2),ROUND(((1-ThreeDayDiscount)*'UPS 3Day Base'!D127)*(1+ExpressFuelSurcharge),2))</f>
        <v>183.64</v>
      </c>
      <c r="E130" s="300">
        <f>IF(MinBase3Day&gt;ROUND(((1-ThreeDayDiscount)*'UPS 3Day Base'!E127),2),ROUND(MinBase3Day*(1+ExpressFuelSurcharge),2),ROUND(((1-ThreeDayDiscount)*'UPS 3Day Base'!E127)*(1+ExpressFuelSurcharge),2))</f>
        <v>264.76</v>
      </c>
      <c r="F130" s="300">
        <f>IF(MinBase3Day&gt;ROUND(((1-ThreeDayDiscount)*'UPS 3Day Base'!F127),2),ROUND(MinBase3Day*(1+ExpressFuelSurcharge),2),ROUND(((1-ThreeDayDiscount)*'UPS 3Day Base'!F127)*(1+ExpressFuelSurcharge),2))</f>
        <v>380.17</v>
      </c>
      <c r="G130" s="300">
        <f>IF(MinBase3Day&gt;ROUND(((1-ThreeDayDiscount)*'UPS 3Day Base'!G127),2),ROUND(MinBase3Day*(1+ExpressFuelSurcharge),2),ROUND(((1-ThreeDayDiscount)*'UPS 3Day Base'!G127)*(1+ExpressFuelSurcharge),2))</f>
        <v>451.03</v>
      </c>
      <c r="H130" s="300">
        <f>IF(MinBase3Day&gt;ROUND(((1-ThreeDayDiscount)*'UPS 3Day Base'!H127),2),ROUND(MinBase3Day*(1+ExpressFuelSurcharge),2),ROUND(((1-ThreeDayDiscount)*'UPS 3Day Base'!H127)*(1+ExpressFuelSurcharge),2))</f>
        <v>504.74</v>
      </c>
    </row>
    <row r="131" ht="12.75" customHeight="1">
      <c r="A131" s="299">
        <v>126.0</v>
      </c>
      <c r="B131" s="300">
        <f>IF(MinBase3Day&gt;ROUND(((1-ThreeDayDiscount)*'UPS 3Day Base'!B128),2),ROUND(MinBase3Day*(1+ExpressFuelSurcharge),2),ROUND(((1-ThreeDayDiscount)*'UPS 3Day Base'!B128)*(1+ExpressFuelSurcharge),2))</f>
        <v>114.82</v>
      </c>
      <c r="C131" s="300">
        <f>IF(MinBase3Day&gt;ROUND(((1-ThreeDayDiscount)*'UPS 3Day Base'!C128),2),ROUND(MinBase3Day*(1+ExpressFuelSurcharge),2),ROUND(((1-ThreeDayDiscount)*'UPS 3Day Base'!C128)*(1+ExpressFuelSurcharge),2))</f>
        <v>145.79</v>
      </c>
      <c r="D131" s="300">
        <f>IF(MinBase3Day&gt;ROUND(((1-ThreeDayDiscount)*'UPS 3Day Base'!D128),2),ROUND(MinBase3Day*(1+ExpressFuelSurcharge),2),ROUND(((1-ThreeDayDiscount)*'UPS 3Day Base'!D128)*(1+ExpressFuelSurcharge),2))</f>
        <v>185.05</v>
      </c>
      <c r="E131" s="300">
        <f>IF(MinBase3Day&gt;ROUND(((1-ThreeDayDiscount)*'UPS 3Day Base'!E128),2),ROUND(MinBase3Day*(1+ExpressFuelSurcharge),2),ROUND(((1-ThreeDayDiscount)*'UPS 3Day Base'!E128)*(1+ExpressFuelSurcharge),2))</f>
        <v>267.07</v>
      </c>
      <c r="F131" s="300">
        <f>IF(MinBase3Day&gt;ROUND(((1-ThreeDayDiscount)*'UPS 3Day Base'!F128),2),ROUND(MinBase3Day*(1+ExpressFuelSurcharge),2),ROUND(((1-ThreeDayDiscount)*'UPS 3Day Base'!F128)*(1+ExpressFuelSurcharge),2))</f>
        <v>383.27</v>
      </c>
      <c r="G131" s="300">
        <f>IF(MinBase3Day&gt;ROUND(((1-ThreeDayDiscount)*'UPS 3Day Base'!G128),2),ROUND(MinBase3Day*(1+ExpressFuelSurcharge),2),ROUND(((1-ThreeDayDiscount)*'UPS 3Day Base'!G128)*(1+ExpressFuelSurcharge),2))</f>
        <v>454.62</v>
      </c>
      <c r="H131" s="300">
        <f>IF(MinBase3Day&gt;ROUND(((1-ThreeDayDiscount)*'UPS 3Day Base'!H128),2),ROUND(MinBase3Day*(1+ExpressFuelSurcharge),2),ROUND(((1-ThreeDayDiscount)*'UPS 3Day Base'!H128)*(1+ExpressFuelSurcharge),2))</f>
        <v>508.84</v>
      </c>
    </row>
    <row r="132" ht="12.75" customHeight="1">
      <c r="A132" s="299">
        <v>127.0</v>
      </c>
      <c r="B132" s="300">
        <f>IF(MinBase3Day&gt;ROUND(((1-ThreeDayDiscount)*'UPS 3Day Base'!B129),2),ROUND(MinBase3Day*(1+ExpressFuelSurcharge),2),ROUND(((1-ThreeDayDiscount)*'UPS 3Day Base'!B129)*(1+ExpressFuelSurcharge),2))</f>
        <v>114.95</v>
      </c>
      <c r="C132" s="300">
        <f>IF(MinBase3Day&gt;ROUND(((1-ThreeDayDiscount)*'UPS 3Day Base'!C129),2),ROUND(MinBase3Day*(1+ExpressFuelSurcharge),2),ROUND(((1-ThreeDayDiscount)*'UPS 3Day Base'!C129)*(1+ExpressFuelSurcharge),2))</f>
        <v>146.96</v>
      </c>
      <c r="D132" s="300">
        <f>IF(MinBase3Day&gt;ROUND(((1-ThreeDayDiscount)*'UPS 3Day Base'!D129),2),ROUND(MinBase3Day*(1+ExpressFuelSurcharge),2),ROUND(((1-ThreeDayDiscount)*'UPS 3Day Base'!D129)*(1+ExpressFuelSurcharge),2))</f>
        <v>185.27</v>
      </c>
      <c r="E132" s="300">
        <f>IF(MinBase3Day&gt;ROUND(((1-ThreeDayDiscount)*'UPS 3Day Base'!E129),2),ROUND(MinBase3Day*(1+ExpressFuelSurcharge),2),ROUND(((1-ThreeDayDiscount)*'UPS 3Day Base'!E129)*(1+ExpressFuelSurcharge),2))</f>
        <v>267.68</v>
      </c>
      <c r="F132" s="300">
        <f>IF(MinBase3Day&gt;ROUND(((1-ThreeDayDiscount)*'UPS 3Day Base'!F129),2),ROUND(MinBase3Day*(1+ExpressFuelSurcharge),2),ROUND(((1-ThreeDayDiscount)*'UPS 3Day Base'!F129)*(1+ExpressFuelSurcharge),2))</f>
        <v>385.3</v>
      </c>
      <c r="G132" s="300">
        <f>IF(MinBase3Day&gt;ROUND(((1-ThreeDayDiscount)*'UPS 3Day Base'!G129),2),ROUND(MinBase3Day*(1+ExpressFuelSurcharge),2),ROUND(((1-ThreeDayDiscount)*'UPS 3Day Base'!G129)*(1+ExpressFuelSurcharge),2))</f>
        <v>456.99</v>
      </c>
      <c r="H132" s="300">
        <f>IF(MinBase3Day&gt;ROUND(((1-ThreeDayDiscount)*'UPS 3Day Base'!H129),2),ROUND(MinBase3Day*(1+ExpressFuelSurcharge),2),ROUND(((1-ThreeDayDiscount)*'UPS 3Day Base'!H129)*(1+ExpressFuelSurcharge),2))</f>
        <v>512.92</v>
      </c>
    </row>
    <row r="133" ht="12.75" customHeight="1">
      <c r="A133" s="299">
        <v>128.0</v>
      </c>
      <c r="B133" s="300">
        <f>IF(MinBase3Day&gt;ROUND(((1-ThreeDayDiscount)*'UPS 3Day Base'!B130),2),ROUND(MinBase3Day*(1+ExpressFuelSurcharge),2),ROUND(((1-ThreeDayDiscount)*'UPS 3Day Base'!B130)*(1+ExpressFuelSurcharge),2))</f>
        <v>115.55</v>
      </c>
      <c r="C133" s="300">
        <f>IF(MinBase3Day&gt;ROUND(((1-ThreeDayDiscount)*'UPS 3Day Base'!C130),2),ROUND(MinBase3Day*(1+ExpressFuelSurcharge),2),ROUND(((1-ThreeDayDiscount)*'UPS 3Day Base'!C130)*(1+ExpressFuelSurcharge),2))</f>
        <v>148.1</v>
      </c>
      <c r="D133" s="300">
        <f>IF(MinBase3Day&gt;ROUND(((1-ThreeDayDiscount)*'UPS 3Day Base'!D130),2),ROUND(MinBase3Day*(1+ExpressFuelSurcharge),2),ROUND(((1-ThreeDayDiscount)*'UPS 3Day Base'!D130)*(1+ExpressFuelSurcharge),2))</f>
        <v>186.31</v>
      </c>
      <c r="E133" s="300">
        <f>IF(MinBase3Day&gt;ROUND(((1-ThreeDayDiscount)*'UPS 3Day Base'!E130),2),ROUND(MinBase3Day*(1+ExpressFuelSurcharge),2),ROUND(((1-ThreeDayDiscount)*'UPS 3Day Base'!E130)*(1+ExpressFuelSurcharge),2))</f>
        <v>270.69</v>
      </c>
      <c r="F133" s="300">
        <f>IF(MinBase3Day&gt;ROUND(((1-ThreeDayDiscount)*'UPS 3Day Base'!F130),2),ROUND(MinBase3Day*(1+ExpressFuelSurcharge),2),ROUND(((1-ThreeDayDiscount)*'UPS 3Day Base'!F130)*(1+ExpressFuelSurcharge),2))</f>
        <v>389.32</v>
      </c>
      <c r="G133" s="300">
        <f>IF(MinBase3Day&gt;ROUND(((1-ThreeDayDiscount)*'UPS 3Day Base'!G130),2),ROUND(MinBase3Day*(1+ExpressFuelSurcharge),2),ROUND(((1-ThreeDayDiscount)*'UPS 3Day Base'!G130)*(1+ExpressFuelSurcharge),2))</f>
        <v>461.91</v>
      </c>
      <c r="H133" s="300">
        <f>IF(MinBase3Day&gt;ROUND(((1-ThreeDayDiscount)*'UPS 3Day Base'!H130),2),ROUND(MinBase3Day*(1+ExpressFuelSurcharge),2),ROUND(((1-ThreeDayDiscount)*'UPS 3Day Base'!H130)*(1+ExpressFuelSurcharge),2))</f>
        <v>516.9</v>
      </c>
    </row>
    <row r="134" ht="12.75" customHeight="1">
      <c r="A134" s="299">
        <v>129.0</v>
      </c>
      <c r="B134" s="300">
        <f>IF(MinBase3Day&gt;ROUND(((1-ThreeDayDiscount)*'UPS 3Day Base'!B131),2),ROUND(MinBase3Day*(1+ExpressFuelSurcharge),2),ROUND(((1-ThreeDayDiscount)*'UPS 3Day Base'!B131)*(1+ExpressFuelSurcharge),2))</f>
        <v>116.33</v>
      </c>
      <c r="C134" s="300">
        <f>IF(MinBase3Day&gt;ROUND(((1-ThreeDayDiscount)*'UPS 3Day Base'!C131),2),ROUND(MinBase3Day*(1+ExpressFuelSurcharge),2),ROUND(((1-ThreeDayDiscount)*'UPS 3Day Base'!C131)*(1+ExpressFuelSurcharge),2))</f>
        <v>149.33</v>
      </c>
      <c r="D134" s="300">
        <f>IF(MinBase3Day&gt;ROUND(((1-ThreeDayDiscount)*'UPS 3Day Base'!D131),2),ROUND(MinBase3Day*(1+ExpressFuelSurcharge),2),ROUND(((1-ThreeDayDiscount)*'UPS 3Day Base'!D131)*(1+ExpressFuelSurcharge),2))</f>
        <v>188.54</v>
      </c>
      <c r="E134" s="300">
        <f>IF(MinBase3Day&gt;ROUND(((1-ThreeDayDiscount)*'UPS 3Day Base'!E131),2),ROUND(MinBase3Day*(1+ExpressFuelSurcharge),2),ROUND(((1-ThreeDayDiscount)*'UPS 3Day Base'!E131)*(1+ExpressFuelSurcharge),2))</f>
        <v>271.54</v>
      </c>
      <c r="F134" s="300">
        <f>IF(MinBase3Day&gt;ROUND(((1-ThreeDayDiscount)*'UPS 3Day Base'!F131),2),ROUND(MinBase3Day*(1+ExpressFuelSurcharge),2),ROUND(((1-ThreeDayDiscount)*'UPS 3Day Base'!F131)*(1+ExpressFuelSurcharge),2))</f>
        <v>392.5</v>
      </c>
      <c r="G134" s="300">
        <f>IF(MinBase3Day&gt;ROUND(((1-ThreeDayDiscount)*'UPS 3Day Base'!G131),2),ROUND(MinBase3Day*(1+ExpressFuelSurcharge),2),ROUND(((1-ThreeDayDiscount)*'UPS 3Day Base'!G131)*(1+ExpressFuelSurcharge),2))</f>
        <v>465.37</v>
      </c>
      <c r="H134" s="300">
        <f>IF(MinBase3Day&gt;ROUND(((1-ThreeDayDiscount)*'UPS 3Day Base'!H131),2),ROUND(MinBase3Day*(1+ExpressFuelSurcharge),2),ROUND(((1-ThreeDayDiscount)*'UPS 3Day Base'!H131)*(1+ExpressFuelSurcharge),2))</f>
        <v>520.98</v>
      </c>
    </row>
    <row r="135" ht="12.75" customHeight="1">
      <c r="A135" s="299">
        <v>130.0</v>
      </c>
      <c r="B135" s="300">
        <f>IF(MinBase3Day&gt;ROUND(((1-ThreeDayDiscount)*'UPS 3Day Base'!B132),2),ROUND(MinBase3Day*(1+ExpressFuelSurcharge),2),ROUND(((1-ThreeDayDiscount)*'UPS 3Day Base'!B132)*(1+ExpressFuelSurcharge),2))</f>
        <v>117.05</v>
      </c>
      <c r="C135" s="300">
        <f>IF(MinBase3Day&gt;ROUND(((1-ThreeDayDiscount)*'UPS 3Day Base'!C132),2),ROUND(MinBase3Day*(1+ExpressFuelSurcharge),2),ROUND(((1-ThreeDayDiscount)*'UPS 3Day Base'!C132)*(1+ExpressFuelSurcharge),2))</f>
        <v>150.82</v>
      </c>
      <c r="D135" s="300">
        <f>IF(MinBase3Day&gt;ROUND(((1-ThreeDayDiscount)*'UPS 3Day Base'!D132),2),ROUND(MinBase3Day*(1+ExpressFuelSurcharge),2),ROUND(((1-ThreeDayDiscount)*'UPS 3Day Base'!D132)*(1+ExpressFuelSurcharge),2))</f>
        <v>189.17</v>
      </c>
      <c r="E135" s="300">
        <f>IF(MinBase3Day&gt;ROUND(((1-ThreeDayDiscount)*'UPS 3Day Base'!E132),2),ROUND(MinBase3Day*(1+ExpressFuelSurcharge),2),ROUND(((1-ThreeDayDiscount)*'UPS 3Day Base'!E132)*(1+ExpressFuelSurcharge),2))</f>
        <v>275.4</v>
      </c>
      <c r="F135" s="300">
        <f>IF(MinBase3Day&gt;ROUND(((1-ThreeDayDiscount)*'UPS 3Day Base'!F132),2),ROUND(MinBase3Day*(1+ExpressFuelSurcharge),2),ROUND(((1-ThreeDayDiscount)*'UPS 3Day Base'!F132)*(1+ExpressFuelSurcharge),2))</f>
        <v>395.37</v>
      </c>
      <c r="G135" s="300">
        <f>IF(MinBase3Day&gt;ROUND(((1-ThreeDayDiscount)*'UPS 3Day Base'!G132),2),ROUND(MinBase3Day*(1+ExpressFuelSurcharge),2),ROUND(((1-ThreeDayDiscount)*'UPS 3Day Base'!G132)*(1+ExpressFuelSurcharge),2))</f>
        <v>469.01</v>
      </c>
      <c r="H135" s="300">
        <f>IF(MinBase3Day&gt;ROUND(((1-ThreeDayDiscount)*'UPS 3Day Base'!H132),2),ROUND(MinBase3Day*(1+ExpressFuelSurcharge),2),ROUND(((1-ThreeDayDiscount)*'UPS 3Day Base'!H132)*(1+ExpressFuelSurcharge),2))</f>
        <v>525.01</v>
      </c>
    </row>
    <row r="136" ht="12.75" customHeight="1">
      <c r="A136" s="299">
        <v>131.0</v>
      </c>
      <c r="B136" s="300">
        <f>IF(MinBase3Day&gt;ROUND(((1-ThreeDayDiscount)*'UPS 3Day Base'!B133),2),ROUND(MinBase3Day*(1+ExpressFuelSurcharge),2),ROUND(((1-ThreeDayDiscount)*'UPS 3Day Base'!B133)*(1+ExpressFuelSurcharge),2))</f>
        <v>117.96</v>
      </c>
      <c r="C136" s="300">
        <f>IF(MinBase3Day&gt;ROUND(((1-ThreeDayDiscount)*'UPS 3Day Base'!C133),2),ROUND(MinBase3Day*(1+ExpressFuelSurcharge),2),ROUND(((1-ThreeDayDiscount)*'UPS 3Day Base'!C133)*(1+ExpressFuelSurcharge),2))</f>
        <v>151.52</v>
      </c>
      <c r="D136" s="300">
        <f>IF(MinBase3Day&gt;ROUND(((1-ThreeDayDiscount)*'UPS 3Day Base'!D133),2),ROUND(MinBase3Day*(1+ExpressFuelSurcharge),2),ROUND(((1-ThreeDayDiscount)*'UPS 3Day Base'!D133)*(1+ExpressFuelSurcharge),2))</f>
        <v>189.27</v>
      </c>
      <c r="E136" s="300">
        <f>IF(MinBase3Day&gt;ROUND(((1-ThreeDayDiscount)*'UPS 3Day Base'!E133),2),ROUND(MinBase3Day*(1+ExpressFuelSurcharge),2),ROUND(((1-ThreeDayDiscount)*'UPS 3Day Base'!E133)*(1+ExpressFuelSurcharge),2))</f>
        <v>275.77</v>
      </c>
      <c r="F136" s="300">
        <f>IF(MinBase3Day&gt;ROUND(((1-ThreeDayDiscount)*'UPS 3Day Base'!F133),2),ROUND(MinBase3Day*(1+ExpressFuelSurcharge),2),ROUND(((1-ThreeDayDiscount)*'UPS 3Day Base'!F133)*(1+ExpressFuelSurcharge),2))</f>
        <v>398.54</v>
      </c>
      <c r="G136" s="300">
        <f>IF(MinBase3Day&gt;ROUND(((1-ThreeDayDiscount)*'UPS 3Day Base'!G133),2),ROUND(MinBase3Day*(1+ExpressFuelSurcharge),2),ROUND(((1-ThreeDayDiscount)*'UPS 3Day Base'!G133)*(1+ExpressFuelSurcharge),2))</f>
        <v>472.63</v>
      </c>
      <c r="H136" s="300">
        <f>IF(MinBase3Day&gt;ROUND(((1-ThreeDayDiscount)*'UPS 3Day Base'!H133),2),ROUND(MinBase3Day*(1+ExpressFuelSurcharge),2),ROUND(((1-ThreeDayDiscount)*'UPS 3Day Base'!H133)*(1+ExpressFuelSurcharge),2))</f>
        <v>529.06</v>
      </c>
    </row>
    <row r="137" ht="12.75" customHeight="1">
      <c r="A137" s="299">
        <v>132.0</v>
      </c>
      <c r="B137" s="300">
        <f>IF(MinBase3Day&gt;ROUND(((1-ThreeDayDiscount)*'UPS 3Day Base'!B134),2),ROUND(MinBase3Day*(1+ExpressFuelSurcharge),2),ROUND(((1-ThreeDayDiscount)*'UPS 3Day Base'!B134)*(1+ExpressFuelSurcharge),2))</f>
        <v>119.19</v>
      </c>
      <c r="C137" s="300">
        <f>IF(MinBase3Day&gt;ROUND(((1-ThreeDayDiscount)*'UPS 3Day Base'!C134),2),ROUND(MinBase3Day*(1+ExpressFuelSurcharge),2),ROUND(((1-ThreeDayDiscount)*'UPS 3Day Base'!C134)*(1+ExpressFuelSurcharge),2))</f>
        <v>152.81</v>
      </c>
      <c r="D137" s="300">
        <f>IF(MinBase3Day&gt;ROUND(((1-ThreeDayDiscount)*'UPS 3Day Base'!D134),2),ROUND(MinBase3Day*(1+ExpressFuelSurcharge),2),ROUND(((1-ThreeDayDiscount)*'UPS 3Day Base'!D134)*(1+ExpressFuelSurcharge),2))</f>
        <v>192.14</v>
      </c>
      <c r="E137" s="300">
        <f>IF(MinBase3Day&gt;ROUND(((1-ThreeDayDiscount)*'UPS 3Day Base'!E134),2),ROUND(MinBase3Day*(1+ExpressFuelSurcharge),2),ROUND(((1-ThreeDayDiscount)*'UPS 3Day Base'!E134)*(1+ExpressFuelSurcharge),2))</f>
        <v>279.01</v>
      </c>
      <c r="F137" s="300">
        <f>IF(MinBase3Day&gt;ROUND(((1-ThreeDayDiscount)*'UPS 3Day Base'!F134),2),ROUND(MinBase3Day*(1+ExpressFuelSurcharge),2),ROUND(((1-ThreeDayDiscount)*'UPS 3Day Base'!F134)*(1+ExpressFuelSurcharge),2))</f>
        <v>401.59</v>
      </c>
      <c r="G137" s="300">
        <f>IF(MinBase3Day&gt;ROUND(((1-ThreeDayDiscount)*'UPS 3Day Base'!G134),2),ROUND(MinBase3Day*(1+ExpressFuelSurcharge),2),ROUND(((1-ThreeDayDiscount)*'UPS 3Day Base'!G134)*(1+ExpressFuelSurcharge),2))</f>
        <v>476.35</v>
      </c>
      <c r="H137" s="300">
        <f>IF(MinBase3Day&gt;ROUND(((1-ThreeDayDiscount)*'UPS 3Day Base'!H134),2),ROUND(MinBase3Day*(1+ExpressFuelSurcharge),2),ROUND(((1-ThreeDayDiscount)*'UPS 3Day Base'!H134)*(1+ExpressFuelSurcharge),2))</f>
        <v>531.62</v>
      </c>
    </row>
    <row r="138" ht="12.75" customHeight="1">
      <c r="A138" s="299">
        <v>133.0</v>
      </c>
      <c r="B138" s="300">
        <f>IF(MinBase3Day&gt;ROUND(((1-ThreeDayDiscount)*'UPS 3Day Base'!B135),2),ROUND(MinBase3Day*(1+ExpressFuelSurcharge),2),ROUND(((1-ThreeDayDiscount)*'UPS 3Day Base'!B135)*(1+ExpressFuelSurcharge),2))</f>
        <v>119.89</v>
      </c>
      <c r="C138" s="300">
        <f>IF(MinBase3Day&gt;ROUND(((1-ThreeDayDiscount)*'UPS 3Day Base'!C135),2),ROUND(MinBase3Day*(1+ExpressFuelSurcharge),2),ROUND(((1-ThreeDayDiscount)*'UPS 3Day Base'!C135)*(1+ExpressFuelSurcharge),2))</f>
        <v>153.99</v>
      </c>
      <c r="D138" s="300">
        <f>IF(MinBase3Day&gt;ROUND(((1-ThreeDayDiscount)*'UPS 3Day Base'!D135),2),ROUND(MinBase3Day*(1+ExpressFuelSurcharge),2),ROUND(((1-ThreeDayDiscount)*'UPS 3Day Base'!D135)*(1+ExpressFuelSurcharge),2))</f>
        <v>192.64</v>
      </c>
      <c r="E138" s="300">
        <f>IF(MinBase3Day&gt;ROUND(((1-ThreeDayDiscount)*'UPS 3Day Base'!E135),2),ROUND(MinBase3Day*(1+ExpressFuelSurcharge),2),ROUND(((1-ThreeDayDiscount)*'UPS 3Day Base'!E135)*(1+ExpressFuelSurcharge),2))</f>
        <v>281.05</v>
      </c>
      <c r="F138" s="300">
        <f>IF(MinBase3Day&gt;ROUND(((1-ThreeDayDiscount)*'UPS 3Day Base'!F135),2),ROUND(MinBase3Day*(1+ExpressFuelSurcharge),2),ROUND(((1-ThreeDayDiscount)*'UPS 3Day Base'!F135)*(1+ExpressFuelSurcharge),2))</f>
        <v>404.53</v>
      </c>
      <c r="G138" s="300">
        <f>IF(MinBase3Day&gt;ROUND(((1-ThreeDayDiscount)*'UPS 3Day Base'!G135),2),ROUND(MinBase3Day*(1+ExpressFuelSurcharge),2),ROUND(((1-ThreeDayDiscount)*'UPS 3Day Base'!G135)*(1+ExpressFuelSurcharge),2))</f>
        <v>479.94</v>
      </c>
      <c r="H138" s="300">
        <f>IF(MinBase3Day&gt;ROUND(((1-ThreeDayDiscount)*'UPS 3Day Base'!H135),2),ROUND(MinBase3Day*(1+ExpressFuelSurcharge),2),ROUND(((1-ThreeDayDiscount)*'UPS 3Day Base'!H135)*(1+ExpressFuelSurcharge),2))</f>
        <v>536.98</v>
      </c>
    </row>
    <row r="139" ht="12.75" customHeight="1">
      <c r="A139" s="299">
        <v>134.0</v>
      </c>
      <c r="B139" s="300">
        <f>IF(MinBase3Day&gt;ROUND(((1-ThreeDayDiscount)*'UPS 3Day Base'!B136),2),ROUND(MinBase3Day*(1+ExpressFuelSurcharge),2),ROUND(((1-ThreeDayDiscount)*'UPS 3Day Base'!B136)*(1+ExpressFuelSurcharge),2))</f>
        <v>120.94</v>
      </c>
      <c r="C139" s="300">
        <f>IF(MinBase3Day&gt;ROUND(((1-ThreeDayDiscount)*'UPS 3Day Base'!C136),2),ROUND(MinBase3Day*(1+ExpressFuelSurcharge),2),ROUND(((1-ThreeDayDiscount)*'UPS 3Day Base'!C136)*(1+ExpressFuelSurcharge),2))</f>
        <v>155.43</v>
      </c>
      <c r="D139" s="300">
        <f>IF(MinBase3Day&gt;ROUND(((1-ThreeDayDiscount)*'UPS 3Day Base'!D136),2),ROUND(MinBase3Day*(1+ExpressFuelSurcharge),2),ROUND(((1-ThreeDayDiscount)*'UPS 3Day Base'!D136)*(1+ExpressFuelSurcharge),2))</f>
        <v>193.67</v>
      </c>
      <c r="E139" s="300">
        <f>IF(MinBase3Day&gt;ROUND(((1-ThreeDayDiscount)*'UPS 3Day Base'!E136),2),ROUND(MinBase3Day*(1+ExpressFuelSurcharge),2),ROUND(((1-ThreeDayDiscount)*'UPS 3Day Base'!E136)*(1+ExpressFuelSurcharge),2))</f>
        <v>282.84</v>
      </c>
      <c r="F139" s="300">
        <f>IF(MinBase3Day&gt;ROUND(((1-ThreeDayDiscount)*'UPS 3Day Base'!F136),2),ROUND(MinBase3Day*(1+ExpressFuelSurcharge),2),ROUND(((1-ThreeDayDiscount)*'UPS 3Day Base'!F136)*(1+ExpressFuelSurcharge),2))</f>
        <v>407.69</v>
      </c>
      <c r="G139" s="300">
        <f>IF(MinBase3Day&gt;ROUND(((1-ThreeDayDiscount)*'UPS 3Day Base'!G136),2),ROUND(MinBase3Day*(1+ExpressFuelSurcharge),2),ROUND(((1-ThreeDayDiscount)*'UPS 3Day Base'!G136)*(1+ExpressFuelSurcharge),2))</f>
        <v>483.43</v>
      </c>
      <c r="H139" s="300">
        <f>IF(MinBase3Day&gt;ROUND(((1-ThreeDayDiscount)*'UPS 3Day Base'!H136),2),ROUND(MinBase3Day*(1+ExpressFuelSurcharge),2),ROUND(((1-ThreeDayDiscount)*'UPS 3Day Base'!H136)*(1+ExpressFuelSurcharge),2))</f>
        <v>541.09</v>
      </c>
    </row>
    <row r="140" ht="12.75" customHeight="1">
      <c r="A140" s="299">
        <v>135.0</v>
      </c>
      <c r="B140" s="300">
        <f>IF(MinBase3Day&gt;ROUND(((1-ThreeDayDiscount)*'UPS 3Day Base'!B137),2),ROUND(MinBase3Day*(1+ExpressFuelSurcharge),2),ROUND(((1-ThreeDayDiscount)*'UPS 3Day Base'!B137)*(1+ExpressFuelSurcharge),2))</f>
        <v>121.65</v>
      </c>
      <c r="C140" s="300">
        <f>IF(MinBase3Day&gt;ROUND(((1-ThreeDayDiscount)*'UPS 3Day Base'!C137),2),ROUND(MinBase3Day*(1+ExpressFuelSurcharge),2),ROUND(((1-ThreeDayDiscount)*'UPS 3Day Base'!C137)*(1+ExpressFuelSurcharge),2))</f>
        <v>156.17</v>
      </c>
      <c r="D140" s="300">
        <f>IF(MinBase3Day&gt;ROUND(((1-ThreeDayDiscount)*'UPS 3Day Base'!D137),2),ROUND(MinBase3Day*(1+ExpressFuelSurcharge),2),ROUND(((1-ThreeDayDiscount)*'UPS 3Day Base'!D137)*(1+ExpressFuelSurcharge),2))</f>
        <v>194.15</v>
      </c>
      <c r="E140" s="300">
        <f>IF(MinBase3Day&gt;ROUND(((1-ThreeDayDiscount)*'UPS 3Day Base'!E137),2),ROUND(MinBase3Day*(1+ExpressFuelSurcharge),2),ROUND(((1-ThreeDayDiscount)*'UPS 3Day Base'!E137)*(1+ExpressFuelSurcharge),2))</f>
        <v>284.16</v>
      </c>
      <c r="F140" s="300">
        <f>IF(MinBase3Day&gt;ROUND(((1-ThreeDayDiscount)*'UPS 3Day Base'!F137),2),ROUND(MinBase3Day*(1+ExpressFuelSurcharge),2),ROUND(((1-ThreeDayDiscount)*'UPS 3Day Base'!F137)*(1+ExpressFuelSurcharge),2))</f>
        <v>410.56</v>
      </c>
      <c r="G140" s="300">
        <f>IF(MinBase3Day&gt;ROUND(((1-ThreeDayDiscount)*'UPS 3Day Base'!G137),2),ROUND(MinBase3Day*(1+ExpressFuelSurcharge),2),ROUND(((1-ThreeDayDiscount)*'UPS 3Day Base'!G137)*(1+ExpressFuelSurcharge),2))</f>
        <v>487.09</v>
      </c>
      <c r="H140" s="300">
        <f>IF(MinBase3Day&gt;ROUND(((1-ThreeDayDiscount)*'UPS 3Day Base'!H137),2),ROUND(MinBase3Day*(1+ExpressFuelSurcharge),2),ROUND(((1-ThreeDayDiscount)*'UPS 3Day Base'!H137)*(1+ExpressFuelSurcharge),2))</f>
        <v>543.75</v>
      </c>
    </row>
    <row r="141" ht="12.75" customHeight="1">
      <c r="A141" s="299">
        <v>136.0</v>
      </c>
      <c r="B141" s="300">
        <f>IF(MinBase3Day&gt;ROUND(((1-ThreeDayDiscount)*'UPS 3Day Base'!B138),2),ROUND(MinBase3Day*(1+ExpressFuelSurcharge),2),ROUND(((1-ThreeDayDiscount)*'UPS 3Day Base'!B138)*(1+ExpressFuelSurcharge),2))</f>
        <v>122.53</v>
      </c>
      <c r="C141" s="300">
        <f>IF(MinBase3Day&gt;ROUND(((1-ThreeDayDiscount)*'UPS 3Day Base'!C138),2),ROUND(MinBase3Day*(1+ExpressFuelSurcharge),2),ROUND(((1-ThreeDayDiscount)*'UPS 3Day Base'!C138)*(1+ExpressFuelSurcharge),2))</f>
        <v>156.71</v>
      </c>
      <c r="D141" s="300">
        <f>IF(MinBase3Day&gt;ROUND(((1-ThreeDayDiscount)*'UPS 3Day Base'!D138),2),ROUND(MinBase3Day*(1+ExpressFuelSurcharge),2),ROUND(((1-ThreeDayDiscount)*'UPS 3Day Base'!D138)*(1+ExpressFuelSurcharge),2))</f>
        <v>196.06</v>
      </c>
      <c r="E141" s="300">
        <f>IF(MinBase3Day&gt;ROUND(((1-ThreeDayDiscount)*'UPS 3Day Base'!E138),2),ROUND(MinBase3Day*(1+ExpressFuelSurcharge),2),ROUND(((1-ThreeDayDiscount)*'UPS 3Day Base'!E138)*(1+ExpressFuelSurcharge),2))</f>
        <v>286.16</v>
      </c>
      <c r="F141" s="300">
        <f>IF(MinBase3Day&gt;ROUND(((1-ThreeDayDiscount)*'UPS 3Day Base'!F138),2),ROUND(MinBase3Day*(1+ExpressFuelSurcharge),2),ROUND(((1-ThreeDayDiscount)*'UPS 3Day Base'!F138)*(1+ExpressFuelSurcharge),2))</f>
        <v>413.73</v>
      </c>
      <c r="G141" s="300">
        <f>IF(MinBase3Day&gt;ROUND(((1-ThreeDayDiscount)*'UPS 3Day Base'!G138),2),ROUND(MinBase3Day*(1+ExpressFuelSurcharge),2),ROUND(((1-ThreeDayDiscount)*'UPS 3Day Base'!G138)*(1+ExpressFuelSurcharge),2))</f>
        <v>490.68</v>
      </c>
      <c r="H141" s="300">
        <f>IF(MinBase3Day&gt;ROUND(((1-ThreeDayDiscount)*'UPS 3Day Base'!H138),2),ROUND(MinBase3Day*(1+ExpressFuelSurcharge),2),ROUND(((1-ThreeDayDiscount)*'UPS 3Day Base'!H138)*(1+ExpressFuelSurcharge),2))</f>
        <v>547.58</v>
      </c>
    </row>
    <row r="142" ht="12.75" customHeight="1">
      <c r="A142" s="299">
        <v>137.0</v>
      </c>
      <c r="B142" s="300">
        <f>IF(MinBase3Day&gt;ROUND(((1-ThreeDayDiscount)*'UPS 3Day Base'!B139),2),ROUND(MinBase3Day*(1+ExpressFuelSurcharge),2),ROUND(((1-ThreeDayDiscount)*'UPS 3Day Base'!B139)*(1+ExpressFuelSurcharge),2))</f>
        <v>123.35</v>
      </c>
      <c r="C142" s="300">
        <f>IF(MinBase3Day&gt;ROUND(((1-ThreeDayDiscount)*'UPS 3Day Base'!C139),2),ROUND(MinBase3Day*(1+ExpressFuelSurcharge),2),ROUND(((1-ThreeDayDiscount)*'UPS 3Day Base'!C139)*(1+ExpressFuelSurcharge),2))</f>
        <v>158.6</v>
      </c>
      <c r="D142" s="300">
        <f>IF(MinBase3Day&gt;ROUND(((1-ThreeDayDiscount)*'UPS 3Day Base'!D139),2),ROUND(MinBase3Day*(1+ExpressFuelSurcharge),2),ROUND(((1-ThreeDayDiscount)*'UPS 3Day Base'!D139)*(1+ExpressFuelSurcharge),2))</f>
        <v>196.91</v>
      </c>
      <c r="E142" s="300">
        <f>IF(MinBase3Day&gt;ROUND(((1-ThreeDayDiscount)*'UPS 3Day Base'!E139),2),ROUND(MinBase3Day*(1+ExpressFuelSurcharge),2),ROUND(((1-ThreeDayDiscount)*'UPS 3Day Base'!E139)*(1+ExpressFuelSurcharge),2))</f>
        <v>286.27</v>
      </c>
      <c r="F142" s="300">
        <f>IF(MinBase3Day&gt;ROUND(((1-ThreeDayDiscount)*'UPS 3Day Base'!F139),2),ROUND(MinBase3Day*(1+ExpressFuelSurcharge),2),ROUND(((1-ThreeDayDiscount)*'UPS 3Day Base'!F139)*(1+ExpressFuelSurcharge),2))</f>
        <v>416.79</v>
      </c>
      <c r="G142" s="300">
        <f>IF(MinBase3Day&gt;ROUND(((1-ThreeDayDiscount)*'UPS 3Day Base'!G139),2),ROUND(MinBase3Day*(1+ExpressFuelSurcharge),2),ROUND(((1-ThreeDayDiscount)*'UPS 3Day Base'!G139)*(1+ExpressFuelSurcharge),2))</f>
        <v>494.34</v>
      </c>
      <c r="H142" s="300">
        <f>IF(MinBase3Day&gt;ROUND(((1-ThreeDayDiscount)*'UPS 3Day Base'!H139),2),ROUND(MinBase3Day*(1+ExpressFuelSurcharge),2),ROUND(((1-ThreeDayDiscount)*'UPS 3Day Base'!H139)*(1+ExpressFuelSurcharge),2))</f>
        <v>553.25</v>
      </c>
    </row>
    <row r="143" ht="12.75" customHeight="1">
      <c r="A143" s="299">
        <v>138.0</v>
      </c>
      <c r="B143" s="300">
        <f>IF(MinBase3Day&gt;ROUND(((1-ThreeDayDiscount)*'UPS 3Day Base'!B140),2),ROUND(MinBase3Day*(1+ExpressFuelSurcharge),2),ROUND(((1-ThreeDayDiscount)*'UPS 3Day Base'!B140)*(1+ExpressFuelSurcharge),2))</f>
        <v>124.29</v>
      </c>
      <c r="C143" s="300">
        <f>IF(MinBase3Day&gt;ROUND(((1-ThreeDayDiscount)*'UPS 3Day Base'!C140),2),ROUND(MinBase3Day*(1+ExpressFuelSurcharge),2),ROUND(((1-ThreeDayDiscount)*'UPS 3Day Base'!C140)*(1+ExpressFuelSurcharge),2))</f>
        <v>159.61</v>
      </c>
      <c r="D143" s="300">
        <f>IF(MinBase3Day&gt;ROUND(((1-ThreeDayDiscount)*'UPS 3Day Base'!D140),2),ROUND(MinBase3Day*(1+ExpressFuelSurcharge),2),ROUND(((1-ThreeDayDiscount)*'UPS 3Day Base'!D140)*(1+ExpressFuelSurcharge),2))</f>
        <v>198.39</v>
      </c>
      <c r="E143" s="300">
        <f>IF(MinBase3Day&gt;ROUND(((1-ThreeDayDiscount)*'UPS 3Day Base'!E140),2),ROUND(MinBase3Day*(1+ExpressFuelSurcharge),2),ROUND(((1-ThreeDayDiscount)*'UPS 3Day Base'!E140)*(1+ExpressFuelSurcharge),2))</f>
        <v>287.81</v>
      </c>
      <c r="F143" s="300">
        <f>IF(MinBase3Day&gt;ROUND(((1-ThreeDayDiscount)*'UPS 3Day Base'!F140),2),ROUND(MinBase3Day*(1+ExpressFuelSurcharge),2),ROUND(((1-ThreeDayDiscount)*'UPS 3Day Base'!F140)*(1+ExpressFuelSurcharge),2))</f>
        <v>419.72</v>
      </c>
      <c r="G143" s="300">
        <f>IF(MinBase3Day&gt;ROUND(((1-ThreeDayDiscount)*'UPS 3Day Base'!G140),2),ROUND(MinBase3Day*(1+ExpressFuelSurcharge),2),ROUND(((1-ThreeDayDiscount)*'UPS 3Day Base'!G140)*(1+ExpressFuelSurcharge),2))</f>
        <v>498</v>
      </c>
      <c r="H143" s="300">
        <f>IF(MinBase3Day&gt;ROUND(((1-ThreeDayDiscount)*'UPS 3Day Base'!H140),2),ROUND(MinBase3Day*(1+ExpressFuelSurcharge),2),ROUND(((1-ThreeDayDiscount)*'UPS 3Day Base'!H140)*(1+ExpressFuelSurcharge),2))</f>
        <v>557.4</v>
      </c>
    </row>
    <row r="144" ht="12.75" customHeight="1">
      <c r="A144" s="299">
        <v>139.0</v>
      </c>
      <c r="B144" s="300">
        <f>IF(MinBase3Day&gt;ROUND(((1-ThreeDayDiscount)*'UPS 3Day Base'!B141),2),ROUND(MinBase3Day*(1+ExpressFuelSurcharge),2),ROUND(((1-ThreeDayDiscount)*'UPS 3Day Base'!B141)*(1+ExpressFuelSurcharge),2))</f>
        <v>125.23</v>
      </c>
      <c r="C144" s="300">
        <f>IF(MinBase3Day&gt;ROUND(((1-ThreeDayDiscount)*'UPS 3Day Base'!C141),2),ROUND(MinBase3Day*(1+ExpressFuelSurcharge),2),ROUND(((1-ThreeDayDiscount)*'UPS 3Day Base'!C141)*(1+ExpressFuelSurcharge),2))</f>
        <v>160.83</v>
      </c>
      <c r="D144" s="300">
        <f>IF(MinBase3Day&gt;ROUND(((1-ThreeDayDiscount)*'UPS 3Day Base'!D141),2),ROUND(MinBase3Day*(1+ExpressFuelSurcharge),2),ROUND(((1-ThreeDayDiscount)*'UPS 3Day Base'!D141)*(1+ExpressFuelSurcharge),2))</f>
        <v>199.97</v>
      </c>
      <c r="E144" s="300">
        <f>IF(MinBase3Day&gt;ROUND(((1-ThreeDayDiscount)*'UPS 3Day Base'!E141),2),ROUND(MinBase3Day*(1+ExpressFuelSurcharge),2),ROUND(((1-ThreeDayDiscount)*'UPS 3Day Base'!E141)*(1+ExpressFuelSurcharge),2))</f>
        <v>289.86</v>
      </c>
      <c r="F144" s="300">
        <f>IF(MinBase3Day&gt;ROUND(((1-ThreeDayDiscount)*'UPS 3Day Base'!F141),2),ROUND(MinBase3Day*(1+ExpressFuelSurcharge),2),ROUND(((1-ThreeDayDiscount)*'UPS 3Day Base'!F141)*(1+ExpressFuelSurcharge),2))</f>
        <v>422.96</v>
      </c>
      <c r="G144" s="300">
        <f>IF(MinBase3Day&gt;ROUND(((1-ThreeDayDiscount)*'UPS 3Day Base'!G141),2),ROUND(MinBase3Day*(1+ExpressFuelSurcharge),2),ROUND(((1-ThreeDayDiscount)*'UPS 3Day Base'!G141)*(1+ExpressFuelSurcharge),2))</f>
        <v>501.42</v>
      </c>
      <c r="H144" s="300">
        <f>IF(MinBase3Day&gt;ROUND(((1-ThreeDayDiscount)*'UPS 3Day Base'!H141),2),ROUND(MinBase3Day*(1+ExpressFuelSurcharge),2),ROUND(((1-ThreeDayDiscount)*'UPS 3Day Base'!H141)*(1+ExpressFuelSurcharge),2))</f>
        <v>561.3</v>
      </c>
    </row>
    <row r="145" ht="12.75" customHeight="1">
      <c r="A145" s="299">
        <v>140.0</v>
      </c>
      <c r="B145" s="300">
        <f>IF(MinBase3Day&gt;ROUND(((1-ThreeDayDiscount)*'UPS 3Day Base'!B142),2),ROUND(MinBase3Day*(1+ExpressFuelSurcharge),2),ROUND(((1-ThreeDayDiscount)*'UPS 3Day Base'!B142)*(1+ExpressFuelSurcharge),2))</f>
        <v>126.16</v>
      </c>
      <c r="C145" s="300">
        <f>IF(MinBase3Day&gt;ROUND(((1-ThreeDayDiscount)*'UPS 3Day Base'!C142),2),ROUND(MinBase3Day*(1+ExpressFuelSurcharge),2),ROUND(((1-ThreeDayDiscount)*'UPS 3Day Base'!C142)*(1+ExpressFuelSurcharge),2))</f>
        <v>162.02</v>
      </c>
      <c r="D145" s="300">
        <f>IF(MinBase3Day&gt;ROUND(((1-ThreeDayDiscount)*'UPS 3Day Base'!D142),2),ROUND(MinBase3Day*(1+ExpressFuelSurcharge),2),ROUND(((1-ThreeDayDiscount)*'UPS 3Day Base'!D142)*(1+ExpressFuelSurcharge),2))</f>
        <v>201.34</v>
      </c>
      <c r="E145" s="300">
        <f>IF(MinBase3Day&gt;ROUND(((1-ThreeDayDiscount)*'UPS 3Day Base'!E142),2),ROUND(MinBase3Day*(1+ExpressFuelSurcharge),2),ROUND(((1-ThreeDayDiscount)*'UPS 3Day Base'!E142)*(1+ExpressFuelSurcharge),2))</f>
        <v>291.99</v>
      </c>
      <c r="F145" s="300">
        <f>IF(MinBase3Day&gt;ROUND(((1-ThreeDayDiscount)*'UPS 3Day Base'!F142),2),ROUND(MinBase3Day*(1+ExpressFuelSurcharge),2),ROUND(((1-ThreeDayDiscount)*'UPS 3Day Base'!F142)*(1+ExpressFuelSurcharge),2))</f>
        <v>425.81</v>
      </c>
      <c r="G145" s="300">
        <f>IF(MinBase3Day&gt;ROUND(((1-ThreeDayDiscount)*'UPS 3Day Base'!G142),2),ROUND(MinBase3Day*(1+ExpressFuelSurcharge),2),ROUND(((1-ThreeDayDiscount)*'UPS 3Day Base'!G142)*(1+ExpressFuelSurcharge),2))</f>
        <v>505.08</v>
      </c>
      <c r="H145" s="300">
        <f>IF(MinBase3Day&gt;ROUND(((1-ThreeDayDiscount)*'UPS 3Day Base'!H142),2),ROUND(MinBase3Day*(1+ExpressFuelSurcharge),2),ROUND(((1-ThreeDayDiscount)*'UPS 3Day Base'!H142)*(1+ExpressFuelSurcharge),2))</f>
        <v>563.78</v>
      </c>
    </row>
    <row r="146" ht="12.75" customHeight="1">
      <c r="A146" s="299">
        <v>141.0</v>
      </c>
      <c r="B146" s="300">
        <f>IF(MinBase3Day&gt;ROUND(((1-ThreeDayDiscount)*'UPS 3Day Base'!B143),2),ROUND(MinBase3Day*(1+ExpressFuelSurcharge),2),ROUND(((1-ThreeDayDiscount)*'UPS 3Day Base'!B143)*(1+ExpressFuelSurcharge),2))</f>
        <v>126.92</v>
      </c>
      <c r="C146" s="300">
        <f>IF(MinBase3Day&gt;ROUND(((1-ThreeDayDiscount)*'UPS 3Day Base'!C143),2),ROUND(MinBase3Day*(1+ExpressFuelSurcharge),2),ROUND(((1-ThreeDayDiscount)*'UPS 3Day Base'!C143)*(1+ExpressFuelSurcharge),2))</f>
        <v>163.6</v>
      </c>
      <c r="D146" s="300">
        <f>IF(MinBase3Day&gt;ROUND(((1-ThreeDayDiscount)*'UPS 3Day Base'!D143),2),ROUND(MinBase3Day*(1+ExpressFuelSurcharge),2),ROUND(((1-ThreeDayDiscount)*'UPS 3Day Base'!D143)*(1+ExpressFuelSurcharge),2))</f>
        <v>202.69</v>
      </c>
      <c r="E146" s="300">
        <f>IF(MinBase3Day&gt;ROUND(((1-ThreeDayDiscount)*'UPS 3Day Base'!E143),2),ROUND(MinBase3Day*(1+ExpressFuelSurcharge),2),ROUND(((1-ThreeDayDiscount)*'UPS 3Day Base'!E143)*(1+ExpressFuelSurcharge),2))</f>
        <v>293.99</v>
      </c>
      <c r="F146" s="300">
        <f>IF(MinBase3Day&gt;ROUND(((1-ThreeDayDiscount)*'UPS 3Day Base'!F143),2),ROUND(MinBase3Day*(1+ExpressFuelSurcharge),2),ROUND(((1-ThreeDayDiscount)*'UPS 3Day Base'!F143)*(1+ExpressFuelSurcharge),2))</f>
        <v>428.98</v>
      </c>
      <c r="G146" s="300">
        <f>IF(MinBase3Day&gt;ROUND(((1-ThreeDayDiscount)*'UPS 3Day Base'!G143),2),ROUND(MinBase3Day*(1+ExpressFuelSurcharge),2),ROUND(((1-ThreeDayDiscount)*'UPS 3Day Base'!G143)*(1+ExpressFuelSurcharge),2))</f>
        <v>508.68</v>
      </c>
      <c r="H146" s="300">
        <f>IF(MinBase3Day&gt;ROUND(((1-ThreeDayDiscount)*'UPS 3Day Base'!H143),2),ROUND(MinBase3Day*(1+ExpressFuelSurcharge),2),ROUND(((1-ThreeDayDiscount)*'UPS 3Day Base'!H143)*(1+ExpressFuelSurcharge),2))</f>
        <v>569.3</v>
      </c>
    </row>
    <row r="147" ht="12.75" customHeight="1">
      <c r="A147" s="299">
        <v>142.0</v>
      </c>
      <c r="B147" s="300">
        <f>IF(MinBase3Day&gt;ROUND(((1-ThreeDayDiscount)*'UPS 3Day Base'!B144),2),ROUND(MinBase3Day*(1+ExpressFuelSurcharge),2),ROUND(((1-ThreeDayDiscount)*'UPS 3Day Base'!B144)*(1+ExpressFuelSurcharge),2))</f>
        <v>127.87</v>
      </c>
      <c r="C147" s="300">
        <f>IF(MinBase3Day&gt;ROUND(((1-ThreeDayDiscount)*'UPS 3Day Base'!C144),2),ROUND(MinBase3Day*(1+ExpressFuelSurcharge),2),ROUND(((1-ThreeDayDiscount)*'UPS 3Day Base'!C144)*(1+ExpressFuelSurcharge),2))</f>
        <v>163.7</v>
      </c>
      <c r="D147" s="300">
        <f>IF(MinBase3Day&gt;ROUND(((1-ThreeDayDiscount)*'UPS 3Day Base'!D144),2),ROUND(MinBase3Day*(1+ExpressFuelSurcharge),2),ROUND(((1-ThreeDayDiscount)*'UPS 3Day Base'!D144)*(1+ExpressFuelSurcharge),2))</f>
        <v>204.2</v>
      </c>
      <c r="E147" s="300">
        <f>IF(MinBase3Day&gt;ROUND(((1-ThreeDayDiscount)*'UPS 3Day Base'!E144),2),ROUND(MinBase3Day*(1+ExpressFuelSurcharge),2),ROUND(((1-ThreeDayDiscount)*'UPS 3Day Base'!E144)*(1+ExpressFuelSurcharge),2))</f>
        <v>295.16</v>
      </c>
      <c r="F147" s="300">
        <f>IF(MinBase3Day&gt;ROUND(((1-ThreeDayDiscount)*'UPS 3Day Base'!F144),2),ROUND(MinBase3Day*(1+ExpressFuelSurcharge),2),ROUND(((1-ThreeDayDiscount)*'UPS 3Day Base'!F144)*(1+ExpressFuelSurcharge),2))</f>
        <v>431.87</v>
      </c>
      <c r="G147" s="300">
        <f>IF(MinBase3Day&gt;ROUND(((1-ThreeDayDiscount)*'UPS 3Day Base'!G144),2),ROUND(MinBase3Day*(1+ExpressFuelSurcharge),2),ROUND(((1-ThreeDayDiscount)*'UPS 3Day Base'!G144)*(1+ExpressFuelSurcharge),2))</f>
        <v>512.36</v>
      </c>
      <c r="H147" s="300">
        <f>IF(MinBase3Day&gt;ROUND(((1-ThreeDayDiscount)*'UPS 3Day Base'!H144),2),ROUND(MinBase3Day*(1+ExpressFuelSurcharge),2),ROUND(((1-ThreeDayDiscount)*'UPS 3Day Base'!H144)*(1+ExpressFuelSurcharge),2))</f>
        <v>573.46</v>
      </c>
    </row>
    <row r="148" ht="12.75" customHeight="1">
      <c r="A148" s="299">
        <v>143.0</v>
      </c>
      <c r="B148" s="300">
        <f>IF(MinBase3Day&gt;ROUND(((1-ThreeDayDiscount)*'UPS 3Day Base'!B145),2),ROUND(MinBase3Day*(1+ExpressFuelSurcharge),2),ROUND(((1-ThreeDayDiscount)*'UPS 3Day Base'!B145)*(1+ExpressFuelSurcharge),2))</f>
        <v>128.91</v>
      </c>
      <c r="C148" s="300">
        <f>IF(MinBase3Day&gt;ROUND(((1-ThreeDayDiscount)*'UPS 3Day Base'!C145),2),ROUND(MinBase3Day*(1+ExpressFuelSurcharge),2),ROUND(((1-ThreeDayDiscount)*'UPS 3Day Base'!C145)*(1+ExpressFuelSurcharge),2))</f>
        <v>164.82</v>
      </c>
      <c r="D148" s="300">
        <f>IF(MinBase3Day&gt;ROUND(((1-ThreeDayDiscount)*'UPS 3Day Base'!D145),2),ROUND(MinBase3Day*(1+ExpressFuelSurcharge),2),ROUND(((1-ThreeDayDiscount)*'UPS 3Day Base'!D145)*(1+ExpressFuelSurcharge),2))</f>
        <v>205.57</v>
      </c>
      <c r="E148" s="300">
        <f>IF(MinBase3Day&gt;ROUND(((1-ThreeDayDiscount)*'UPS 3Day Base'!E145),2),ROUND(MinBase3Day*(1+ExpressFuelSurcharge),2),ROUND(((1-ThreeDayDiscount)*'UPS 3Day Base'!E145)*(1+ExpressFuelSurcharge),2))</f>
        <v>298.25</v>
      </c>
      <c r="F148" s="300">
        <f>IF(MinBase3Day&gt;ROUND(((1-ThreeDayDiscount)*'UPS 3Day Base'!F145),2),ROUND(MinBase3Day*(1+ExpressFuelSurcharge),2),ROUND(((1-ThreeDayDiscount)*'UPS 3Day Base'!F145)*(1+ExpressFuelSurcharge),2))</f>
        <v>434.92</v>
      </c>
      <c r="G148" s="300">
        <f>IF(MinBase3Day&gt;ROUND(((1-ThreeDayDiscount)*'UPS 3Day Base'!G145),2),ROUND(MinBase3Day*(1+ExpressFuelSurcharge),2),ROUND(((1-ThreeDayDiscount)*'UPS 3Day Base'!G145)*(1+ExpressFuelSurcharge),2))</f>
        <v>515.94</v>
      </c>
      <c r="H148" s="300">
        <f>IF(MinBase3Day&gt;ROUND(((1-ThreeDayDiscount)*'UPS 3Day Base'!H145),2),ROUND(MinBase3Day*(1+ExpressFuelSurcharge),2),ROUND(((1-ThreeDayDiscount)*'UPS 3Day Base'!H145)*(1+ExpressFuelSurcharge),2))</f>
        <v>577.49</v>
      </c>
    </row>
    <row r="149" ht="12.75" customHeight="1">
      <c r="A149" s="299">
        <v>144.0</v>
      </c>
      <c r="B149" s="300">
        <f>IF(MinBase3Day&gt;ROUND(((1-ThreeDayDiscount)*'UPS 3Day Base'!B146),2),ROUND(MinBase3Day*(1+ExpressFuelSurcharge),2),ROUND(((1-ThreeDayDiscount)*'UPS 3Day Base'!B146)*(1+ExpressFuelSurcharge),2))</f>
        <v>129.83</v>
      </c>
      <c r="C149" s="300">
        <f>IF(MinBase3Day&gt;ROUND(((1-ThreeDayDiscount)*'UPS 3Day Base'!C146),2),ROUND(MinBase3Day*(1+ExpressFuelSurcharge),2),ROUND(((1-ThreeDayDiscount)*'UPS 3Day Base'!C146)*(1+ExpressFuelSurcharge),2))</f>
        <v>166</v>
      </c>
      <c r="D149" s="300">
        <f>IF(MinBase3Day&gt;ROUND(((1-ThreeDayDiscount)*'UPS 3Day Base'!D146),2),ROUND(MinBase3Day*(1+ExpressFuelSurcharge),2),ROUND(((1-ThreeDayDiscount)*'UPS 3Day Base'!D146)*(1+ExpressFuelSurcharge),2))</f>
        <v>206.94</v>
      </c>
      <c r="E149" s="300">
        <f>IF(MinBase3Day&gt;ROUND(((1-ThreeDayDiscount)*'UPS 3Day Base'!E146),2),ROUND(MinBase3Day*(1+ExpressFuelSurcharge),2),ROUND(((1-ThreeDayDiscount)*'UPS 3Day Base'!E146)*(1+ExpressFuelSurcharge),2))</f>
        <v>300.24</v>
      </c>
      <c r="F149" s="300">
        <f>IF(MinBase3Day&gt;ROUND(((1-ThreeDayDiscount)*'UPS 3Day Base'!F146),2),ROUND(MinBase3Day*(1+ExpressFuelSurcharge),2),ROUND(((1-ThreeDayDiscount)*'UPS 3Day Base'!F146)*(1+ExpressFuelSurcharge),2))</f>
        <v>438.1</v>
      </c>
      <c r="G149" s="300">
        <f>IF(MinBase3Day&gt;ROUND(((1-ThreeDayDiscount)*'UPS 3Day Base'!G146),2),ROUND(MinBase3Day*(1+ExpressFuelSurcharge),2),ROUND(((1-ThreeDayDiscount)*'UPS 3Day Base'!G146)*(1+ExpressFuelSurcharge),2))</f>
        <v>519.47</v>
      </c>
      <c r="H149" s="300">
        <f>IF(MinBase3Day&gt;ROUND(((1-ThreeDayDiscount)*'UPS 3Day Base'!H146),2),ROUND(MinBase3Day*(1+ExpressFuelSurcharge),2),ROUND(((1-ThreeDayDiscount)*'UPS 3Day Base'!H146)*(1+ExpressFuelSurcharge),2))</f>
        <v>581.53</v>
      </c>
    </row>
    <row r="150" ht="12.75" customHeight="1">
      <c r="A150" s="299">
        <v>145.0</v>
      </c>
      <c r="B150" s="300">
        <f>IF(MinBase3Day&gt;ROUND(((1-ThreeDayDiscount)*'UPS 3Day Base'!B147),2),ROUND(MinBase3Day*(1+ExpressFuelSurcharge),2),ROUND(((1-ThreeDayDiscount)*'UPS 3Day Base'!B147)*(1+ExpressFuelSurcharge),2))</f>
        <v>130.73</v>
      </c>
      <c r="C150" s="300">
        <f>IF(MinBase3Day&gt;ROUND(((1-ThreeDayDiscount)*'UPS 3Day Base'!C147),2),ROUND(MinBase3Day*(1+ExpressFuelSurcharge),2),ROUND(((1-ThreeDayDiscount)*'UPS 3Day Base'!C147)*(1+ExpressFuelSurcharge),2))</f>
        <v>166.14</v>
      </c>
      <c r="D150" s="300">
        <f>IF(MinBase3Day&gt;ROUND(((1-ThreeDayDiscount)*'UPS 3Day Base'!D147),2),ROUND(MinBase3Day*(1+ExpressFuelSurcharge),2),ROUND(((1-ThreeDayDiscount)*'UPS 3Day Base'!D147)*(1+ExpressFuelSurcharge),2))</f>
        <v>208.56</v>
      </c>
      <c r="E150" s="300">
        <f>IF(MinBase3Day&gt;ROUND(((1-ThreeDayDiscount)*'UPS 3Day Base'!E147),2),ROUND(MinBase3Day*(1+ExpressFuelSurcharge),2),ROUND(((1-ThreeDayDiscount)*'UPS 3Day Base'!E147)*(1+ExpressFuelSurcharge),2))</f>
        <v>302.26</v>
      </c>
      <c r="F150" s="300">
        <f>IF(MinBase3Day&gt;ROUND(((1-ThreeDayDiscount)*'UPS 3Day Base'!F147),2),ROUND(MinBase3Day*(1+ExpressFuelSurcharge),2),ROUND(((1-ThreeDayDiscount)*'UPS 3Day Base'!F147)*(1+ExpressFuelSurcharge),2))</f>
        <v>441.01</v>
      </c>
      <c r="G150" s="300">
        <f>IF(MinBase3Day&gt;ROUND(((1-ThreeDayDiscount)*'UPS 3Day Base'!G147),2),ROUND(MinBase3Day*(1+ExpressFuelSurcharge),2),ROUND(((1-ThreeDayDiscount)*'UPS 3Day Base'!G147)*(1+ExpressFuelSurcharge),2))</f>
        <v>523.15</v>
      </c>
      <c r="H150" s="300">
        <f>IF(MinBase3Day&gt;ROUND(((1-ThreeDayDiscount)*'UPS 3Day Base'!H147),2),ROUND(MinBase3Day*(1+ExpressFuelSurcharge),2),ROUND(((1-ThreeDayDiscount)*'UPS 3Day Base'!H147)*(1+ExpressFuelSurcharge),2))</f>
        <v>585.5</v>
      </c>
    </row>
    <row r="151" ht="12.75" customHeight="1">
      <c r="A151" s="299">
        <v>146.0</v>
      </c>
      <c r="B151" s="300">
        <f>IF(MinBase3Day&gt;ROUND(((1-ThreeDayDiscount)*'UPS 3Day Base'!B148),2),ROUND(MinBase3Day*(1+ExpressFuelSurcharge),2),ROUND(((1-ThreeDayDiscount)*'UPS 3Day Base'!B148)*(1+ExpressFuelSurcharge),2))</f>
        <v>131.54</v>
      </c>
      <c r="C151" s="300">
        <f>IF(MinBase3Day&gt;ROUND(((1-ThreeDayDiscount)*'UPS 3Day Base'!C148),2),ROUND(MinBase3Day*(1+ExpressFuelSurcharge),2),ROUND(((1-ThreeDayDiscount)*'UPS 3Day Base'!C148)*(1+ExpressFuelSurcharge),2))</f>
        <v>166.29</v>
      </c>
      <c r="D151" s="300">
        <f>IF(MinBase3Day&gt;ROUND(((1-ThreeDayDiscount)*'UPS 3Day Base'!D148),2),ROUND(MinBase3Day*(1+ExpressFuelSurcharge),2),ROUND(((1-ThreeDayDiscount)*'UPS 3Day Base'!D148)*(1+ExpressFuelSurcharge),2))</f>
        <v>209.98</v>
      </c>
      <c r="E151" s="300">
        <f>IF(MinBase3Day&gt;ROUND(((1-ThreeDayDiscount)*'UPS 3Day Base'!E148),2),ROUND(MinBase3Day*(1+ExpressFuelSurcharge),2),ROUND(((1-ThreeDayDiscount)*'UPS 3Day Base'!E148)*(1+ExpressFuelSurcharge),2))</f>
        <v>304.44</v>
      </c>
      <c r="F151" s="300">
        <f>IF(MinBase3Day&gt;ROUND(((1-ThreeDayDiscount)*'UPS 3Day Base'!F148),2),ROUND(MinBase3Day*(1+ExpressFuelSurcharge),2),ROUND(((1-ThreeDayDiscount)*'UPS 3Day Base'!F148)*(1+ExpressFuelSurcharge),2))</f>
        <v>442.93</v>
      </c>
      <c r="G151" s="300">
        <f>IF(MinBase3Day&gt;ROUND(((1-ThreeDayDiscount)*'UPS 3Day Base'!G148),2),ROUND(MinBase3Day*(1+ExpressFuelSurcharge),2),ROUND(((1-ThreeDayDiscount)*'UPS 3Day Base'!G148)*(1+ExpressFuelSurcharge),2))</f>
        <v>526.75</v>
      </c>
      <c r="H151" s="300">
        <f>IF(MinBase3Day&gt;ROUND(((1-ThreeDayDiscount)*'UPS 3Day Base'!H148),2),ROUND(MinBase3Day*(1+ExpressFuelSurcharge),2),ROUND(((1-ThreeDayDiscount)*'UPS 3Day Base'!H148)*(1+ExpressFuelSurcharge),2))</f>
        <v>589.7</v>
      </c>
    </row>
    <row r="152" ht="12.75" customHeight="1">
      <c r="A152" s="299">
        <v>147.0</v>
      </c>
      <c r="B152" s="300">
        <f>IF(MinBase3Day&gt;ROUND(((1-ThreeDayDiscount)*'UPS 3Day Base'!B149),2),ROUND(MinBase3Day*(1+ExpressFuelSurcharge),2),ROUND(((1-ThreeDayDiscount)*'UPS 3Day Base'!B149)*(1+ExpressFuelSurcharge),2))</f>
        <v>132.48</v>
      </c>
      <c r="C152" s="300">
        <f>IF(MinBase3Day&gt;ROUND(((1-ThreeDayDiscount)*'UPS 3Day Base'!C149),2),ROUND(MinBase3Day*(1+ExpressFuelSurcharge),2),ROUND(((1-ThreeDayDiscount)*'UPS 3Day Base'!C149)*(1+ExpressFuelSurcharge),2))</f>
        <v>170.59</v>
      </c>
      <c r="D152" s="300">
        <f>IF(MinBase3Day&gt;ROUND(((1-ThreeDayDiscount)*'UPS 3Day Base'!D149),2),ROUND(MinBase3Day*(1+ExpressFuelSurcharge),2),ROUND(((1-ThreeDayDiscount)*'UPS 3Day Base'!D149)*(1+ExpressFuelSurcharge),2))</f>
        <v>211.94</v>
      </c>
      <c r="E152" s="300">
        <f>IF(MinBase3Day&gt;ROUND(((1-ThreeDayDiscount)*'UPS 3Day Base'!E149),2),ROUND(MinBase3Day*(1+ExpressFuelSurcharge),2),ROUND(((1-ThreeDayDiscount)*'UPS 3Day Base'!E149)*(1+ExpressFuelSurcharge),2))</f>
        <v>306.5</v>
      </c>
      <c r="F152" s="300">
        <f>IF(MinBase3Day&gt;ROUND(((1-ThreeDayDiscount)*'UPS 3Day Base'!F149),2),ROUND(MinBase3Day*(1+ExpressFuelSurcharge),2),ROUND(((1-ThreeDayDiscount)*'UPS 3Day Base'!F149)*(1+ExpressFuelSurcharge),2))</f>
        <v>445.78</v>
      </c>
      <c r="G152" s="300">
        <f>IF(MinBase3Day&gt;ROUND(((1-ThreeDayDiscount)*'UPS 3Day Base'!G149),2),ROUND(MinBase3Day*(1+ExpressFuelSurcharge),2),ROUND(((1-ThreeDayDiscount)*'UPS 3Day Base'!G149)*(1+ExpressFuelSurcharge),2))</f>
        <v>530.41</v>
      </c>
      <c r="H152" s="300">
        <f>IF(MinBase3Day&gt;ROUND(((1-ThreeDayDiscount)*'UPS 3Day Base'!H149),2),ROUND(MinBase3Day*(1+ExpressFuelSurcharge),2),ROUND(((1-ThreeDayDiscount)*'UPS 3Day Base'!H149)*(1+ExpressFuelSurcharge),2))</f>
        <v>593.62</v>
      </c>
    </row>
    <row r="153" ht="12.75" customHeight="1">
      <c r="A153" s="299">
        <v>148.0</v>
      </c>
      <c r="B153" s="300">
        <f>IF(MinBase3Day&gt;ROUND(((1-ThreeDayDiscount)*'UPS 3Day Base'!B150),2),ROUND(MinBase3Day*(1+ExpressFuelSurcharge),2),ROUND(((1-ThreeDayDiscount)*'UPS 3Day Base'!B150)*(1+ExpressFuelSurcharge),2))</f>
        <v>133.41</v>
      </c>
      <c r="C153" s="300">
        <f>IF(MinBase3Day&gt;ROUND(((1-ThreeDayDiscount)*'UPS 3Day Base'!C150),2),ROUND(MinBase3Day*(1+ExpressFuelSurcharge),2),ROUND(((1-ThreeDayDiscount)*'UPS 3Day Base'!C150)*(1+ExpressFuelSurcharge),2))</f>
        <v>170.69</v>
      </c>
      <c r="D153" s="300">
        <f>IF(MinBase3Day&gt;ROUND(((1-ThreeDayDiscount)*'UPS 3Day Base'!D150),2),ROUND(MinBase3Day*(1+ExpressFuelSurcharge),2),ROUND(((1-ThreeDayDiscount)*'UPS 3Day Base'!D150)*(1+ExpressFuelSurcharge),2))</f>
        <v>212.76</v>
      </c>
      <c r="E153" s="300">
        <f>IF(MinBase3Day&gt;ROUND(((1-ThreeDayDiscount)*'UPS 3Day Base'!E150),2),ROUND(MinBase3Day*(1+ExpressFuelSurcharge),2),ROUND(((1-ThreeDayDiscount)*'UPS 3Day Base'!E150)*(1+ExpressFuelSurcharge),2))</f>
        <v>308.57</v>
      </c>
      <c r="F153" s="300">
        <f>IF(MinBase3Day&gt;ROUND(((1-ThreeDayDiscount)*'UPS 3Day Base'!F150),2),ROUND(MinBase3Day*(1+ExpressFuelSurcharge),2),ROUND(((1-ThreeDayDiscount)*'UPS 3Day Base'!F150)*(1+ExpressFuelSurcharge),2))</f>
        <v>450.18</v>
      </c>
      <c r="G153" s="300">
        <f>IF(MinBase3Day&gt;ROUND(((1-ThreeDayDiscount)*'UPS 3Day Base'!G150),2),ROUND(MinBase3Day*(1+ExpressFuelSurcharge),2),ROUND(((1-ThreeDayDiscount)*'UPS 3Day Base'!G150)*(1+ExpressFuelSurcharge),2))</f>
        <v>535.52</v>
      </c>
      <c r="H153" s="300">
        <f>IF(MinBase3Day&gt;ROUND(((1-ThreeDayDiscount)*'UPS 3Day Base'!H150),2),ROUND(MinBase3Day*(1+ExpressFuelSurcharge),2),ROUND(((1-ThreeDayDiscount)*'UPS 3Day Base'!H150)*(1+ExpressFuelSurcharge),2))</f>
        <v>599.41</v>
      </c>
    </row>
    <row r="154" ht="12.75" customHeight="1">
      <c r="A154" s="299">
        <v>149.0</v>
      </c>
      <c r="B154" s="300">
        <f>IF(MinBase3Day&gt;ROUND(((1-ThreeDayDiscount)*'UPS 3Day Base'!B151),2),ROUND(MinBase3Day*(1+ExpressFuelSurcharge),2),ROUND(((1-ThreeDayDiscount)*'UPS 3Day Base'!B151)*(1+ExpressFuelSurcharge),2))</f>
        <v>134.3</v>
      </c>
      <c r="C154" s="300">
        <f>IF(MinBase3Day&gt;ROUND(((1-ThreeDayDiscount)*'UPS 3Day Base'!C151),2),ROUND(MinBase3Day*(1+ExpressFuelSurcharge),2),ROUND(((1-ThreeDayDiscount)*'UPS 3Day Base'!C151)*(1+ExpressFuelSurcharge),2))</f>
        <v>170.78</v>
      </c>
      <c r="D154" s="300">
        <f>IF(MinBase3Day&gt;ROUND(((1-ThreeDayDiscount)*'UPS 3Day Base'!D151),2),ROUND(MinBase3Day*(1+ExpressFuelSurcharge),2),ROUND(((1-ThreeDayDiscount)*'UPS 3Day Base'!D151)*(1+ExpressFuelSurcharge),2))</f>
        <v>214.23</v>
      </c>
      <c r="E154" s="300">
        <f>IF(MinBase3Day&gt;ROUND(((1-ThreeDayDiscount)*'UPS 3Day Base'!E151),2),ROUND(MinBase3Day*(1+ExpressFuelSurcharge),2),ROUND(((1-ThreeDayDiscount)*'UPS 3Day Base'!E151)*(1+ExpressFuelSurcharge),2))</f>
        <v>309.93</v>
      </c>
      <c r="F154" s="300">
        <f>IF(MinBase3Day&gt;ROUND(((1-ThreeDayDiscount)*'UPS 3Day Base'!F151),2),ROUND(MinBase3Day*(1+ExpressFuelSurcharge),2),ROUND(((1-ThreeDayDiscount)*'UPS 3Day Base'!F151)*(1+ExpressFuelSurcharge),2))</f>
        <v>451.99</v>
      </c>
      <c r="G154" s="300">
        <f>IF(MinBase3Day&gt;ROUND(((1-ThreeDayDiscount)*'UPS 3Day Base'!G151),2),ROUND(MinBase3Day*(1+ExpressFuelSurcharge),2),ROUND(((1-ThreeDayDiscount)*'UPS 3Day Base'!G151)*(1+ExpressFuelSurcharge),2))</f>
        <v>537.41</v>
      </c>
      <c r="H154" s="300">
        <f>IF(MinBase3Day&gt;ROUND(((1-ThreeDayDiscount)*'UPS 3Day Base'!H151),2),ROUND(MinBase3Day*(1+ExpressFuelSurcharge),2),ROUND(((1-ThreeDayDiscount)*'UPS 3Day Base'!H151)*(1+ExpressFuelSurcharge),2))</f>
        <v>601.66</v>
      </c>
    </row>
    <row r="155" ht="12.75" customHeight="1">
      <c r="A155" s="299">
        <v>150.0</v>
      </c>
      <c r="B155" s="300">
        <f>IF(MinBase3Day&gt;ROUND(((1-ThreeDayDiscount)*'UPS 3Day Base'!B152),2),ROUND(MinBase3Day*(1+ExpressFuelSurcharge),2),ROUND(((1-ThreeDayDiscount)*'UPS 3Day Base'!B152)*(1+ExpressFuelSurcharge),2))</f>
        <v>135.16</v>
      </c>
      <c r="C155" s="300">
        <f>IF(MinBase3Day&gt;ROUND(((1-ThreeDayDiscount)*'UPS 3Day Base'!C152),2),ROUND(MinBase3Day*(1+ExpressFuelSurcharge),2),ROUND(((1-ThreeDayDiscount)*'UPS 3Day Base'!C152)*(1+ExpressFuelSurcharge),2))</f>
        <v>171.43</v>
      </c>
      <c r="D155" s="300">
        <f>IF(MinBase3Day&gt;ROUND(((1-ThreeDayDiscount)*'UPS 3Day Base'!D152),2),ROUND(MinBase3Day*(1+ExpressFuelSurcharge),2),ROUND(((1-ThreeDayDiscount)*'UPS 3Day Base'!D152)*(1+ExpressFuelSurcharge),2))</f>
        <v>215.65</v>
      </c>
      <c r="E155" s="300">
        <f>IF(MinBase3Day&gt;ROUND(((1-ThreeDayDiscount)*'UPS 3Day Base'!E152),2),ROUND(MinBase3Day*(1+ExpressFuelSurcharge),2),ROUND(((1-ThreeDayDiscount)*'UPS 3Day Base'!E152)*(1+ExpressFuelSurcharge),2))</f>
        <v>311.91</v>
      </c>
      <c r="F155" s="300">
        <f>IF(MinBase3Day&gt;ROUND(((1-ThreeDayDiscount)*'UPS 3Day Base'!F152),2),ROUND(MinBase3Day*(1+ExpressFuelSurcharge),2),ROUND(((1-ThreeDayDiscount)*'UPS 3Day Base'!F152)*(1+ExpressFuelSurcharge),2))</f>
        <v>456.22</v>
      </c>
      <c r="G155" s="300">
        <f>IF(MinBase3Day&gt;ROUND(((1-ThreeDayDiscount)*'UPS 3Day Base'!G152),2),ROUND(MinBase3Day*(1+ExpressFuelSurcharge),2),ROUND(((1-ThreeDayDiscount)*'UPS 3Day Base'!G152)*(1+ExpressFuelSurcharge),2))</f>
        <v>541.2</v>
      </c>
      <c r="H155" s="300">
        <f>IF(MinBase3Day&gt;ROUND(((1-ThreeDayDiscount)*'UPS 3Day Base'!H152),2),ROUND(MinBase3Day*(1+ExpressFuelSurcharge),2),ROUND(((1-ThreeDayDiscount)*'UPS 3Day Base'!H152)*(1+ExpressFuelSurcharge),2))</f>
        <v>605.71</v>
      </c>
    </row>
    <row r="156" ht="12.75" customHeight="1">
      <c r="A156" s="317" t="s">
        <v>169</v>
      </c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H155">
    <cfRule type="expression" dxfId="1" priority="1">
      <formula>MOD(ROW(),2)=0</formula>
    </cfRule>
  </conditionalFormatting>
  <printOptions/>
  <pageMargins bottom="0.57" footer="0.0" header="0.0" left="0.75" right="0.75" top="0.51"/>
  <pageSetup scale="92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2" width="8.63"/>
    <col customWidth="1" min="13" max="13" width="10.63"/>
    <col customWidth="1" min="14" max="15" width="8.63"/>
    <col customWidth="1" min="16" max="16" width="10.38"/>
    <col customWidth="1" min="17" max="26" width="8.63"/>
  </cols>
  <sheetData>
    <row r="1" ht="12.75" customHeight="1">
      <c r="A1" s="134"/>
      <c r="B1" s="312" t="s">
        <v>157</v>
      </c>
      <c r="C1" s="308"/>
      <c r="D1" s="308"/>
      <c r="E1" s="313">
        <f>ExpressResWithFS</f>
        <v>7.14</v>
      </c>
      <c r="F1" s="134"/>
      <c r="G1" s="286" t="s">
        <v>145</v>
      </c>
      <c r="H1" s="287"/>
      <c r="I1" s="287"/>
      <c r="J1" s="287"/>
      <c r="K1" s="287"/>
      <c r="L1" s="287"/>
      <c r="M1" s="287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ht="12.75" customHeight="1">
      <c r="A2" s="134"/>
      <c r="B2" s="295" t="s">
        <v>147</v>
      </c>
      <c r="C2" s="295"/>
      <c r="D2" s="295"/>
      <c r="E2" s="295"/>
      <c r="F2" s="134"/>
      <c r="G2" s="286" t="s">
        <v>170</v>
      </c>
      <c r="H2" s="287"/>
      <c r="I2" s="287"/>
      <c r="J2" s="292"/>
      <c r="K2" s="292"/>
      <c r="L2" s="287"/>
      <c r="M2" s="287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ht="12.75" customHeight="1">
      <c r="A3" s="134"/>
      <c r="B3" s="295" t="s">
        <v>171</v>
      </c>
      <c r="C3" s="295"/>
      <c r="D3" s="295"/>
      <c r="E3" s="295"/>
      <c r="F3" s="134"/>
      <c r="G3" s="134"/>
      <c r="H3" s="134"/>
      <c r="I3" s="134"/>
      <c r="J3" s="295"/>
      <c r="K3" s="295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ht="12.75" customHeight="1">
      <c r="A4" s="314" t="s">
        <v>4</v>
      </c>
      <c r="B4" s="315" t="s">
        <v>8</v>
      </c>
      <c r="C4" s="315" t="s">
        <v>8</v>
      </c>
      <c r="D4" s="315" t="s">
        <v>9</v>
      </c>
      <c r="E4" s="315" t="s">
        <v>24</v>
      </c>
      <c r="F4" s="315" t="s">
        <v>25</v>
      </c>
      <c r="G4" s="315" t="s">
        <v>26</v>
      </c>
      <c r="H4" s="315" t="s">
        <v>27</v>
      </c>
      <c r="I4" s="315" t="s">
        <v>28</v>
      </c>
      <c r="J4" s="315" t="s">
        <v>29</v>
      </c>
      <c r="K4" s="315" t="s">
        <v>30</v>
      </c>
      <c r="L4" s="315" t="s">
        <v>31</v>
      </c>
      <c r="M4" s="315" t="s">
        <v>32</v>
      </c>
      <c r="N4" s="315" t="s">
        <v>33</v>
      </c>
      <c r="O4" s="315" t="s">
        <v>34</v>
      </c>
      <c r="P4" s="315" t="s">
        <v>35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ht="12.75" customHeight="1">
      <c r="A5" s="296" t="s">
        <v>149</v>
      </c>
      <c r="B5" s="298">
        <v>481.0</v>
      </c>
      <c r="C5" s="298">
        <v>482.0</v>
      </c>
      <c r="D5" s="298">
        <v>484.0</v>
      </c>
      <c r="E5" s="298">
        <v>401.0</v>
      </c>
      <c r="F5" s="298">
        <v>402.0</v>
      </c>
      <c r="G5" s="298">
        <v>403.0</v>
      </c>
      <c r="H5" s="298">
        <v>404.0</v>
      </c>
      <c r="I5" s="298">
        <v>405.0</v>
      </c>
      <c r="J5" s="298">
        <v>406.0</v>
      </c>
      <c r="K5" s="298">
        <v>407.0</v>
      </c>
      <c r="L5" s="298">
        <v>408.0</v>
      </c>
      <c r="M5" s="298">
        <v>409.0</v>
      </c>
      <c r="N5" s="298">
        <v>411.0</v>
      </c>
      <c r="O5" s="298">
        <v>412.0</v>
      </c>
      <c r="P5" s="298">
        <v>413.0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99" t="s">
        <v>168</v>
      </c>
      <c r="B6" s="307">
        <f>IF(MinBaseIntAir&gt;ROUND(((1-InternationalAirDiscount)*'UPS International Air Base'!B3),2),ROUND(MinBaseIntAir*(1+ExpressFuelSurcharge),2),ROUND(((1-InternationalAirDiscount)*'UPS International Air Base'!B3)*(1+ExpressFuelSurcharge),2))</f>
        <v>35.95</v>
      </c>
      <c r="C6" s="307">
        <f>IF(MinBaseIntAir&gt;ROUND(((1-InternationalAirDiscount)*'UPS International Air Base'!C3),2),ROUND(MinBaseIntAir*(1+ExpressFuelSurcharge),2),ROUND(((1-InternationalAirDiscount)*'UPS International Air Base'!C3)*(1+ExpressFuelSurcharge),2))</f>
        <v>39.74</v>
      </c>
      <c r="D6" s="307">
        <f>IF(MinBaseIntAir&gt;ROUND(((1-InternationalAirDiscount)*'UPS International Air Base'!D3),2),ROUND(MinBaseIntAir*(1+ExpressFuelSurcharge),2),ROUND(((1-InternationalAirDiscount)*'UPS International Air Base'!D3)*(1+ExpressFuelSurcharge),2))</f>
        <v>36.62</v>
      </c>
      <c r="E6" s="307">
        <f>IF(MinBaseIntAir&gt;ROUND(((1-InternationalAirDiscount)*'UPS International Air Base'!E3),2),ROUND(MinBaseIntAir*(1+ExpressFuelSurcharge),2),ROUND(((1-InternationalAirDiscount)*'UPS International Air Base'!E3)*(1+ExpressFuelSurcharge),2))</f>
        <v>44.26</v>
      </c>
      <c r="F6" s="307">
        <f>IF(MinBaseIntAir&gt;ROUND(((1-InternationalAirDiscount)*'UPS International Air Base'!F3),2),ROUND(MinBaseIntAir*(1+ExpressFuelSurcharge),2),ROUND(((1-InternationalAirDiscount)*'UPS International Air Base'!F3)*(1+ExpressFuelSurcharge),2))</f>
        <v>39.22</v>
      </c>
      <c r="G6" s="307">
        <f>IF(MinBaseIntAir&gt;ROUND(((1-InternationalAirDiscount)*'UPS International Air Base'!G3),2),ROUND(MinBaseIntAir*(1+ExpressFuelSurcharge),2),ROUND(((1-InternationalAirDiscount)*'UPS International Air Base'!G3)*(1+ExpressFuelSurcharge),2))</f>
        <v>50.69</v>
      </c>
      <c r="H6" s="307">
        <f>IF(MinBaseIntAir&gt;ROUND(((1-InternationalAirDiscount)*'UPS International Air Base'!H3),2),ROUND(MinBaseIntAir*(1+ExpressFuelSurcharge),2),ROUND(((1-InternationalAirDiscount)*'UPS International Air Base'!H3)*(1+ExpressFuelSurcharge),2))</f>
        <v>48.37</v>
      </c>
      <c r="I6" s="307">
        <f>IF(MinBaseIntAir&gt;ROUND(((1-InternationalAirDiscount)*'UPS International Air Base'!I3),2),ROUND(MinBaseIntAir*(1+ExpressFuelSurcharge),2),ROUND(((1-InternationalAirDiscount)*'UPS International Air Base'!I3)*(1+ExpressFuelSurcharge),2))</f>
        <v>46.77</v>
      </c>
      <c r="J6" s="307">
        <f>IF(MinBaseIntAir&gt;ROUND(((1-InternationalAirDiscount)*'UPS International Air Base'!J3),2),ROUND(MinBaseIntAir*(1+ExpressFuelSurcharge),2),ROUND(((1-InternationalAirDiscount)*'UPS International Air Base'!J3)*(1+ExpressFuelSurcharge),2))</f>
        <v>58.12</v>
      </c>
      <c r="K6" s="307">
        <f>IF(MinBaseIntAir&gt;ROUND(((1-InternationalAirDiscount)*'UPS International Air Base'!K3),2),ROUND(MinBaseIntAir*(1+ExpressFuelSurcharge),2),ROUND(((1-InternationalAirDiscount)*'UPS International Air Base'!K3)*(1+ExpressFuelSurcharge),2))</f>
        <v>69.67</v>
      </c>
      <c r="L6" s="307">
        <f>IF(MinBaseIntAir&gt;ROUND(((1-InternationalAirDiscount)*'UPS International Air Base'!L3),2),ROUND(MinBaseIntAir*(1+ExpressFuelSurcharge),2),ROUND(((1-InternationalAirDiscount)*'UPS International Air Base'!L3)*(1+ExpressFuelSurcharge),2))</f>
        <v>72.47</v>
      </c>
      <c r="M6" s="307">
        <f>IF(MinBaseIntAir&gt;ROUND(((1-InternationalAirDiscount)*'UPS International Air Base'!M3),2),ROUND(MinBaseIntAir*(1+ExpressFuelSurcharge),2),ROUND(((1-InternationalAirDiscount)*'UPS International Air Base'!M3)*(1+ExpressFuelSurcharge),2))</f>
        <v>41.14</v>
      </c>
      <c r="N6" s="307">
        <f>IF(MinBaseIntAir&gt;ROUND(((1-InternationalAirDiscount)*'UPS International Air Base'!N3),2),ROUND(MinBaseIntAir*(1+ExpressFuelSurcharge),2),ROUND(((1-InternationalAirDiscount)*'UPS International Air Base'!N3)*(1+ExpressFuelSurcharge),2))</f>
        <v>49.49</v>
      </c>
      <c r="O6" s="307">
        <f>IF(MinBaseIntAir&gt;ROUND(((1-InternationalAirDiscount)*'UPS International Air Base'!O3),2),ROUND(MinBaseIntAir*(1+ExpressFuelSurcharge),2),ROUND(((1-InternationalAirDiscount)*'UPS International Air Base'!O3)*(1+ExpressFuelSurcharge),2))</f>
        <v>46.13</v>
      </c>
      <c r="P6" s="307">
        <f>IF(MinBaseIntAir&gt;ROUND(((1-InternationalAirDiscount)*'UPS International Air Base'!P3),2),ROUND(MinBaseIntAir*(1+ExpressFuelSurcharge),2),ROUND(((1-InternationalAirDiscount)*'UPS International Air Base'!P3)*(1+ExpressFuelSurcharge),2))</f>
        <v>40.57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299">
        <v>2.0</v>
      </c>
      <c r="B7" s="307">
        <f>IF(MinBaseIntAir&gt;ROUND(((1-InternationalAirDiscount)*'UPS International Air Base'!B4),2),ROUND(MinBaseIntAir*(1+ExpressFuelSurcharge),2),ROUND(((1-InternationalAirDiscount)*'UPS International Air Base'!B4)*(1+ExpressFuelSurcharge),2))</f>
        <v>38.64</v>
      </c>
      <c r="C7" s="307">
        <f>IF(MinBaseIntAir&gt;ROUND(((1-InternationalAirDiscount)*'UPS International Air Base'!C4),2),ROUND(MinBaseIntAir*(1+ExpressFuelSurcharge),2),ROUND(((1-InternationalAirDiscount)*'UPS International Air Base'!C4)*(1+ExpressFuelSurcharge),2))</f>
        <v>43.44</v>
      </c>
      <c r="D7" s="307">
        <f>IF(MinBaseIntAir&gt;ROUND(((1-InternationalAirDiscount)*'UPS International Air Base'!D4),2),ROUND(MinBaseIntAir*(1+ExpressFuelSurcharge),2),ROUND(((1-InternationalAirDiscount)*'UPS International Air Base'!D4)*(1+ExpressFuelSurcharge),2))</f>
        <v>41.17</v>
      </c>
      <c r="E7" s="307">
        <f>IF(MinBaseIntAir&gt;ROUND(((1-InternationalAirDiscount)*'UPS International Air Base'!E4),2),ROUND(MinBaseIntAir*(1+ExpressFuelSurcharge),2),ROUND(((1-InternationalAirDiscount)*'UPS International Air Base'!E4)*(1+ExpressFuelSurcharge),2))</f>
        <v>47.9</v>
      </c>
      <c r="F7" s="307">
        <f>IF(MinBaseIntAir&gt;ROUND(((1-InternationalAirDiscount)*'UPS International Air Base'!F4),2),ROUND(MinBaseIntAir*(1+ExpressFuelSurcharge),2),ROUND(((1-InternationalAirDiscount)*'UPS International Air Base'!F4)*(1+ExpressFuelSurcharge),2))</f>
        <v>41.4</v>
      </c>
      <c r="G7" s="307">
        <f>IF(MinBaseIntAir&gt;ROUND(((1-InternationalAirDiscount)*'UPS International Air Base'!G4),2),ROUND(MinBaseIntAir*(1+ExpressFuelSurcharge),2),ROUND(((1-InternationalAirDiscount)*'UPS International Air Base'!G4)*(1+ExpressFuelSurcharge),2))</f>
        <v>59.81</v>
      </c>
      <c r="H7" s="307">
        <f>IF(MinBaseIntAir&gt;ROUND(((1-InternationalAirDiscount)*'UPS International Air Base'!H4),2),ROUND(MinBaseIntAir*(1+ExpressFuelSurcharge),2),ROUND(((1-InternationalAirDiscount)*'UPS International Air Base'!H4)*(1+ExpressFuelSurcharge),2))</f>
        <v>60.43</v>
      </c>
      <c r="I7" s="307">
        <f>IF(MinBaseIntAir&gt;ROUND(((1-InternationalAirDiscount)*'UPS International Air Base'!I4),2),ROUND(MinBaseIntAir*(1+ExpressFuelSurcharge),2),ROUND(((1-InternationalAirDiscount)*'UPS International Air Base'!I4)*(1+ExpressFuelSurcharge),2))</f>
        <v>53.54</v>
      </c>
      <c r="J7" s="307">
        <f>IF(MinBaseIntAir&gt;ROUND(((1-InternationalAirDiscount)*'UPS International Air Base'!J4),2),ROUND(MinBaseIntAir*(1+ExpressFuelSurcharge),2),ROUND(((1-InternationalAirDiscount)*'UPS International Air Base'!J4)*(1+ExpressFuelSurcharge),2))</f>
        <v>66.26</v>
      </c>
      <c r="K7" s="307">
        <f>IF(MinBaseIntAir&gt;ROUND(((1-InternationalAirDiscount)*'UPS International Air Base'!K4),2),ROUND(MinBaseIntAir*(1+ExpressFuelSurcharge),2),ROUND(((1-InternationalAirDiscount)*'UPS International Air Base'!K4)*(1+ExpressFuelSurcharge),2))</f>
        <v>74.49</v>
      </c>
      <c r="L7" s="307">
        <f>IF(MinBaseIntAir&gt;ROUND(((1-InternationalAirDiscount)*'UPS International Air Base'!L4),2),ROUND(MinBaseIntAir*(1+ExpressFuelSurcharge),2),ROUND(((1-InternationalAirDiscount)*'UPS International Air Base'!L4)*(1+ExpressFuelSurcharge),2))</f>
        <v>78.51</v>
      </c>
      <c r="M7" s="307">
        <f>IF(MinBaseIntAir&gt;ROUND(((1-InternationalAirDiscount)*'UPS International Air Base'!M4),2),ROUND(MinBaseIntAir*(1+ExpressFuelSurcharge),2),ROUND(((1-InternationalAirDiscount)*'UPS International Air Base'!M4)*(1+ExpressFuelSurcharge),2))</f>
        <v>45.74</v>
      </c>
      <c r="N7" s="307">
        <f>IF(MinBaseIntAir&gt;ROUND(((1-InternationalAirDiscount)*'UPS International Air Base'!N4),2),ROUND(MinBaseIntAir*(1+ExpressFuelSurcharge),2),ROUND(((1-InternationalAirDiscount)*'UPS International Air Base'!N4)*(1+ExpressFuelSurcharge),2))</f>
        <v>54.91</v>
      </c>
      <c r="O7" s="307">
        <f>IF(MinBaseIntAir&gt;ROUND(((1-InternationalAirDiscount)*'UPS International Air Base'!O4),2),ROUND(MinBaseIntAir*(1+ExpressFuelSurcharge),2),ROUND(((1-InternationalAirDiscount)*'UPS International Air Base'!O4)*(1+ExpressFuelSurcharge),2))</f>
        <v>52.17</v>
      </c>
      <c r="P7" s="307">
        <f>IF(MinBaseIntAir&gt;ROUND(((1-InternationalAirDiscount)*'UPS International Air Base'!P4),2),ROUND(MinBaseIntAir*(1+ExpressFuelSurcharge),2),ROUND(((1-InternationalAirDiscount)*'UPS International Air Base'!P4)*(1+ExpressFuelSurcharge),2))</f>
        <v>46.68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299">
        <v>3.0</v>
      </c>
      <c r="B8" s="307">
        <f>IF(MinBaseIntAir&gt;ROUND(((1-InternationalAirDiscount)*'UPS International Air Base'!B5),2),ROUND(MinBaseIntAir*(1+ExpressFuelSurcharge),2),ROUND(((1-InternationalAirDiscount)*'UPS International Air Base'!B5)*(1+ExpressFuelSurcharge),2))</f>
        <v>43.1</v>
      </c>
      <c r="C8" s="307">
        <f>IF(MinBaseIntAir&gt;ROUND(((1-InternationalAirDiscount)*'UPS International Air Base'!C5),2),ROUND(MinBaseIntAir*(1+ExpressFuelSurcharge),2),ROUND(((1-InternationalAirDiscount)*'UPS International Air Base'!C5)*(1+ExpressFuelSurcharge),2))</f>
        <v>47.43</v>
      </c>
      <c r="D8" s="307">
        <f>IF(MinBaseIntAir&gt;ROUND(((1-InternationalAirDiscount)*'UPS International Air Base'!D5),2),ROUND(MinBaseIntAir*(1+ExpressFuelSurcharge),2),ROUND(((1-InternationalAirDiscount)*'UPS International Air Base'!D5)*(1+ExpressFuelSurcharge),2))</f>
        <v>45.8</v>
      </c>
      <c r="E8" s="307">
        <f>IF(MinBaseIntAir&gt;ROUND(((1-InternationalAirDiscount)*'UPS International Air Base'!E5),2),ROUND(MinBaseIntAir*(1+ExpressFuelSurcharge),2),ROUND(((1-InternationalAirDiscount)*'UPS International Air Base'!E5)*(1+ExpressFuelSurcharge),2))</f>
        <v>55.52</v>
      </c>
      <c r="F8" s="307">
        <f>IF(MinBaseIntAir&gt;ROUND(((1-InternationalAirDiscount)*'UPS International Air Base'!F5),2),ROUND(MinBaseIntAir*(1+ExpressFuelSurcharge),2),ROUND(((1-InternationalAirDiscount)*'UPS International Air Base'!F5)*(1+ExpressFuelSurcharge),2))</f>
        <v>45.36</v>
      </c>
      <c r="G8" s="307">
        <f>IF(MinBaseIntAir&gt;ROUND(((1-InternationalAirDiscount)*'UPS International Air Base'!G5),2),ROUND(MinBaseIntAir*(1+ExpressFuelSurcharge),2),ROUND(((1-InternationalAirDiscount)*'UPS International Air Base'!G5)*(1+ExpressFuelSurcharge),2))</f>
        <v>66.67</v>
      </c>
      <c r="H8" s="307">
        <f>IF(MinBaseIntAir&gt;ROUND(((1-InternationalAirDiscount)*'UPS International Air Base'!H5),2),ROUND(MinBaseIntAir*(1+ExpressFuelSurcharge),2),ROUND(((1-InternationalAirDiscount)*'UPS International Air Base'!H5)*(1+ExpressFuelSurcharge),2))</f>
        <v>69.41</v>
      </c>
      <c r="I8" s="307">
        <f>IF(MinBaseIntAir&gt;ROUND(((1-InternationalAirDiscount)*'UPS International Air Base'!I5),2),ROUND(MinBaseIntAir*(1+ExpressFuelSurcharge),2),ROUND(((1-InternationalAirDiscount)*'UPS International Air Base'!I5)*(1+ExpressFuelSurcharge),2))</f>
        <v>61.87</v>
      </c>
      <c r="J8" s="307">
        <f>IF(MinBaseIntAir&gt;ROUND(((1-InternationalAirDiscount)*'UPS International Air Base'!J5),2),ROUND(MinBaseIntAir*(1+ExpressFuelSurcharge),2),ROUND(((1-InternationalAirDiscount)*'UPS International Air Base'!J5)*(1+ExpressFuelSurcharge),2))</f>
        <v>77.51</v>
      </c>
      <c r="K8" s="307">
        <f>IF(MinBaseIntAir&gt;ROUND(((1-InternationalAirDiscount)*'UPS International Air Base'!K5),2),ROUND(MinBaseIntAir*(1+ExpressFuelSurcharge),2),ROUND(((1-InternationalAirDiscount)*'UPS International Air Base'!K5)*(1+ExpressFuelSurcharge),2))</f>
        <v>89.79</v>
      </c>
      <c r="L8" s="307">
        <f>IF(MinBaseIntAir&gt;ROUND(((1-InternationalAirDiscount)*'UPS International Air Base'!L5),2),ROUND(MinBaseIntAir*(1+ExpressFuelSurcharge),2),ROUND(((1-InternationalAirDiscount)*'UPS International Air Base'!L5)*(1+ExpressFuelSurcharge),2))</f>
        <v>89.02</v>
      </c>
      <c r="M8" s="307">
        <f>IF(MinBaseIntAir&gt;ROUND(((1-InternationalAirDiscount)*'UPS International Air Base'!M5),2),ROUND(MinBaseIntAir*(1+ExpressFuelSurcharge),2),ROUND(((1-InternationalAirDiscount)*'UPS International Air Base'!M5)*(1+ExpressFuelSurcharge),2))</f>
        <v>54.41</v>
      </c>
      <c r="N8" s="307">
        <f>IF(MinBaseIntAir&gt;ROUND(((1-InternationalAirDiscount)*'UPS International Air Base'!N5),2),ROUND(MinBaseIntAir*(1+ExpressFuelSurcharge),2),ROUND(((1-InternationalAirDiscount)*'UPS International Air Base'!N5)*(1+ExpressFuelSurcharge),2))</f>
        <v>61.25</v>
      </c>
      <c r="O8" s="307">
        <f>IF(MinBaseIntAir&gt;ROUND(((1-InternationalAirDiscount)*'UPS International Air Base'!O5),2),ROUND(MinBaseIntAir*(1+ExpressFuelSurcharge),2),ROUND(((1-InternationalAirDiscount)*'UPS International Air Base'!O5)*(1+ExpressFuelSurcharge),2))</f>
        <v>58.67</v>
      </c>
      <c r="P8" s="307">
        <f>IF(MinBaseIntAir&gt;ROUND(((1-InternationalAirDiscount)*'UPS International Air Base'!P5),2),ROUND(MinBaseIntAir*(1+ExpressFuelSurcharge),2),ROUND(((1-InternationalAirDiscount)*'UPS International Air Base'!P5)*(1+ExpressFuelSurcharge),2))</f>
        <v>53.49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99">
        <v>4.0</v>
      </c>
      <c r="B9" s="307">
        <f>IF(MinBaseIntAir&gt;ROUND(((1-InternationalAirDiscount)*'UPS International Air Base'!B6),2),ROUND(MinBaseIntAir*(1+ExpressFuelSurcharge),2),ROUND(((1-InternationalAirDiscount)*'UPS International Air Base'!B6)*(1+ExpressFuelSurcharge),2))</f>
        <v>47.46</v>
      </c>
      <c r="C9" s="307">
        <f>IF(MinBaseIntAir&gt;ROUND(((1-InternationalAirDiscount)*'UPS International Air Base'!C6),2),ROUND(MinBaseIntAir*(1+ExpressFuelSurcharge),2),ROUND(((1-InternationalAirDiscount)*'UPS International Air Base'!C6)*(1+ExpressFuelSurcharge),2))</f>
        <v>52.13</v>
      </c>
      <c r="D9" s="307">
        <f>IF(MinBaseIntAir&gt;ROUND(((1-InternationalAirDiscount)*'UPS International Air Base'!D6),2),ROUND(MinBaseIntAir*(1+ExpressFuelSurcharge),2),ROUND(((1-InternationalAirDiscount)*'UPS International Air Base'!D6)*(1+ExpressFuelSurcharge),2))</f>
        <v>51.48</v>
      </c>
      <c r="E9" s="307">
        <f>IF(MinBaseIntAir&gt;ROUND(((1-InternationalAirDiscount)*'UPS International Air Base'!E6),2),ROUND(MinBaseIntAir*(1+ExpressFuelSurcharge),2),ROUND(((1-InternationalAirDiscount)*'UPS International Air Base'!E6)*(1+ExpressFuelSurcharge),2))</f>
        <v>63.3</v>
      </c>
      <c r="F9" s="307">
        <f>IF(MinBaseIntAir&gt;ROUND(((1-InternationalAirDiscount)*'UPS International Air Base'!F6),2),ROUND(MinBaseIntAir*(1+ExpressFuelSurcharge),2),ROUND(((1-InternationalAirDiscount)*'UPS International Air Base'!F6)*(1+ExpressFuelSurcharge),2))</f>
        <v>50.61</v>
      </c>
      <c r="G9" s="307">
        <f>IF(MinBaseIntAir&gt;ROUND(((1-InternationalAirDiscount)*'UPS International Air Base'!G6),2),ROUND(MinBaseIntAir*(1+ExpressFuelSurcharge),2),ROUND(((1-InternationalAirDiscount)*'UPS International Air Base'!G6)*(1+ExpressFuelSurcharge),2))</f>
        <v>74.63</v>
      </c>
      <c r="H9" s="307">
        <f>IF(MinBaseIntAir&gt;ROUND(((1-InternationalAirDiscount)*'UPS International Air Base'!H6),2),ROUND(MinBaseIntAir*(1+ExpressFuelSurcharge),2),ROUND(((1-InternationalAirDiscount)*'UPS International Air Base'!H6)*(1+ExpressFuelSurcharge),2))</f>
        <v>80.48</v>
      </c>
      <c r="I9" s="307">
        <f>IF(MinBaseIntAir&gt;ROUND(((1-InternationalAirDiscount)*'UPS International Air Base'!I6),2),ROUND(MinBaseIntAir*(1+ExpressFuelSurcharge),2),ROUND(((1-InternationalAirDiscount)*'UPS International Air Base'!I6)*(1+ExpressFuelSurcharge),2))</f>
        <v>70.44</v>
      </c>
      <c r="J9" s="307">
        <f>IF(MinBaseIntAir&gt;ROUND(((1-InternationalAirDiscount)*'UPS International Air Base'!J6),2),ROUND(MinBaseIntAir*(1+ExpressFuelSurcharge),2),ROUND(((1-InternationalAirDiscount)*'UPS International Air Base'!J6)*(1+ExpressFuelSurcharge),2))</f>
        <v>93.09</v>
      </c>
      <c r="K9" s="307">
        <f>IF(MinBaseIntAir&gt;ROUND(((1-InternationalAirDiscount)*'UPS International Air Base'!K6),2),ROUND(MinBaseIntAir*(1+ExpressFuelSurcharge),2),ROUND(((1-InternationalAirDiscount)*'UPS International Air Base'!K6)*(1+ExpressFuelSurcharge),2))</f>
        <v>104.82</v>
      </c>
      <c r="L9" s="307">
        <f>IF(MinBaseIntAir&gt;ROUND(((1-InternationalAirDiscount)*'UPS International Air Base'!L6),2),ROUND(MinBaseIntAir*(1+ExpressFuelSurcharge),2),ROUND(((1-InternationalAirDiscount)*'UPS International Air Base'!L6)*(1+ExpressFuelSurcharge),2))</f>
        <v>100.91</v>
      </c>
      <c r="M9" s="307">
        <f>IF(MinBaseIntAir&gt;ROUND(((1-InternationalAirDiscount)*'UPS International Air Base'!M6),2),ROUND(MinBaseIntAir*(1+ExpressFuelSurcharge),2),ROUND(((1-InternationalAirDiscount)*'UPS International Air Base'!M6)*(1+ExpressFuelSurcharge),2))</f>
        <v>62.51</v>
      </c>
      <c r="N9" s="307">
        <f>IF(MinBaseIntAir&gt;ROUND(((1-InternationalAirDiscount)*'UPS International Air Base'!N6),2),ROUND(MinBaseIntAir*(1+ExpressFuelSurcharge),2),ROUND(((1-InternationalAirDiscount)*'UPS International Air Base'!N6)*(1+ExpressFuelSurcharge),2))</f>
        <v>67.33</v>
      </c>
      <c r="O9" s="307">
        <f>IF(MinBaseIntAir&gt;ROUND(((1-InternationalAirDiscount)*'UPS International Air Base'!O6),2),ROUND(MinBaseIntAir*(1+ExpressFuelSurcharge),2),ROUND(((1-InternationalAirDiscount)*'UPS International Air Base'!O6)*(1+ExpressFuelSurcharge),2))</f>
        <v>65.81</v>
      </c>
      <c r="P9" s="307">
        <f>IF(MinBaseIntAir&gt;ROUND(((1-InternationalAirDiscount)*'UPS International Air Base'!P6),2),ROUND(MinBaseIntAir*(1+ExpressFuelSurcharge),2),ROUND(((1-InternationalAirDiscount)*'UPS International Air Base'!P6)*(1+ExpressFuelSurcharge),2))</f>
        <v>62.28</v>
      </c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299">
        <v>5.0</v>
      </c>
      <c r="B10" s="307">
        <f>IF(MinBaseIntAir&gt;ROUND(((1-InternationalAirDiscount)*'UPS International Air Base'!B7),2),ROUND(MinBaseIntAir*(1+ExpressFuelSurcharge),2),ROUND(((1-InternationalAirDiscount)*'UPS International Air Base'!B7)*(1+ExpressFuelSurcharge),2))</f>
        <v>50.57</v>
      </c>
      <c r="C10" s="307">
        <f>IF(MinBaseIntAir&gt;ROUND(((1-InternationalAirDiscount)*'UPS International Air Base'!C7),2),ROUND(MinBaseIntAir*(1+ExpressFuelSurcharge),2),ROUND(((1-InternationalAirDiscount)*'UPS International Air Base'!C7)*(1+ExpressFuelSurcharge),2))</f>
        <v>61.75</v>
      </c>
      <c r="D10" s="307">
        <f>IF(MinBaseIntAir&gt;ROUND(((1-InternationalAirDiscount)*'UPS International Air Base'!D7),2),ROUND(MinBaseIntAir*(1+ExpressFuelSurcharge),2),ROUND(((1-InternationalAirDiscount)*'UPS International Air Base'!D7)*(1+ExpressFuelSurcharge),2))</f>
        <v>58.66</v>
      </c>
      <c r="E10" s="307">
        <f>IF(MinBaseIntAir&gt;ROUND(((1-InternationalAirDiscount)*'UPS International Air Base'!E7),2),ROUND(MinBaseIntAir*(1+ExpressFuelSurcharge),2),ROUND(((1-InternationalAirDiscount)*'UPS International Air Base'!E7)*(1+ExpressFuelSurcharge),2))</f>
        <v>73.86</v>
      </c>
      <c r="F10" s="307">
        <f>IF(MinBaseIntAir&gt;ROUND(((1-InternationalAirDiscount)*'UPS International Air Base'!F7),2),ROUND(MinBaseIntAir*(1+ExpressFuelSurcharge),2),ROUND(((1-InternationalAirDiscount)*'UPS International Air Base'!F7)*(1+ExpressFuelSurcharge),2))</f>
        <v>57.08</v>
      </c>
      <c r="G10" s="307">
        <f>IF(MinBaseIntAir&gt;ROUND(((1-InternationalAirDiscount)*'UPS International Air Base'!G7),2),ROUND(MinBaseIntAir*(1+ExpressFuelSurcharge),2),ROUND(((1-InternationalAirDiscount)*'UPS International Air Base'!G7)*(1+ExpressFuelSurcharge),2))</f>
        <v>80.87</v>
      </c>
      <c r="H10" s="307">
        <f>IF(MinBaseIntAir&gt;ROUND(((1-InternationalAirDiscount)*'UPS International Air Base'!H7),2),ROUND(MinBaseIntAir*(1+ExpressFuelSurcharge),2),ROUND(((1-InternationalAirDiscount)*'UPS International Air Base'!H7)*(1+ExpressFuelSurcharge),2))</f>
        <v>90.77</v>
      </c>
      <c r="I10" s="307">
        <f>IF(MinBaseIntAir&gt;ROUND(((1-InternationalAirDiscount)*'UPS International Air Base'!I7),2),ROUND(MinBaseIntAir*(1+ExpressFuelSurcharge),2),ROUND(((1-InternationalAirDiscount)*'UPS International Air Base'!I7)*(1+ExpressFuelSurcharge),2))</f>
        <v>83.74</v>
      </c>
      <c r="J10" s="307">
        <f>IF(MinBaseIntAir&gt;ROUND(((1-InternationalAirDiscount)*'UPS International Air Base'!J7),2),ROUND(MinBaseIntAir*(1+ExpressFuelSurcharge),2),ROUND(((1-InternationalAirDiscount)*'UPS International Air Base'!J7)*(1+ExpressFuelSurcharge),2))</f>
        <v>100.45</v>
      </c>
      <c r="K10" s="307">
        <f>IF(MinBaseIntAir&gt;ROUND(((1-InternationalAirDiscount)*'UPS International Air Base'!K7),2),ROUND(MinBaseIntAir*(1+ExpressFuelSurcharge),2),ROUND(((1-InternationalAirDiscount)*'UPS International Air Base'!K7)*(1+ExpressFuelSurcharge),2))</f>
        <v>116.33</v>
      </c>
      <c r="L10" s="307">
        <f>IF(MinBaseIntAir&gt;ROUND(((1-InternationalAirDiscount)*'UPS International Air Base'!L7),2),ROUND(MinBaseIntAir*(1+ExpressFuelSurcharge),2),ROUND(((1-InternationalAirDiscount)*'UPS International Air Base'!L7)*(1+ExpressFuelSurcharge),2))</f>
        <v>113.23</v>
      </c>
      <c r="M10" s="307">
        <f>IF(MinBaseIntAir&gt;ROUND(((1-InternationalAirDiscount)*'UPS International Air Base'!M7),2),ROUND(MinBaseIntAir*(1+ExpressFuelSurcharge),2),ROUND(((1-InternationalAirDiscount)*'UPS International Air Base'!M7)*(1+ExpressFuelSurcharge),2))</f>
        <v>75.85</v>
      </c>
      <c r="N10" s="307">
        <f>IF(MinBaseIntAir&gt;ROUND(((1-InternationalAirDiscount)*'UPS International Air Base'!N7),2),ROUND(MinBaseIntAir*(1+ExpressFuelSurcharge),2),ROUND(((1-InternationalAirDiscount)*'UPS International Air Base'!N7)*(1+ExpressFuelSurcharge),2))</f>
        <v>80.49</v>
      </c>
      <c r="O10" s="307">
        <f>IF(MinBaseIntAir&gt;ROUND(((1-InternationalAirDiscount)*'UPS International Air Base'!O7),2),ROUND(MinBaseIntAir*(1+ExpressFuelSurcharge),2),ROUND(((1-InternationalAirDiscount)*'UPS International Air Base'!O7)*(1+ExpressFuelSurcharge),2))</f>
        <v>79.82</v>
      </c>
      <c r="P10" s="307">
        <f>IF(MinBaseIntAir&gt;ROUND(((1-InternationalAirDiscount)*'UPS International Air Base'!P7),2),ROUND(MinBaseIntAir*(1+ExpressFuelSurcharge),2),ROUND(((1-InternationalAirDiscount)*'UPS International Air Base'!P7)*(1+ExpressFuelSurcharge),2))</f>
        <v>78.76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299">
        <v>6.0</v>
      </c>
      <c r="B11" s="307">
        <f>IF(MinBaseIntAir&gt;ROUND(((1-InternationalAirDiscount)*'UPS International Air Base'!B8),2),ROUND(MinBaseIntAir*(1+ExpressFuelSurcharge),2),ROUND(((1-InternationalAirDiscount)*'UPS International Air Base'!B8)*(1+ExpressFuelSurcharge),2))</f>
        <v>53.77</v>
      </c>
      <c r="C11" s="307">
        <f>IF(MinBaseIntAir&gt;ROUND(((1-InternationalAirDiscount)*'UPS International Air Base'!C8),2),ROUND(MinBaseIntAir*(1+ExpressFuelSurcharge),2),ROUND(((1-InternationalAirDiscount)*'UPS International Air Base'!C8)*(1+ExpressFuelSurcharge),2))</f>
        <v>64.43</v>
      </c>
      <c r="D11" s="307">
        <f>IF(MinBaseIntAir&gt;ROUND(((1-InternationalAirDiscount)*'UPS International Air Base'!D8),2),ROUND(MinBaseIntAir*(1+ExpressFuelSurcharge),2),ROUND(((1-InternationalAirDiscount)*'UPS International Air Base'!D8)*(1+ExpressFuelSurcharge),2))</f>
        <v>63.46</v>
      </c>
      <c r="E11" s="307">
        <f>IF(MinBaseIntAir&gt;ROUND(((1-InternationalAirDiscount)*'UPS International Air Base'!E8),2),ROUND(MinBaseIntAir*(1+ExpressFuelSurcharge),2),ROUND(((1-InternationalAirDiscount)*'UPS International Air Base'!E8)*(1+ExpressFuelSurcharge),2))</f>
        <v>77.43</v>
      </c>
      <c r="F11" s="307">
        <f>IF(MinBaseIntAir&gt;ROUND(((1-InternationalAirDiscount)*'UPS International Air Base'!F8),2),ROUND(MinBaseIntAir*(1+ExpressFuelSurcharge),2),ROUND(((1-InternationalAirDiscount)*'UPS International Air Base'!F8)*(1+ExpressFuelSurcharge),2))</f>
        <v>61.99</v>
      </c>
      <c r="G11" s="307">
        <f>IF(MinBaseIntAir&gt;ROUND(((1-InternationalAirDiscount)*'UPS International Air Base'!G8),2),ROUND(MinBaseIntAir*(1+ExpressFuelSurcharge),2),ROUND(((1-InternationalAirDiscount)*'UPS International Air Base'!G8)*(1+ExpressFuelSurcharge),2))</f>
        <v>85.31</v>
      </c>
      <c r="H11" s="307">
        <f>IF(MinBaseIntAir&gt;ROUND(((1-InternationalAirDiscount)*'UPS International Air Base'!H8),2),ROUND(MinBaseIntAir*(1+ExpressFuelSurcharge),2),ROUND(((1-InternationalAirDiscount)*'UPS International Air Base'!H8)*(1+ExpressFuelSurcharge),2))</f>
        <v>94.61</v>
      </c>
      <c r="I11" s="307">
        <f>IF(MinBaseIntAir&gt;ROUND(((1-InternationalAirDiscount)*'UPS International Air Base'!I8),2),ROUND(MinBaseIntAir*(1+ExpressFuelSurcharge),2),ROUND(((1-InternationalAirDiscount)*'UPS International Air Base'!I8)*(1+ExpressFuelSurcharge),2))</f>
        <v>88.18</v>
      </c>
      <c r="J11" s="307">
        <f>IF(MinBaseIntAir&gt;ROUND(((1-InternationalAirDiscount)*'UPS International Air Base'!J8),2),ROUND(MinBaseIntAir*(1+ExpressFuelSurcharge),2),ROUND(((1-InternationalAirDiscount)*'UPS International Air Base'!J8)*(1+ExpressFuelSurcharge),2))</f>
        <v>113.48</v>
      </c>
      <c r="K11" s="307">
        <f>IF(MinBaseIntAir&gt;ROUND(((1-InternationalAirDiscount)*'UPS International Air Base'!K8),2),ROUND(MinBaseIntAir*(1+ExpressFuelSurcharge),2),ROUND(((1-InternationalAirDiscount)*'UPS International Air Base'!K8)*(1+ExpressFuelSurcharge),2))</f>
        <v>123.02</v>
      </c>
      <c r="L11" s="307">
        <f>IF(MinBaseIntAir&gt;ROUND(((1-InternationalAirDiscount)*'UPS International Air Base'!L8),2),ROUND(MinBaseIntAir*(1+ExpressFuelSurcharge),2),ROUND(((1-InternationalAirDiscount)*'UPS International Air Base'!L8)*(1+ExpressFuelSurcharge),2))</f>
        <v>126.29</v>
      </c>
      <c r="M11" s="307">
        <f>IF(MinBaseIntAir&gt;ROUND(((1-InternationalAirDiscount)*'UPS International Air Base'!M8),2),ROUND(MinBaseIntAir*(1+ExpressFuelSurcharge),2),ROUND(((1-InternationalAirDiscount)*'UPS International Air Base'!M8)*(1+ExpressFuelSurcharge),2))</f>
        <v>79.31</v>
      </c>
      <c r="N11" s="307">
        <f>IF(MinBaseIntAir&gt;ROUND(((1-InternationalAirDiscount)*'UPS International Air Base'!N8),2),ROUND(MinBaseIntAir*(1+ExpressFuelSurcharge),2),ROUND(((1-InternationalAirDiscount)*'UPS International Air Base'!N8)*(1+ExpressFuelSurcharge),2))</f>
        <v>88.72</v>
      </c>
      <c r="O11" s="307">
        <f>IF(MinBaseIntAir&gt;ROUND(((1-InternationalAirDiscount)*'UPS International Air Base'!O8),2),ROUND(MinBaseIntAir*(1+ExpressFuelSurcharge),2),ROUND(((1-InternationalAirDiscount)*'UPS International Air Base'!O8)*(1+ExpressFuelSurcharge),2))</f>
        <v>87.16</v>
      </c>
      <c r="P11" s="307">
        <f>IF(MinBaseIntAir&gt;ROUND(((1-InternationalAirDiscount)*'UPS International Air Base'!P8),2),ROUND(MinBaseIntAir*(1+ExpressFuelSurcharge),2),ROUND(((1-InternationalAirDiscount)*'UPS International Air Base'!P8)*(1+ExpressFuelSurcharge),2))</f>
        <v>83.2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99">
        <v>7.0</v>
      </c>
      <c r="B12" s="307">
        <f>IF(MinBaseIntAir&gt;ROUND(((1-InternationalAirDiscount)*'UPS International Air Base'!B9),2),ROUND(MinBaseIntAir*(1+ExpressFuelSurcharge),2),ROUND(((1-InternationalAirDiscount)*'UPS International Air Base'!B9)*(1+ExpressFuelSurcharge),2))</f>
        <v>55.15</v>
      </c>
      <c r="C12" s="307">
        <f>IF(MinBaseIntAir&gt;ROUND(((1-InternationalAirDiscount)*'UPS International Air Base'!C9),2),ROUND(MinBaseIntAir*(1+ExpressFuelSurcharge),2),ROUND(((1-InternationalAirDiscount)*'UPS International Air Base'!C9)*(1+ExpressFuelSurcharge),2))</f>
        <v>66.3</v>
      </c>
      <c r="D12" s="307">
        <f>IF(MinBaseIntAir&gt;ROUND(((1-InternationalAirDiscount)*'UPS International Air Base'!D9),2),ROUND(MinBaseIntAir*(1+ExpressFuelSurcharge),2),ROUND(((1-InternationalAirDiscount)*'UPS International Air Base'!D9)*(1+ExpressFuelSurcharge),2))</f>
        <v>67.75</v>
      </c>
      <c r="E12" s="307">
        <f>IF(MinBaseIntAir&gt;ROUND(((1-InternationalAirDiscount)*'UPS International Air Base'!E9),2),ROUND(MinBaseIntAir*(1+ExpressFuelSurcharge),2),ROUND(((1-InternationalAirDiscount)*'UPS International Air Base'!E9)*(1+ExpressFuelSurcharge),2))</f>
        <v>81.89</v>
      </c>
      <c r="F12" s="307">
        <f>IF(MinBaseIntAir&gt;ROUND(((1-InternationalAirDiscount)*'UPS International Air Base'!F9),2),ROUND(MinBaseIntAir*(1+ExpressFuelSurcharge),2),ROUND(((1-InternationalAirDiscount)*'UPS International Air Base'!F9)*(1+ExpressFuelSurcharge),2))</f>
        <v>66.37</v>
      </c>
      <c r="G12" s="307">
        <f>IF(MinBaseIntAir&gt;ROUND(((1-InternationalAirDiscount)*'UPS International Air Base'!G9),2),ROUND(MinBaseIntAir*(1+ExpressFuelSurcharge),2),ROUND(((1-InternationalAirDiscount)*'UPS International Air Base'!G9)*(1+ExpressFuelSurcharge),2))</f>
        <v>93.52</v>
      </c>
      <c r="H12" s="307">
        <f>IF(MinBaseIntAir&gt;ROUND(((1-InternationalAirDiscount)*'UPS International Air Base'!H9),2),ROUND(MinBaseIntAir*(1+ExpressFuelSurcharge),2),ROUND(((1-InternationalAirDiscount)*'UPS International Air Base'!H9)*(1+ExpressFuelSurcharge),2))</f>
        <v>102.98</v>
      </c>
      <c r="I12" s="307">
        <f>IF(MinBaseIntAir&gt;ROUND(((1-InternationalAirDiscount)*'UPS International Air Base'!I9),2),ROUND(MinBaseIntAir*(1+ExpressFuelSurcharge),2),ROUND(((1-InternationalAirDiscount)*'UPS International Air Base'!I9)*(1+ExpressFuelSurcharge),2))</f>
        <v>95.99</v>
      </c>
      <c r="J12" s="307">
        <f>IF(MinBaseIntAir&gt;ROUND(((1-InternationalAirDiscount)*'UPS International Air Base'!J9),2),ROUND(MinBaseIntAir*(1+ExpressFuelSurcharge),2),ROUND(((1-InternationalAirDiscount)*'UPS International Air Base'!J9)*(1+ExpressFuelSurcharge),2))</f>
        <v>126.06</v>
      </c>
      <c r="K12" s="307">
        <f>IF(MinBaseIntAir&gt;ROUND(((1-InternationalAirDiscount)*'UPS International Air Base'!K9),2),ROUND(MinBaseIntAir*(1+ExpressFuelSurcharge),2),ROUND(((1-InternationalAirDiscount)*'UPS International Air Base'!K9)*(1+ExpressFuelSurcharge),2))</f>
        <v>132.3</v>
      </c>
      <c r="L12" s="307">
        <f>IF(MinBaseIntAir&gt;ROUND(((1-InternationalAirDiscount)*'UPS International Air Base'!L9),2),ROUND(MinBaseIntAir*(1+ExpressFuelSurcharge),2),ROUND(((1-InternationalAirDiscount)*'UPS International Air Base'!L9)*(1+ExpressFuelSurcharge),2))</f>
        <v>134.38</v>
      </c>
      <c r="M12" s="307">
        <f>IF(MinBaseIntAir&gt;ROUND(((1-InternationalAirDiscount)*'UPS International Air Base'!M9),2),ROUND(MinBaseIntAir*(1+ExpressFuelSurcharge),2),ROUND(((1-InternationalAirDiscount)*'UPS International Air Base'!M9)*(1+ExpressFuelSurcharge),2))</f>
        <v>83.35</v>
      </c>
      <c r="N12" s="307">
        <f>IF(MinBaseIntAir&gt;ROUND(((1-InternationalAirDiscount)*'UPS International Air Base'!N9),2),ROUND(MinBaseIntAir*(1+ExpressFuelSurcharge),2),ROUND(((1-InternationalAirDiscount)*'UPS International Air Base'!N9)*(1+ExpressFuelSurcharge),2))</f>
        <v>95.86</v>
      </c>
      <c r="O12" s="307">
        <f>IF(MinBaseIntAir&gt;ROUND(((1-InternationalAirDiscount)*'UPS International Air Base'!O9),2),ROUND(MinBaseIntAir*(1+ExpressFuelSurcharge),2),ROUND(((1-InternationalAirDiscount)*'UPS International Air Base'!O9)*(1+ExpressFuelSurcharge),2))</f>
        <v>93.7</v>
      </c>
      <c r="P12" s="307">
        <f>IF(MinBaseIntAir&gt;ROUND(((1-InternationalAirDiscount)*'UPS International Air Base'!P9),2),ROUND(MinBaseIntAir*(1+ExpressFuelSurcharge),2),ROUND(((1-InternationalAirDiscount)*'UPS International Air Base'!P9)*(1+ExpressFuelSurcharge),2))</f>
        <v>87.7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299">
        <v>8.0</v>
      </c>
      <c r="B13" s="307">
        <f>IF(MinBaseIntAir&gt;ROUND(((1-InternationalAirDiscount)*'UPS International Air Base'!B10),2),ROUND(MinBaseIntAir*(1+ExpressFuelSurcharge),2),ROUND(((1-InternationalAirDiscount)*'UPS International Air Base'!B10)*(1+ExpressFuelSurcharge),2))</f>
        <v>56.86</v>
      </c>
      <c r="C13" s="307">
        <f>IF(MinBaseIntAir&gt;ROUND(((1-InternationalAirDiscount)*'UPS International Air Base'!C10),2),ROUND(MinBaseIntAir*(1+ExpressFuelSurcharge),2),ROUND(((1-InternationalAirDiscount)*'UPS International Air Base'!C10)*(1+ExpressFuelSurcharge),2))</f>
        <v>68.51</v>
      </c>
      <c r="D13" s="307">
        <f>IF(MinBaseIntAir&gt;ROUND(((1-InternationalAirDiscount)*'UPS International Air Base'!D10),2),ROUND(MinBaseIntAir*(1+ExpressFuelSurcharge),2),ROUND(((1-InternationalAirDiscount)*'UPS International Air Base'!D10)*(1+ExpressFuelSurcharge),2))</f>
        <v>71.79</v>
      </c>
      <c r="E13" s="307">
        <f>IF(MinBaseIntAir&gt;ROUND(((1-InternationalAirDiscount)*'UPS International Air Base'!E10),2),ROUND(MinBaseIntAir*(1+ExpressFuelSurcharge),2),ROUND(((1-InternationalAirDiscount)*'UPS International Air Base'!E10)*(1+ExpressFuelSurcharge),2))</f>
        <v>85.48</v>
      </c>
      <c r="F13" s="307">
        <f>IF(MinBaseIntAir&gt;ROUND(((1-InternationalAirDiscount)*'UPS International Air Base'!F10),2),ROUND(MinBaseIntAir*(1+ExpressFuelSurcharge),2),ROUND(((1-InternationalAirDiscount)*'UPS International Air Base'!F10)*(1+ExpressFuelSurcharge),2))</f>
        <v>70.21</v>
      </c>
      <c r="G13" s="307">
        <f>IF(MinBaseIntAir&gt;ROUND(((1-InternationalAirDiscount)*'UPS International Air Base'!G10),2),ROUND(MinBaseIntAir*(1+ExpressFuelSurcharge),2),ROUND(((1-InternationalAirDiscount)*'UPS International Air Base'!G10)*(1+ExpressFuelSurcharge),2))</f>
        <v>100.09</v>
      </c>
      <c r="H13" s="307">
        <f>IF(MinBaseIntAir&gt;ROUND(((1-InternationalAirDiscount)*'UPS International Air Base'!H10),2),ROUND(MinBaseIntAir*(1+ExpressFuelSurcharge),2),ROUND(((1-InternationalAirDiscount)*'UPS International Air Base'!H10)*(1+ExpressFuelSurcharge),2))</f>
        <v>110.91</v>
      </c>
      <c r="I13" s="307">
        <f>IF(MinBaseIntAir&gt;ROUND(((1-InternationalAirDiscount)*'UPS International Air Base'!I10),2),ROUND(MinBaseIntAir*(1+ExpressFuelSurcharge),2),ROUND(((1-InternationalAirDiscount)*'UPS International Air Base'!I10)*(1+ExpressFuelSurcharge),2))</f>
        <v>102.31</v>
      </c>
      <c r="J13" s="307">
        <f>IF(MinBaseIntAir&gt;ROUND(((1-InternationalAirDiscount)*'UPS International Air Base'!J10),2),ROUND(MinBaseIntAir*(1+ExpressFuelSurcharge),2),ROUND(((1-InternationalAirDiscount)*'UPS International Air Base'!J10)*(1+ExpressFuelSurcharge),2))</f>
        <v>150.07</v>
      </c>
      <c r="K13" s="307">
        <f>IF(MinBaseIntAir&gt;ROUND(((1-InternationalAirDiscount)*'UPS International Air Base'!K10),2),ROUND(MinBaseIntAir*(1+ExpressFuelSurcharge),2),ROUND(((1-InternationalAirDiscount)*'UPS International Air Base'!K10)*(1+ExpressFuelSurcharge),2))</f>
        <v>138.69</v>
      </c>
      <c r="L13" s="307">
        <f>IF(MinBaseIntAir&gt;ROUND(((1-InternationalAirDiscount)*'UPS International Air Base'!L10),2),ROUND(MinBaseIntAir*(1+ExpressFuelSurcharge),2),ROUND(((1-InternationalAirDiscount)*'UPS International Air Base'!L10)*(1+ExpressFuelSurcharge),2))</f>
        <v>143.89</v>
      </c>
      <c r="M13" s="307">
        <f>IF(MinBaseIntAir&gt;ROUND(((1-InternationalAirDiscount)*'UPS International Air Base'!M10),2),ROUND(MinBaseIntAir*(1+ExpressFuelSurcharge),2),ROUND(((1-InternationalAirDiscount)*'UPS International Air Base'!M10)*(1+ExpressFuelSurcharge),2))</f>
        <v>86.26</v>
      </c>
      <c r="N13" s="307">
        <f>IF(MinBaseIntAir&gt;ROUND(((1-InternationalAirDiscount)*'UPS International Air Base'!N10),2),ROUND(MinBaseIntAir*(1+ExpressFuelSurcharge),2),ROUND(((1-InternationalAirDiscount)*'UPS International Air Base'!N10)*(1+ExpressFuelSurcharge),2))</f>
        <v>105.63</v>
      </c>
      <c r="O13" s="307">
        <f>IF(MinBaseIntAir&gt;ROUND(((1-InternationalAirDiscount)*'UPS International Air Base'!O10),2),ROUND(MinBaseIntAir*(1+ExpressFuelSurcharge),2),ROUND(((1-InternationalAirDiscount)*'UPS International Air Base'!O10)*(1+ExpressFuelSurcharge),2))</f>
        <v>99.04</v>
      </c>
      <c r="P13" s="307">
        <f>IF(MinBaseIntAir&gt;ROUND(((1-InternationalAirDiscount)*'UPS International Air Base'!P10),2),ROUND(MinBaseIntAir*(1+ExpressFuelSurcharge),2),ROUND(((1-InternationalAirDiscount)*'UPS International Air Base'!P10)*(1+ExpressFuelSurcharge),2))</f>
        <v>87.79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299">
        <v>9.0</v>
      </c>
      <c r="B14" s="307">
        <f>IF(MinBaseIntAir&gt;ROUND(((1-InternationalAirDiscount)*'UPS International Air Base'!B11),2),ROUND(MinBaseIntAir*(1+ExpressFuelSurcharge),2),ROUND(((1-InternationalAirDiscount)*'UPS International Air Base'!B11)*(1+ExpressFuelSurcharge),2))</f>
        <v>56.99</v>
      </c>
      <c r="C14" s="307">
        <f>IF(MinBaseIntAir&gt;ROUND(((1-InternationalAirDiscount)*'UPS International Air Base'!C11),2),ROUND(MinBaseIntAir*(1+ExpressFuelSurcharge),2),ROUND(((1-InternationalAirDiscount)*'UPS International Air Base'!C11)*(1+ExpressFuelSurcharge),2))</f>
        <v>69.99</v>
      </c>
      <c r="D14" s="307">
        <f>IF(MinBaseIntAir&gt;ROUND(((1-InternationalAirDiscount)*'UPS International Air Base'!D11),2),ROUND(MinBaseIntAir*(1+ExpressFuelSurcharge),2),ROUND(((1-InternationalAirDiscount)*'UPS International Air Base'!D11)*(1+ExpressFuelSurcharge),2))</f>
        <v>72.33</v>
      </c>
      <c r="E14" s="307">
        <f>IF(MinBaseIntAir&gt;ROUND(((1-InternationalAirDiscount)*'UPS International Air Base'!E11),2),ROUND(MinBaseIntAir*(1+ExpressFuelSurcharge),2),ROUND(((1-InternationalAirDiscount)*'UPS International Air Base'!E11)*(1+ExpressFuelSurcharge),2))</f>
        <v>85.87</v>
      </c>
      <c r="F14" s="307">
        <f>IF(MinBaseIntAir&gt;ROUND(((1-InternationalAirDiscount)*'UPS International Air Base'!F11),2),ROUND(MinBaseIntAir*(1+ExpressFuelSurcharge),2),ROUND(((1-InternationalAirDiscount)*'UPS International Air Base'!F11)*(1+ExpressFuelSurcharge),2))</f>
        <v>70.77</v>
      </c>
      <c r="G14" s="307">
        <f>IF(MinBaseIntAir&gt;ROUND(((1-InternationalAirDiscount)*'UPS International Air Base'!G11),2),ROUND(MinBaseIntAir*(1+ExpressFuelSurcharge),2),ROUND(((1-InternationalAirDiscount)*'UPS International Air Base'!G11)*(1+ExpressFuelSurcharge),2))</f>
        <v>102.2</v>
      </c>
      <c r="H14" s="307">
        <f>IF(MinBaseIntAir&gt;ROUND(((1-InternationalAirDiscount)*'UPS International Air Base'!H11),2),ROUND(MinBaseIntAir*(1+ExpressFuelSurcharge),2),ROUND(((1-InternationalAirDiscount)*'UPS International Air Base'!H11)*(1+ExpressFuelSurcharge),2))</f>
        <v>112.92</v>
      </c>
      <c r="I14" s="307">
        <f>IF(MinBaseIntAir&gt;ROUND(((1-InternationalAirDiscount)*'UPS International Air Base'!I11),2),ROUND(MinBaseIntAir*(1+ExpressFuelSurcharge),2),ROUND(((1-InternationalAirDiscount)*'UPS International Air Base'!I11)*(1+ExpressFuelSurcharge),2))</f>
        <v>103.91</v>
      </c>
      <c r="J14" s="307">
        <f>IF(MinBaseIntAir&gt;ROUND(((1-InternationalAirDiscount)*'UPS International Air Base'!J11),2),ROUND(MinBaseIntAir*(1+ExpressFuelSurcharge),2),ROUND(((1-InternationalAirDiscount)*'UPS International Air Base'!J11)*(1+ExpressFuelSurcharge),2))</f>
        <v>152.45</v>
      </c>
      <c r="K14" s="307">
        <f>IF(MinBaseIntAir&gt;ROUND(((1-InternationalAirDiscount)*'UPS International Air Base'!K11),2),ROUND(MinBaseIntAir*(1+ExpressFuelSurcharge),2),ROUND(((1-InternationalAirDiscount)*'UPS International Air Base'!K11)*(1+ExpressFuelSurcharge),2))</f>
        <v>142.14</v>
      </c>
      <c r="L14" s="307">
        <f>IF(MinBaseIntAir&gt;ROUND(((1-InternationalAirDiscount)*'UPS International Air Base'!L11),2),ROUND(MinBaseIntAir*(1+ExpressFuelSurcharge),2),ROUND(((1-InternationalAirDiscount)*'UPS International Air Base'!L11)*(1+ExpressFuelSurcharge),2))</f>
        <v>149.4</v>
      </c>
      <c r="M14" s="307">
        <f>IF(MinBaseIntAir&gt;ROUND(((1-InternationalAirDiscount)*'UPS International Air Base'!M11),2),ROUND(MinBaseIntAir*(1+ExpressFuelSurcharge),2),ROUND(((1-InternationalAirDiscount)*'UPS International Air Base'!M11)*(1+ExpressFuelSurcharge),2))</f>
        <v>86.64</v>
      </c>
      <c r="N14" s="307">
        <f>IF(MinBaseIntAir&gt;ROUND(((1-InternationalAirDiscount)*'UPS International Air Base'!N11),2),ROUND(MinBaseIntAir*(1+ExpressFuelSurcharge),2),ROUND(((1-InternationalAirDiscount)*'UPS International Air Base'!N11)*(1+ExpressFuelSurcharge),2))</f>
        <v>106.66</v>
      </c>
      <c r="O14" s="307">
        <f>IF(MinBaseIntAir&gt;ROUND(((1-InternationalAirDiscount)*'UPS International Air Base'!O11),2),ROUND(MinBaseIntAir*(1+ExpressFuelSurcharge),2),ROUND(((1-InternationalAirDiscount)*'UPS International Air Base'!O11)*(1+ExpressFuelSurcharge),2))</f>
        <v>99.95</v>
      </c>
      <c r="P14" s="307">
        <f>IF(MinBaseIntAir&gt;ROUND(((1-InternationalAirDiscount)*'UPS International Air Base'!P11),2),ROUND(MinBaseIntAir*(1+ExpressFuelSurcharge),2),ROUND(((1-InternationalAirDiscount)*'UPS International Air Base'!P11)*(1+ExpressFuelSurcharge),2))</f>
        <v>89.35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299">
        <v>10.0</v>
      </c>
      <c r="B15" s="307">
        <f>IF(MinBaseIntAir&gt;ROUND(((1-InternationalAirDiscount)*'UPS International Air Base'!B12),2),ROUND(MinBaseIntAir*(1+ExpressFuelSurcharge),2),ROUND(((1-InternationalAirDiscount)*'UPS International Air Base'!B12)*(1+ExpressFuelSurcharge),2))</f>
        <v>57.34</v>
      </c>
      <c r="C15" s="307">
        <f>IF(MinBaseIntAir&gt;ROUND(((1-InternationalAirDiscount)*'UPS International Air Base'!C12),2),ROUND(MinBaseIntAir*(1+ExpressFuelSurcharge),2),ROUND(((1-InternationalAirDiscount)*'UPS International Air Base'!C12)*(1+ExpressFuelSurcharge),2))</f>
        <v>70.42</v>
      </c>
      <c r="D15" s="307">
        <f>IF(MinBaseIntAir&gt;ROUND(((1-InternationalAirDiscount)*'UPS International Air Base'!D12),2),ROUND(MinBaseIntAir*(1+ExpressFuelSurcharge),2),ROUND(((1-InternationalAirDiscount)*'UPS International Air Base'!D12)*(1+ExpressFuelSurcharge),2))</f>
        <v>74.17</v>
      </c>
      <c r="E15" s="307">
        <f>IF(MinBaseIntAir&gt;ROUND(((1-InternationalAirDiscount)*'UPS International Air Base'!E12),2),ROUND(MinBaseIntAir*(1+ExpressFuelSurcharge),2),ROUND(((1-InternationalAirDiscount)*'UPS International Air Base'!E12)*(1+ExpressFuelSurcharge),2))</f>
        <v>87.66</v>
      </c>
      <c r="F15" s="307">
        <f>IF(MinBaseIntAir&gt;ROUND(((1-InternationalAirDiscount)*'UPS International Air Base'!F12),2),ROUND(MinBaseIntAir*(1+ExpressFuelSurcharge),2),ROUND(((1-InternationalAirDiscount)*'UPS International Air Base'!F12)*(1+ExpressFuelSurcharge),2))</f>
        <v>72.4</v>
      </c>
      <c r="G15" s="307">
        <f>IF(MinBaseIntAir&gt;ROUND(((1-InternationalAirDiscount)*'UPS International Air Base'!G12),2),ROUND(MinBaseIntAir*(1+ExpressFuelSurcharge),2),ROUND(((1-InternationalAirDiscount)*'UPS International Air Base'!G12)*(1+ExpressFuelSurcharge),2))</f>
        <v>103.83</v>
      </c>
      <c r="H15" s="307">
        <f>IF(MinBaseIntAir&gt;ROUND(((1-InternationalAirDiscount)*'UPS International Air Base'!H12),2),ROUND(MinBaseIntAir*(1+ExpressFuelSurcharge),2),ROUND(((1-InternationalAirDiscount)*'UPS International Air Base'!H12)*(1+ExpressFuelSurcharge),2))</f>
        <v>116.41</v>
      </c>
      <c r="I15" s="307">
        <f>IF(MinBaseIntAir&gt;ROUND(((1-InternationalAirDiscount)*'UPS International Air Base'!I12),2),ROUND(MinBaseIntAir*(1+ExpressFuelSurcharge),2),ROUND(((1-InternationalAirDiscount)*'UPS International Air Base'!I12)*(1+ExpressFuelSurcharge),2))</f>
        <v>104.31</v>
      </c>
      <c r="J15" s="307">
        <f>IF(MinBaseIntAir&gt;ROUND(((1-InternationalAirDiscount)*'UPS International Air Base'!J12),2),ROUND(MinBaseIntAir*(1+ExpressFuelSurcharge),2),ROUND(((1-InternationalAirDiscount)*'UPS International Air Base'!J12)*(1+ExpressFuelSurcharge),2))</f>
        <v>153.55</v>
      </c>
      <c r="K15" s="307">
        <f>IF(MinBaseIntAir&gt;ROUND(((1-InternationalAirDiscount)*'UPS International Air Base'!K12),2),ROUND(MinBaseIntAir*(1+ExpressFuelSurcharge),2),ROUND(((1-InternationalAirDiscount)*'UPS International Air Base'!K12)*(1+ExpressFuelSurcharge),2))</f>
        <v>142.74</v>
      </c>
      <c r="L15" s="307">
        <f>IF(MinBaseIntAir&gt;ROUND(((1-InternationalAirDiscount)*'UPS International Air Base'!L12),2),ROUND(MinBaseIntAir*(1+ExpressFuelSurcharge),2),ROUND(((1-InternationalAirDiscount)*'UPS International Air Base'!L12)*(1+ExpressFuelSurcharge),2))</f>
        <v>152.36</v>
      </c>
      <c r="M15" s="307">
        <f>IF(MinBaseIntAir&gt;ROUND(((1-InternationalAirDiscount)*'UPS International Air Base'!M12),2),ROUND(MinBaseIntAir*(1+ExpressFuelSurcharge),2),ROUND(((1-InternationalAirDiscount)*'UPS International Air Base'!M12)*(1+ExpressFuelSurcharge),2))</f>
        <v>88.3</v>
      </c>
      <c r="N15" s="307">
        <f>IF(MinBaseIntAir&gt;ROUND(((1-InternationalAirDiscount)*'UPS International Air Base'!N12),2),ROUND(MinBaseIntAir*(1+ExpressFuelSurcharge),2),ROUND(((1-InternationalAirDiscount)*'UPS International Air Base'!N12)*(1+ExpressFuelSurcharge),2))</f>
        <v>107.17</v>
      </c>
      <c r="O15" s="307">
        <f>IF(MinBaseIntAir&gt;ROUND(((1-InternationalAirDiscount)*'UPS International Air Base'!O12),2),ROUND(MinBaseIntAir*(1+ExpressFuelSurcharge),2),ROUND(((1-InternationalAirDiscount)*'UPS International Air Base'!O12)*(1+ExpressFuelSurcharge),2))</f>
        <v>103.41</v>
      </c>
      <c r="P15" s="307">
        <f>IF(MinBaseIntAir&gt;ROUND(((1-InternationalAirDiscount)*'UPS International Air Base'!P12),2),ROUND(MinBaseIntAir*(1+ExpressFuelSurcharge),2),ROUND(((1-InternationalAirDiscount)*'UPS International Air Base'!P12)*(1+ExpressFuelSurcharge),2))</f>
        <v>89.76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299">
        <v>11.0</v>
      </c>
      <c r="B16" s="307">
        <f>IF(MinBaseIntAir&gt;ROUND(((1-InternationalAirDiscount)*'UPS International Air Base'!B13),2),ROUND(MinBaseIntAir*(1+ExpressFuelSurcharge),2),ROUND(((1-InternationalAirDiscount)*'UPS International Air Base'!B13)*(1+ExpressFuelSurcharge),2))</f>
        <v>59.97</v>
      </c>
      <c r="C16" s="307">
        <f>IF(MinBaseIntAir&gt;ROUND(((1-InternationalAirDiscount)*'UPS International Air Base'!C13),2),ROUND(MinBaseIntAir*(1+ExpressFuelSurcharge),2),ROUND(((1-InternationalAirDiscount)*'UPS International Air Base'!C13)*(1+ExpressFuelSurcharge),2))</f>
        <v>70.45</v>
      </c>
      <c r="D16" s="307">
        <f>IF(MinBaseIntAir&gt;ROUND(((1-InternationalAirDiscount)*'UPS International Air Base'!D13),2),ROUND(MinBaseIntAir*(1+ExpressFuelSurcharge),2),ROUND(((1-InternationalAirDiscount)*'UPS International Air Base'!D13)*(1+ExpressFuelSurcharge),2))</f>
        <v>74.56</v>
      </c>
      <c r="E16" s="307">
        <f>IF(MinBaseIntAir&gt;ROUND(((1-InternationalAirDiscount)*'UPS International Air Base'!E13),2),ROUND(MinBaseIntAir*(1+ExpressFuelSurcharge),2),ROUND(((1-InternationalAirDiscount)*'UPS International Air Base'!E13)*(1+ExpressFuelSurcharge),2))</f>
        <v>88.69</v>
      </c>
      <c r="F16" s="307">
        <f>IF(MinBaseIntAir&gt;ROUND(((1-InternationalAirDiscount)*'UPS International Air Base'!F13),2),ROUND(MinBaseIntAir*(1+ExpressFuelSurcharge),2),ROUND(((1-InternationalAirDiscount)*'UPS International Air Base'!F13)*(1+ExpressFuelSurcharge),2))</f>
        <v>75.88</v>
      </c>
      <c r="G16" s="307">
        <f>IF(MinBaseIntAir&gt;ROUND(((1-InternationalAirDiscount)*'UPS International Air Base'!G13),2),ROUND(MinBaseIntAir*(1+ExpressFuelSurcharge),2),ROUND(((1-InternationalAirDiscount)*'UPS International Air Base'!G13)*(1+ExpressFuelSurcharge),2))</f>
        <v>103.91</v>
      </c>
      <c r="H16" s="307">
        <f>IF(MinBaseIntAir&gt;ROUND(((1-InternationalAirDiscount)*'UPS International Air Base'!H13),2),ROUND(MinBaseIntAir*(1+ExpressFuelSurcharge),2),ROUND(((1-InternationalAirDiscount)*'UPS International Air Base'!H13)*(1+ExpressFuelSurcharge),2))</f>
        <v>116.67</v>
      </c>
      <c r="I16" s="307">
        <f>IF(MinBaseIntAir&gt;ROUND(((1-InternationalAirDiscount)*'UPS International Air Base'!I13),2),ROUND(MinBaseIntAir*(1+ExpressFuelSurcharge),2),ROUND(((1-InternationalAirDiscount)*'UPS International Air Base'!I13)*(1+ExpressFuelSurcharge),2))</f>
        <v>107.04</v>
      </c>
      <c r="J16" s="307">
        <f>IF(MinBaseIntAir&gt;ROUND(((1-InternationalAirDiscount)*'UPS International Air Base'!J13),2),ROUND(MinBaseIntAir*(1+ExpressFuelSurcharge),2),ROUND(((1-InternationalAirDiscount)*'UPS International Air Base'!J13)*(1+ExpressFuelSurcharge),2))</f>
        <v>159.54</v>
      </c>
      <c r="K16" s="307">
        <f>IF(MinBaseIntAir&gt;ROUND(((1-InternationalAirDiscount)*'UPS International Air Base'!K13),2),ROUND(MinBaseIntAir*(1+ExpressFuelSurcharge),2),ROUND(((1-InternationalAirDiscount)*'UPS International Air Base'!K13)*(1+ExpressFuelSurcharge),2))</f>
        <v>145.11</v>
      </c>
      <c r="L16" s="307">
        <f>IF(MinBaseIntAir&gt;ROUND(((1-InternationalAirDiscount)*'UPS International Air Base'!L13),2),ROUND(MinBaseIntAir*(1+ExpressFuelSurcharge),2),ROUND(((1-InternationalAirDiscount)*'UPS International Air Base'!L13)*(1+ExpressFuelSurcharge),2))</f>
        <v>153.86</v>
      </c>
      <c r="M16" s="307">
        <f>IF(MinBaseIntAir&gt;ROUND(((1-InternationalAirDiscount)*'UPS International Air Base'!M13),2),ROUND(MinBaseIntAir*(1+ExpressFuelSurcharge),2),ROUND(((1-InternationalAirDiscount)*'UPS International Air Base'!M13)*(1+ExpressFuelSurcharge),2))</f>
        <v>89.2</v>
      </c>
      <c r="N16" s="307">
        <f>IF(MinBaseIntAir&gt;ROUND(((1-InternationalAirDiscount)*'UPS International Air Base'!N13),2),ROUND(MinBaseIntAir*(1+ExpressFuelSurcharge),2),ROUND(((1-InternationalAirDiscount)*'UPS International Air Base'!N13)*(1+ExpressFuelSurcharge),2))</f>
        <v>108.43</v>
      </c>
      <c r="O16" s="307">
        <f>IF(MinBaseIntAir&gt;ROUND(((1-InternationalAirDiscount)*'UPS International Air Base'!O13),2),ROUND(MinBaseIntAir*(1+ExpressFuelSurcharge),2),ROUND(((1-InternationalAirDiscount)*'UPS International Air Base'!O13)*(1+ExpressFuelSurcharge),2))</f>
        <v>105.06</v>
      </c>
      <c r="P16" s="307">
        <f>IF(MinBaseIntAir&gt;ROUND(((1-InternationalAirDiscount)*'UPS International Air Base'!P13),2),ROUND(MinBaseIntAir*(1+ExpressFuelSurcharge),2),ROUND(((1-InternationalAirDiscount)*'UPS International Air Base'!P13)*(1+ExpressFuelSurcharge),2))</f>
        <v>90.93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299">
        <v>12.0</v>
      </c>
      <c r="B17" s="307">
        <f>IF(MinBaseIntAir&gt;ROUND(((1-InternationalAirDiscount)*'UPS International Air Base'!B14),2),ROUND(MinBaseIntAir*(1+ExpressFuelSurcharge),2),ROUND(((1-InternationalAirDiscount)*'UPS International Air Base'!B14)*(1+ExpressFuelSurcharge),2))</f>
        <v>60.67</v>
      </c>
      <c r="C17" s="307">
        <f>IF(MinBaseIntAir&gt;ROUND(((1-InternationalAirDiscount)*'UPS International Air Base'!C14),2),ROUND(MinBaseIntAir*(1+ExpressFuelSurcharge),2),ROUND(((1-InternationalAirDiscount)*'UPS International Air Base'!C14)*(1+ExpressFuelSurcharge),2))</f>
        <v>73.83</v>
      </c>
      <c r="D17" s="307">
        <f>IF(MinBaseIntAir&gt;ROUND(((1-InternationalAirDiscount)*'UPS International Air Base'!D14),2),ROUND(MinBaseIntAir*(1+ExpressFuelSurcharge),2),ROUND(((1-InternationalAirDiscount)*'UPS International Air Base'!D14)*(1+ExpressFuelSurcharge),2))</f>
        <v>77.38</v>
      </c>
      <c r="E17" s="307">
        <f>IF(MinBaseIntAir&gt;ROUND(((1-InternationalAirDiscount)*'UPS International Air Base'!E14),2),ROUND(MinBaseIntAir*(1+ExpressFuelSurcharge),2),ROUND(((1-InternationalAirDiscount)*'UPS International Air Base'!E14)*(1+ExpressFuelSurcharge),2))</f>
        <v>91.53</v>
      </c>
      <c r="F17" s="307">
        <f>IF(MinBaseIntAir&gt;ROUND(((1-InternationalAirDiscount)*'UPS International Air Base'!F14),2),ROUND(MinBaseIntAir*(1+ExpressFuelSurcharge),2),ROUND(((1-InternationalAirDiscount)*'UPS International Air Base'!F14)*(1+ExpressFuelSurcharge),2))</f>
        <v>78.85</v>
      </c>
      <c r="G17" s="307">
        <f>IF(MinBaseIntAir&gt;ROUND(((1-InternationalAirDiscount)*'UPS International Air Base'!G14),2),ROUND(MinBaseIntAir*(1+ExpressFuelSurcharge),2),ROUND(((1-InternationalAirDiscount)*'UPS International Air Base'!G14)*(1+ExpressFuelSurcharge),2))</f>
        <v>105.16</v>
      </c>
      <c r="H17" s="307">
        <f>IF(MinBaseIntAir&gt;ROUND(((1-InternationalAirDiscount)*'UPS International Air Base'!H14),2),ROUND(MinBaseIntAir*(1+ExpressFuelSurcharge),2),ROUND(((1-InternationalAirDiscount)*'UPS International Air Base'!H14)*(1+ExpressFuelSurcharge),2))</f>
        <v>118.86</v>
      </c>
      <c r="I17" s="307">
        <f>IF(MinBaseIntAir&gt;ROUND(((1-InternationalAirDiscount)*'UPS International Air Base'!I14),2),ROUND(MinBaseIntAir*(1+ExpressFuelSurcharge),2),ROUND(((1-InternationalAirDiscount)*'UPS International Air Base'!I14)*(1+ExpressFuelSurcharge),2))</f>
        <v>109.86</v>
      </c>
      <c r="J17" s="307">
        <f>IF(MinBaseIntAir&gt;ROUND(((1-InternationalAirDiscount)*'UPS International Air Base'!J14),2),ROUND(MinBaseIntAir*(1+ExpressFuelSurcharge),2),ROUND(((1-InternationalAirDiscount)*'UPS International Air Base'!J14)*(1+ExpressFuelSurcharge),2))</f>
        <v>160.71</v>
      </c>
      <c r="K17" s="307">
        <f>IF(MinBaseIntAir&gt;ROUND(((1-InternationalAirDiscount)*'UPS International Air Base'!K14),2),ROUND(MinBaseIntAir*(1+ExpressFuelSurcharge),2),ROUND(((1-InternationalAirDiscount)*'UPS International Air Base'!K14)*(1+ExpressFuelSurcharge),2))</f>
        <v>149.61</v>
      </c>
      <c r="L17" s="307">
        <f>IF(MinBaseIntAir&gt;ROUND(((1-InternationalAirDiscount)*'UPS International Air Base'!L14),2),ROUND(MinBaseIntAir*(1+ExpressFuelSurcharge),2),ROUND(((1-InternationalAirDiscount)*'UPS International Air Base'!L14)*(1+ExpressFuelSurcharge),2))</f>
        <v>158.35</v>
      </c>
      <c r="M17" s="307">
        <f>IF(MinBaseIntAir&gt;ROUND(((1-InternationalAirDiscount)*'UPS International Air Base'!M14),2),ROUND(MinBaseIntAir*(1+ExpressFuelSurcharge),2),ROUND(((1-InternationalAirDiscount)*'UPS International Air Base'!M14)*(1+ExpressFuelSurcharge),2))</f>
        <v>92.23</v>
      </c>
      <c r="N17" s="307">
        <f>IF(MinBaseIntAir&gt;ROUND(((1-InternationalAirDiscount)*'UPS International Air Base'!N14),2),ROUND(MinBaseIntAir*(1+ExpressFuelSurcharge),2),ROUND(((1-InternationalAirDiscount)*'UPS International Air Base'!N14)*(1+ExpressFuelSurcharge),2))</f>
        <v>112.94</v>
      </c>
      <c r="O17" s="307">
        <f>IF(MinBaseIntAir&gt;ROUND(((1-InternationalAirDiscount)*'UPS International Air Base'!O14),2),ROUND(MinBaseIntAir*(1+ExpressFuelSurcharge),2),ROUND(((1-InternationalAirDiscount)*'UPS International Air Base'!O14)*(1+ExpressFuelSurcharge),2))</f>
        <v>106.17</v>
      </c>
      <c r="P17" s="307">
        <f>IF(MinBaseIntAir&gt;ROUND(((1-InternationalAirDiscount)*'UPS International Air Base'!P14),2),ROUND(MinBaseIntAir*(1+ExpressFuelSurcharge),2),ROUND(((1-InternationalAirDiscount)*'UPS International Air Base'!P14)*(1+ExpressFuelSurcharge),2))</f>
        <v>92.61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299">
        <v>13.0</v>
      </c>
      <c r="B18" s="307">
        <f>IF(MinBaseIntAir&gt;ROUND(((1-InternationalAirDiscount)*'UPS International Air Base'!B15),2),ROUND(MinBaseIntAir*(1+ExpressFuelSurcharge),2),ROUND(((1-InternationalAirDiscount)*'UPS International Air Base'!B15)*(1+ExpressFuelSurcharge),2))</f>
        <v>71.47</v>
      </c>
      <c r="C18" s="307">
        <f>IF(MinBaseIntAir&gt;ROUND(((1-InternationalAirDiscount)*'UPS International Air Base'!C15),2),ROUND(MinBaseIntAir*(1+ExpressFuelSurcharge),2),ROUND(((1-InternationalAirDiscount)*'UPS International Air Base'!C15)*(1+ExpressFuelSurcharge),2))</f>
        <v>84.63</v>
      </c>
      <c r="D18" s="307">
        <f>IF(MinBaseIntAir&gt;ROUND(((1-InternationalAirDiscount)*'UPS International Air Base'!D15),2),ROUND(MinBaseIntAir*(1+ExpressFuelSurcharge),2),ROUND(((1-InternationalAirDiscount)*'UPS International Air Base'!D15)*(1+ExpressFuelSurcharge),2))</f>
        <v>91.09</v>
      </c>
      <c r="E18" s="307">
        <f>IF(MinBaseIntAir&gt;ROUND(((1-InternationalAirDiscount)*'UPS International Air Base'!E15),2),ROUND(MinBaseIntAir*(1+ExpressFuelSurcharge),2),ROUND(((1-InternationalAirDiscount)*'UPS International Air Base'!E15)*(1+ExpressFuelSurcharge),2))</f>
        <v>104.35</v>
      </c>
      <c r="F18" s="307">
        <f>IF(MinBaseIntAir&gt;ROUND(((1-InternationalAirDiscount)*'UPS International Air Base'!F15),2),ROUND(MinBaseIntAir*(1+ExpressFuelSurcharge),2),ROUND(((1-InternationalAirDiscount)*'UPS International Air Base'!F15)*(1+ExpressFuelSurcharge),2))</f>
        <v>82.83</v>
      </c>
      <c r="G18" s="307">
        <f>IF(MinBaseIntAir&gt;ROUND(((1-InternationalAirDiscount)*'UPS International Air Base'!G15),2),ROUND(MinBaseIntAir*(1+ExpressFuelSurcharge),2),ROUND(((1-InternationalAirDiscount)*'UPS International Air Base'!G15)*(1+ExpressFuelSurcharge),2))</f>
        <v>122.87</v>
      </c>
      <c r="H18" s="307">
        <f>IF(MinBaseIntAir&gt;ROUND(((1-InternationalAirDiscount)*'UPS International Air Base'!H15),2),ROUND(MinBaseIntAir*(1+ExpressFuelSurcharge),2),ROUND(((1-InternationalAirDiscount)*'UPS International Air Base'!H15)*(1+ExpressFuelSurcharge),2))</f>
        <v>144.34</v>
      </c>
      <c r="I18" s="307">
        <f>IF(MinBaseIntAir&gt;ROUND(((1-InternationalAirDiscount)*'UPS International Air Base'!I15),2),ROUND(MinBaseIntAir*(1+ExpressFuelSurcharge),2),ROUND(((1-InternationalAirDiscount)*'UPS International Air Base'!I15)*(1+ExpressFuelSurcharge),2))</f>
        <v>131.97</v>
      </c>
      <c r="J18" s="307">
        <f>IF(MinBaseIntAir&gt;ROUND(((1-InternationalAirDiscount)*'UPS International Air Base'!J15),2),ROUND(MinBaseIntAir*(1+ExpressFuelSurcharge),2),ROUND(((1-InternationalAirDiscount)*'UPS International Air Base'!J15)*(1+ExpressFuelSurcharge),2))</f>
        <v>194.02</v>
      </c>
      <c r="K18" s="307">
        <f>IF(MinBaseIntAir&gt;ROUND(((1-InternationalAirDiscount)*'UPS International Air Base'!K15),2),ROUND(MinBaseIntAir*(1+ExpressFuelSurcharge),2),ROUND(((1-InternationalAirDiscount)*'UPS International Air Base'!K15)*(1+ExpressFuelSurcharge),2))</f>
        <v>174.99</v>
      </c>
      <c r="L18" s="307">
        <f>IF(MinBaseIntAir&gt;ROUND(((1-InternationalAirDiscount)*'UPS International Air Base'!L15),2),ROUND(MinBaseIntAir*(1+ExpressFuelSurcharge),2),ROUND(((1-InternationalAirDiscount)*'UPS International Air Base'!L15)*(1+ExpressFuelSurcharge),2))</f>
        <v>190.59</v>
      </c>
      <c r="M18" s="307">
        <f>IF(MinBaseIntAir&gt;ROUND(((1-InternationalAirDiscount)*'UPS International Air Base'!M15),2),ROUND(MinBaseIntAir*(1+ExpressFuelSurcharge),2),ROUND(((1-InternationalAirDiscount)*'UPS International Air Base'!M15)*(1+ExpressFuelSurcharge),2))</f>
        <v>109.7</v>
      </c>
      <c r="N18" s="307">
        <f>IF(MinBaseIntAir&gt;ROUND(((1-InternationalAirDiscount)*'UPS International Air Base'!N15),2),ROUND(MinBaseIntAir*(1+ExpressFuelSurcharge),2),ROUND(((1-InternationalAirDiscount)*'UPS International Air Base'!N15)*(1+ExpressFuelSurcharge),2))</f>
        <v>128.42</v>
      </c>
      <c r="O18" s="307">
        <f>IF(MinBaseIntAir&gt;ROUND(((1-InternationalAirDiscount)*'UPS International Air Base'!O15),2),ROUND(MinBaseIntAir*(1+ExpressFuelSurcharge),2),ROUND(((1-InternationalAirDiscount)*'UPS International Air Base'!O15)*(1+ExpressFuelSurcharge),2))</f>
        <v>129.32</v>
      </c>
      <c r="P18" s="307">
        <f>IF(MinBaseIntAir&gt;ROUND(((1-InternationalAirDiscount)*'UPS International Air Base'!P15),2),ROUND(MinBaseIntAir*(1+ExpressFuelSurcharge),2),ROUND(((1-InternationalAirDiscount)*'UPS International Air Base'!P15)*(1+ExpressFuelSurcharge),2))</f>
        <v>113.5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299">
        <v>14.0</v>
      </c>
      <c r="B19" s="307">
        <f>IF(MinBaseIntAir&gt;ROUND(((1-InternationalAirDiscount)*'UPS International Air Base'!B16),2),ROUND(MinBaseIntAir*(1+ExpressFuelSurcharge),2),ROUND(((1-InternationalAirDiscount)*'UPS International Air Base'!B16)*(1+ExpressFuelSurcharge),2))</f>
        <v>76.89</v>
      </c>
      <c r="C19" s="307">
        <f>IF(MinBaseIntAir&gt;ROUND(((1-InternationalAirDiscount)*'UPS International Air Base'!C16),2),ROUND(MinBaseIntAir*(1+ExpressFuelSurcharge),2),ROUND(((1-InternationalAirDiscount)*'UPS International Air Base'!C16)*(1+ExpressFuelSurcharge),2))</f>
        <v>88.95</v>
      </c>
      <c r="D19" s="307">
        <f>IF(MinBaseIntAir&gt;ROUND(((1-InternationalAirDiscount)*'UPS International Air Base'!D16),2),ROUND(MinBaseIntAir*(1+ExpressFuelSurcharge),2),ROUND(((1-InternationalAirDiscount)*'UPS International Air Base'!D16)*(1+ExpressFuelSurcharge),2))</f>
        <v>100.78</v>
      </c>
      <c r="E19" s="307">
        <f>IF(MinBaseIntAir&gt;ROUND(((1-InternationalAirDiscount)*'UPS International Air Base'!E16),2),ROUND(MinBaseIntAir*(1+ExpressFuelSurcharge),2),ROUND(((1-InternationalAirDiscount)*'UPS International Air Base'!E16)*(1+ExpressFuelSurcharge),2))</f>
        <v>118.5</v>
      </c>
      <c r="F19" s="307">
        <f>IF(MinBaseIntAir&gt;ROUND(((1-InternationalAirDiscount)*'UPS International Air Base'!F16),2),ROUND(MinBaseIntAir*(1+ExpressFuelSurcharge),2),ROUND(((1-InternationalAirDiscount)*'UPS International Air Base'!F16)*(1+ExpressFuelSurcharge),2))</f>
        <v>86.51</v>
      </c>
      <c r="G19" s="307">
        <f>IF(MinBaseIntAir&gt;ROUND(((1-InternationalAirDiscount)*'UPS International Air Base'!G16),2),ROUND(MinBaseIntAir*(1+ExpressFuelSurcharge),2),ROUND(((1-InternationalAirDiscount)*'UPS International Air Base'!G16)*(1+ExpressFuelSurcharge),2))</f>
        <v>135.49</v>
      </c>
      <c r="H19" s="307">
        <f>IF(MinBaseIntAir&gt;ROUND(((1-InternationalAirDiscount)*'UPS International Air Base'!H16),2),ROUND(MinBaseIntAir*(1+ExpressFuelSurcharge),2),ROUND(((1-InternationalAirDiscount)*'UPS International Air Base'!H16)*(1+ExpressFuelSurcharge),2))</f>
        <v>163.45</v>
      </c>
      <c r="I19" s="307">
        <f>IF(MinBaseIntAir&gt;ROUND(((1-InternationalAirDiscount)*'UPS International Air Base'!I16),2),ROUND(MinBaseIntAir*(1+ExpressFuelSurcharge),2),ROUND(((1-InternationalAirDiscount)*'UPS International Air Base'!I16)*(1+ExpressFuelSurcharge),2))</f>
        <v>146.95</v>
      </c>
      <c r="J19" s="307">
        <f>IF(MinBaseIntAir&gt;ROUND(((1-InternationalAirDiscount)*'UPS International Air Base'!J16),2),ROUND(MinBaseIntAir*(1+ExpressFuelSurcharge),2),ROUND(((1-InternationalAirDiscount)*'UPS International Air Base'!J16)*(1+ExpressFuelSurcharge),2))</f>
        <v>208.64</v>
      </c>
      <c r="K19" s="307">
        <f>IF(MinBaseIntAir&gt;ROUND(((1-InternationalAirDiscount)*'UPS International Air Base'!K16),2),ROUND(MinBaseIntAir*(1+ExpressFuelSurcharge),2),ROUND(((1-InternationalAirDiscount)*'UPS International Air Base'!K16)*(1+ExpressFuelSurcharge),2))</f>
        <v>198.52</v>
      </c>
      <c r="L19" s="307">
        <f>IF(MinBaseIntAir&gt;ROUND(((1-InternationalAirDiscount)*'UPS International Air Base'!L16),2),ROUND(MinBaseIntAir*(1+ExpressFuelSurcharge),2),ROUND(((1-InternationalAirDiscount)*'UPS International Air Base'!L16)*(1+ExpressFuelSurcharge),2))</f>
        <v>211.94</v>
      </c>
      <c r="M19" s="307">
        <f>IF(MinBaseIntAir&gt;ROUND(((1-InternationalAirDiscount)*'UPS International Air Base'!M16),2),ROUND(MinBaseIntAir*(1+ExpressFuelSurcharge),2),ROUND(((1-InternationalAirDiscount)*'UPS International Air Base'!M16)*(1+ExpressFuelSurcharge),2))</f>
        <v>119.43</v>
      </c>
      <c r="N19" s="307">
        <f>IF(MinBaseIntAir&gt;ROUND(((1-InternationalAirDiscount)*'UPS International Air Base'!N16),2),ROUND(MinBaseIntAir*(1+ExpressFuelSurcharge),2),ROUND(((1-InternationalAirDiscount)*'UPS International Air Base'!N16)*(1+ExpressFuelSurcharge),2))</f>
        <v>156.44</v>
      </c>
      <c r="O19" s="307">
        <f>IF(MinBaseIntAir&gt;ROUND(((1-InternationalAirDiscount)*'UPS International Air Base'!O16),2),ROUND(MinBaseIntAir*(1+ExpressFuelSurcharge),2),ROUND(((1-InternationalAirDiscount)*'UPS International Air Base'!O16)*(1+ExpressFuelSurcharge),2))</f>
        <v>145.11</v>
      </c>
      <c r="P19" s="307">
        <f>IF(MinBaseIntAir&gt;ROUND(((1-InternationalAirDiscount)*'UPS International Air Base'!P16),2),ROUND(MinBaseIntAir*(1+ExpressFuelSurcharge),2),ROUND(((1-InternationalAirDiscount)*'UPS International Air Base'!P16)*(1+ExpressFuelSurcharge),2))</f>
        <v>121.3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299">
        <v>15.0</v>
      </c>
      <c r="B20" s="307">
        <f>IF(MinBaseIntAir&gt;ROUND(((1-InternationalAirDiscount)*'UPS International Air Base'!B17),2),ROUND(MinBaseIntAir*(1+ExpressFuelSurcharge),2),ROUND(((1-InternationalAirDiscount)*'UPS International Air Base'!B17)*(1+ExpressFuelSurcharge),2))</f>
        <v>79.87</v>
      </c>
      <c r="C20" s="307">
        <f>IF(MinBaseIntAir&gt;ROUND(((1-InternationalAirDiscount)*'UPS International Air Base'!C17),2),ROUND(MinBaseIntAir*(1+ExpressFuelSurcharge),2),ROUND(((1-InternationalAirDiscount)*'UPS International Air Base'!C17)*(1+ExpressFuelSurcharge),2))</f>
        <v>91.95</v>
      </c>
      <c r="D20" s="307">
        <f>IF(MinBaseIntAir&gt;ROUND(((1-InternationalAirDiscount)*'UPS International Air Base'!D17),2),ROUND(MinBaseIntAir*(1+ExpressFuelSurcharge),2),ROUND(((1-InternationalAirDiscount)*'UPS International Air Base'!D17)*(1+ExpressFuelSurcharge),2))</f>
        <v>107.87</v>
      </c>
      <c r="E20" s="307">
        <f>IF(MinBaseIntAir&gt;ROUND(((1-InternationalAirDiscount)*'UPS International Air Base'!E17),2),ROUND(MinBaseIntAir*(1+ExpressFuelSurcharge),2),ROUND(((1-InternationalAirDiscount)*'UPS International Air Base'!E17)*(1+ExpressFuelSurcharge),2))</f>
        <v>122.58</v>
      </c>
      <c r="F20" s="307">
        <f>IF(MinBaseIntAir&gt;ROUND(((1-InternationalAirDiscount)*'UPS International Air Base'!F17),2),ROUND(MinBaseIntAir*(1+ExpressFuelSurcharge),2),ROUND(((1-InternationalAirDiscount)*'UPS International Air Base'!F17)*(1+ExpressFuelSurcharge),2))</f>
        <v>96.02</v>
      </c>
      <c r="G20" s="307">
        <f>IF(MinBaseIntAir&gt;ROUND(((1-InternationalAirDiscount)*'UPS International Air Base'!G17),2),ROUND(MinBaseIntAir*(1+ExpressFuelSurcharge),2),ROUND(((1-InternationalAirDiscount)*'UPS International Air Base'!G17)*(1+ExpressFuelSurcharge),2))</f>
        <v>143.81</v>
      </c>
      <c r="H20" s="307">
        <f>IF(MinBaseIntAir&gt;ROUND(((1-InternationalAirDiscount)*'UPS International Air Base'!H17),2),ROUND(MinBaseIntAir*(1+ExpressFuelSurcharge),2),ROUND(((1-InternationalAirDiscount)*'UPS International Air Base'!H17)*(1+ExpressFuelSurcharge),2))</f>
        <v>174.61</v>
      </c>
      <c r="I20" s="307">
        <f>IF(MinBaseIntAir&gt;ROUND(((1-InternationalAirDiscount)*'UPS International Air Base'!I17),2),ROUND(MinBaseIntAir*(1+ExpressFuelSurcharge),2),ROUND(((1-InternationalAirDiscount)*'UPS International Air Base'!I17)*(1+ExpressFuelSurcharge),2))</f>
        <v>163.3</v>
      </c>
      <c r="J20" s="307">
        <f>IF(MinBaseIntAir&gt;ROUND(((1-InternationalAirDiscount)*'UPS International Air Base'!J17),2),ROUND(MinBaseIntAir*(1+ExpressFuelSurcharge),2),ROUND(((1-InternationalAirDiscount)*'UPS International Air Base'!J17)*(1+ExpressFuelSurcharge),2))</f>
        <v>219.48</v>
      </c>
      <c r="K20" s="307">
        <f>IF(MinBaseIntAir&gt;ROUND(((1-InternationalAirDiscount)*'UPS International Air Base'!K17),2),ROUND(MinBaseIntAir*(1+ExpressFuelSurcharge),2),ROUND(((1-InternationalAirDiscount)*'UPS International Air Base'!K17)*(1+ExpressFuelSurcharge),2))</f>
        <v>215.21</v>
      </c>
      <c r="L20" s="307">
        <f>IF(MinBaseIntAir&gt;ROUND(((1-InternationalAirDiscount)*'UPS International Air Base'!L17),2),ROUND(MinBaseIntAir*(1+ExpressFuelSurcharge),2),ROUND(((1-InternationalAirDiscount)*'UPS International Air Base'!L17)*(1+ExpressFuelSurcharge),2))</f>
        <v>214.62</v>
      </c>
      <c r="M20" s="307">
        <f>IF(MinBaseIntAir&gt;ROUND(((1-InternationalAirDiscount)*'UPS International Air Base'!M17),2),ROUND(MinBaseIntAir*(1+ExpressFuelSurcharge),2),ROUND(((1-InternationalAirDiscount)*'UPS International Air Base'!M17)*(1+ExpressFuelSurcharge),2))</f>
        <v>123.76</v>
      </c>
      <c r="N20" s="307">
        <f>IF(MinBaseIntAir&gt;ROUND(((1-InternationalAirDiscount)*'UPS International Air Base'!N17),2),ROUND(MinBaseIntAir*(1+ExpressFuelSurcharge),2),ROUND(((1-InternationalAirDiscount)*'UPS International Air Base'!N17)*(1+ExpressFuelSurcharge),2))</f>
        <v>159.55</v>
      </c>
      <c r="O20" s="307">
        <f>IF(MinBaseIntAir&gt;ROUND(((1-InternationalAirDiscount)*'UPS International Air Base'!O17),2),ROUND(MinBaseIntAir*(1+ExpressFuelSurcharge),2),ROUND(((1-InternationalAirDiscount)*'UPS International Air Base'!O17)*(1+ExpressFuelSurcharge),2))</f>
        <v>152.24</v>
      </c>
      <c r="P20" s="307">
        <f>IF(MinBaseIntAir&gt;ROUND(((1-InternationalAirDiscount)*'UPS International Air Base'!P17),2),ROUND(MinBaseIntAir*(1+ExpressFuelSurcharge),2),ROUND(((1-InternationalAirDiscount)*'UPS International Air Base'!P17)*(1+ExpressFuelSurcharge),2))</f>
        <v>128.01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299">
        <v>16.0</v>
      </c>
      <c r="B21" s="307">
        <f>IF(MinBaseIntAir&gt;ROUND(((1-InternationalAirDiscount)*'UPS International Air Base'!B18),2),ROUND(MinBaseIntAir*(1+ExpressFuelSurcharge),2),ROUND(((1-InternationalAirDiscount)*'UPS International Air Base'!B18)*(1+ExpressFuelSurcharge),2))</f>
        <v>85.81</v>
      </c>
      <c r="C21" s="307">
        <f>IF(MinBaseIntAir&gt;ROUND(((1-InternationalAirDiscount)*'UPS International Air Base'!C18),2),ROUND(MinBaseIntAir*(1+ExpressFuelSurcharge),2),ROUND(((1-InternationalAirDiscount)*'UPS International Air Base'!C18)*(1+ExpressFuelSurcharge),2))</f>
        <v>96.31</v>
      </c>
      <c r="D21" s="307">
        <f>IF(MinBaseIntAir&gt;ROUND(((1-InternationalAirDiscount)*'UPS International Air Base'!D18),2),ROUND(MinBaseIntAir*(1+ExpressFuelSurcharge),2),ROUND(((1-InternationalAirDiscount)*'UPS International Air Base'!D18)*(1+ExpressFuelSurcharge),2))</f>
        <v>108.58</v>
      </c>
      <c r="E21" s="307">
        <f>IF(MinBaseIntAir&gt;ROUND(((1-InternationalAirDiscount)*'UPS International Air Base'!E18),2),ROUND(MinBaseIntAir*(1+ExpressFuelSurcharge),2),ROUND(((1-InternationalAirDiscount)*'UPS International Air Base'!E18)*(1+ExpressFuelSurcharge),2))</f>
        <v>126.88</v>
      </c>
      <c r="F21" s="307">
        <f>IF(MinBaseIntAir&gt;ROUND(((1-InternationalAirDiscount)*'UPS International Air Base'!F18),2),ROUND(MinBaseIntAir*(1+ExpressFuelSurcharge),2),ROUND(((1-InternationalAirDiscount)*'UPS International Air Base'!F18)*(1+ExpressFuelSurcharge),2))</f>
        <v>102.15</v>
      </c>
      <c r="G21" s="307">
        <f>IF(MinBaseIntAir&gt;ROUND(((1-InternationalAirDiscount)*'UPS International Air Base'!G18),2),ROUND(MinBaseIntAir*(1+ExpressFuelSurcharge),2),ROUND(((1-InternationalAirDiscount)*'UPS International Air Base'!G18)*(1+ExpressFuelSurcharge),2))</f>
        <v>149.84</v>
      </c>
      <c r="H21" s="307">
        <f>IF(MinBaseIntAir&gt;ROUND(((1-InternationalAirDiscount)*'UPS International Air Base'!H18),2),ROUND(MinBaseIntAir*(1+ExpressFuelSurcharge),2),ROUND(((1-InternationalAirDiscount)*'UPS International Air Base'!H18)*(1+ExpressFuelSurcharge),2))</f>
        <v>181.65</v>
      </c>
      <c r="I21" s="307">
        <f>IF(MinBaseIntAir&gt;ROUND(((1-InternationalAirDiscount)*'UPS International Air Base'!I18),2),ROUND(MinBaseIntAir*(1+ExpressFuelSurcharge),2),ROUND(((1-InternationalAirDiscount)*'UPS International Air Base'!I18)*(1+ExpressFuelSurcharge),2))</f>
        <v>166.81</v>
      </c>
      <c r="J21" s="307">
        <f>IF(MinBaseIntAir&gt;ROUND(((1-InternationalAirDiscount)*'UPS International Air Base'!J18),2),ROUND(MinBaseIntAir*(1+ExpressFuelSurcharge),2),ROUND(((1-InternationalAirDiscount)*'UPS International Air Base'!J18)*(1+ExpressFuelSurcharge),2))</f>
        <v>245.49</v>
      </c>
      <c r="K21" s="307">
        <f>IF(MinBaseIntAir&gt;ROUND(((1-InternationalAirDiscount)*'UPS International Air Base'!K18),2),ROUND(MinBaseIntAir*(1+ExpressFuelSurcharge),2),ROUND(((1-InternationalAirDiscount)*'UPS International Air Base'!K18)*(1+ExpressFuelSurcharge),2))</f>
        <v>245.28</v>
      </c>
      <c r="L21" s="307">
        <f>IF(MinBaseIntAir&gt;ROUND(((1-InternationalAirDiscount)*'UPS International Air Base'!L18),2),ROUND(MinBaseIntAir*(1+ExpressFuelSurcharge),2),ROUND(((1-InternationalAirDiscount)*'UPS International Air Base'!L18)*(1+ExpressFuelSurcharge),2))</f>
        <v>232.94</v>
      </c>
      <c r="M21" s="307">
        <f>IF(MinBaseIntAir&gt;ROUND(((1-InternationalAirDiscount)*'UPS International Air Base'!M18),2),ROUND(MinBaseIntAir*(1+ExpressFuelSurcharge),2),ROUND(((1-InternationalAirDiscount)*'UPS International Air Base'!M18)*(1+ExpressFuelSurcharge),2))</f>
        <v>128.71</v>
      </c>
      <c r="N21" s="307">
        <f>IF(MinBaseIntAir&gt;ROUND(((1-InternationalAirDiscount)*'UPS International Air Base'!N18),2),ROUND(MinBaseIntAir*(1+ExpressFuelSurcharge),2),ROUND(((1-InternationalAirDiscount)*'UPS International Air Base'!N18)*(1+ExpressFuelSurcharge),2))</f>
        <v>165.79</v>
      </c>
      <c r="O21" s="307">
        <f>IF(MinBaseIntAir&gt;ROUND(((1-InternationalAirDiscount)*'UPS International Air Base'!O18),2),ROUND(MinBaseIntAir*(1+ExpressFuelSurcharge),2),ROUND(((1-InternationalAirDiscount)*'UPS International Air Base'!O18)*(1+ExpressFuelSurcharge),2))</f>
        <v>160.16</v>
      </c>
      <c r="P21" s="307">
        <f>IF(MinBaseIntAir&gt;ROUND(((1-InternationalAirDiscount)*'UPS International Air Base'!P18),2),ROUND(MinBaseIntAir*(1+ExpressFuelSurcharge),2),ROUND(((1-InternationalAirDiscount)*'UPS International Air Base'!P18)*(1+ExpressFuelSurcharge),2))</f>
        <v>134.09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299">
        <v>17.0</v>
      </c>
      <c r="B22" s="307">
        <f>IF(MinBaseIntAir&gt;ROUND(((1-InternationalAirDiscount)*'UPS International Air Base'!B19),2),ROUND(MinBaseIntAir*(1+ExpressFuelSurcharge),2),ROUND(((1-InternationalAirDiscount)*'UPS International Air Base'!B19)*(1+ExpressFuelSurcharge),2))</f>
        <v>88.28</v>
      </c>
      <c r="C22" s="307">
        <f>IF(MinBaseIntAir&gt;ROUND(((1-InternationalAirDiscount)*'UPS International Air Base'!C19),2),ROUND(MinBaseIntAir*(1+ExpressFuelSurcharge),2),ROUND(((1-InternationalAirDiscount)*'UPS International Air Base'!C19)*(1+ExpressFuelSurcharge),2))</f>
        <v>99.13</v>
      </c>
      <c r="D22" s="307">
        <f>IF(MinBaseIntAir&gt;ROUND(((1-InternationalAirDiscount)*'UPS International Air Base'!D19),2),ROUND(MinBaseIntAir*(1+ExpressFuelSurcharge),2),ROUND(((1-InternationalAirDiscount)*'UPS International Air Base'!D19)*(1+ExpressFuelSurcharge),2))</f>
        <v>108.98</v>
      </c>
      <c r="E22" s="307">
        <f>IF(MinBaseIntAir&gt;ROUND(((1-InternationalAirDiscount)*'UPS International Air Base'!E19),2),ROUND(MinBaseIntAir*(1+ExpressFuelSurcharge),2),ROUND(((1-InternationalAirDiscount)*'UPS International Air Base'!E19)*(1+ExpressFuelSurcharge),2))</f>
        <v>129.54</v>
      </c>
      <c r="F22" s="307">
        <f>IF(MinBaseIntAir&gt;ROUND(((1-InternationalAirDiscount)*'UPS International Air Base'!F19),2),ROUND(MinBaseIntAir*(1+ExpressFuelSurcharge),2),ROUND(((1-InternationalAirDiscount)*'UPS International Air Base'!F19)*(1+ExpressFuelSurcharge),2))</f>
        <v>102.85</v>
      </c>
      <c r="G22" s="307">
        <f>IF(MinBaseIntAir&gt;ROUND(((1-InternationalAirDiscount)*'UPS International Air Base'!G19),2),ROUND(MinBaseIntAir*(1+ExpressFuelSurcharge),2),ROUND(((1-InternationalAirDiscount)*'UPS International Air Base'!G19)*(1+ExpressFuelSurcharge),2))</f>
        <v>150.44</v>
      </c>
      <c r="H22" s="307">
        <f>IF(MinBaseIntAir&gt;ROUND(((1-InternationalAirDiscount)*'UPS International Air Base'!H19),2),ROUND(MinBaseIntAir*(1+ExpressFuelSurcharge),2),ROUND(((1-InternationalAirDiscount)*'UPS International Air Base'!H19)*(1+ExpressFuelSurcharge),2))</f>
        <v>187.01</v>
      </c>
      <c r="I22" s="307">
        <f>IF(MinBaseIntAir&gt;ROUND(((1-InternationalAirDiscount)*'UPS International Air Base'!I19),2),ROUND(MinBaseIntAir*(1+ExpressFuelSurcharge),2),ROUND(((1-InternationalAirDiscount)*'UPS International Air Base'!I19)*(1+ExpressFuelSurcharge),2))</f>
        <v>167.17</v>
      </c>
      <c r="J22" s="307">
        <f>IF(MinBaseIntAir&gt;ROUND(((1-InternationalAirDiscount)*'UPS International Air Base'!J19),2),ROUND(MinBaseIntAir*(1+ExpressFuelSurcharge),2),ROUND(((1-InternationalAirDiscount)*'UPS International Air Base'!J19)*(1+ExpressFuelSurcharge),2))</f>
        <v>247.46</v>
      </c>
      <c r="K22" s="307">
        <f>IF(MinBaseIntAir&gt;ROUND(((1-InternationalAirDiscount)*'UPS International Air Base'!K19),2),ROUND(MinBaseIntAir*(1+ExpressFuelSurcharge),2),ROUND(((1-InternationalAirDiscount)*'UPS International Air Base'!K19)*(1+ExpressFuelSurcharge),2))</f>
        <v>248.27</v>
      </c>
      <c r="L22" s="307">
        <f>IF(MinBaseIntAir&gt;ROUND(((1-InternationalAirDiscount)*'UPS International Air Base'!L19),2),ROUND(MinBaseIntAir*(1+ExpressFuelSurcharge),2),ROUND(((1-InternationalAirDiscount)*'UPS International Air Base'!L19)*(1+ExpressFuelSurcharge),2))</f>
        <v>248.54</v>
      </c>
      <c r="M22" s="307">
        <f>IF(MinBaseIntAir&gt;ROUND(((1-InternationalAirDiscount)*'UPS International Air Base'!M19),2),ROUND(MinBaseIntAir*(1+ExpressFuelSurcharge),2),ROUND(((1-InternationalAirDiscount)*'UPS International Air Base'!M19)*(1+ExpressFuelSurcharge),2))</f>
        <v>133.04</v>
      </c>
      <c r="N22" s="307">
        <f>IF(MinBaseIntAir&gt;ROUND(((1-InternationalAirDiscount)*'UPS International Air Base'!N19),2),ROUND(MinBaseIntAir*(1+ExpressFuelSurcharge),2),ROUND(((1-InternationalAirDiscount)*'UPS International Air Base'!N19)*(1+ExpressFuelSurcharge),2))</f>
        <v>167.33</v>
      </c>
      <c r="O22" s="307">
        <f>IF(MinBaseIntAir&gt;ROUND(((1-InternationalAirDiscount)*'UPS International Air Base'!O19),2),ROUND(MinBaseIntAir*(1+ExpressFuelSurcharge),2),ROUND(((1-InternationalAirDiscount)*'UPS International Air Base'!O19)*(1+ExpressFuelSurcharge),2))</f>
        <v>164.51</v>
      </c>
      <c r="P22" s="307">
        <f>IF(MinBaseIntAir&gt;ROUND(((1-InternationalAirDiscount)*'UPS International Air Base'!P19),2),ROUND(MinBaseIntAir*(1+ExpressFuelSurcharge),2),ROUND(((1-InternationalAirDiscount)*'UPS International Air Base'!P19)*(1+ExpressFuelSurcharge),2))</f>
        <v>134.83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299">
        <v>18.0</v>
      </c>
      <c r="B23" s="307">
        <f>IF(MinBaseIntAir&gt;ROUND(((1-InternationalAirDiscount)*'UPS International Air Base'!B20),2),ROUND(MinBaseIntAir*(1+ExpressFuelSurcharge),2),ROUND(((1-InternationalAirDiscount)*'UPS International Air Base'!B20)*(1+ExpressFuelSurcharge),2))</f>
        <v>90.1</v>
      </c>
      <c r="C23" s="307">
        <f>IF(MinBaseIntAir&gt;ROUND(((1-InternationalAirDiscount)*'UPS International Air Base'!C20),2),ROUND(MinBaseIntAir*(1+ExpressFuelSurcharge),2),ROUND(((1-InternationalAirDiscount)*'UPS International Air Base'!C20)*(1+ExpressFuelSurcharge),2))</f>
        <v>99.54</v>
      </c>
      <c r="D23" s="307">
        <f>IF(MinBaseIntAir&gt;ROUND(((1-InternationalAirDiscount)*'UPS International Air Base'!D20),2),ROUND(MinBaseIntAir*(1+ExpressFuelSurcharge),2),ROUND(((1-InternationalAirDiscount)*'UPS International Air Base'!D20)*(1+ExpressFuelSurcharge),2))</f>
        <v>109.4</v>
      </c>
      <c r="E23" s="307">
        <f>IF(MinBaseIntAir&gt;ROUND(((1-InternationalAirDiscount)*'UPS International Air Base'!E20),2),ROUND(MinBaseIntAir*(1+ExpressFuelSurcharge),2),ROUND(((1-InternationalAirDiscount)*'UPS International Air Base'!E20)*(1+ExpressFuelSurcharge),2))</f>
        <v>129.89</v>
      </c>
      <c r="F23" s="307">
        <f>IF(MinBaseIntAir&gt;ROUND(((1-InternationalAirDiscount)*'UPS International Air Base'!F20),2),ROUND(MinBaseIntAir*(1+ExpressFuelSurcharge),2),ROUND(((1-InternationalAirDiscount)*'UPS International Air Base'!F20)*(1+ExpressFuelSurcharge),2))</f>
        <v>103.49</v>
      </c>
      <c r="G23" s="307">
        <f>IF(MinBaseIntAir&gt;ROUND(((1-InternationalAirDiscount)*'UPS International Air Base'!G20),2),ROUND(MinBaseIntAir*(1+ExpressFuelSurcharge),2),ROUND(((1-InternationalAirDiscount)*'UPS International Air Base'!G20)*(1+ExpressFuelSurcharge),2))</f>
        <v>150.84</v>
      </c>
      <c r="H23" s="307">
        <f>IF(MinBaseIntAir&gt;ROUND(((1-InternationalAirDiscount)*'UPS International Air Base'!H20),2),ROUND(MinBaseIntAir*(1+ExpressFuelSurcharge),2),ROUND(((1-InternationalAirDiscount)*'UPS International Air Base'!H20)*(1+ExpressFuelSurcharge),2))</f>
        <v>187.53</v>
      </c>
      <c r="I23" s="307">
        <f>IF(MinBaseIntAir&gt;ROUND(((1-InternationalAirDiscount)*'UPS International Air Base'!I20),2),ROUND(MinBaseIntAir*(1+ExpressFuelSurcharge),2),ROUND(((1-InternationalAirDiscount)*'UPS International Air Base'!I20)*(1+ExpressFuelSurcharge),2))</f>
        <v>167.54</v>
      </c>
      <c r="J23" s="307">
        <f>IF(MinBaseIntAir&gt;ROUND(((1-InternationalAirDiscount)*'UPS International Air Base'!J20),2),ROUND(MinBaseIntAir*(1+ExpressFuelSurcharge),2),ROUND(((1-InternationalAirDiscount)*'UPS International Air Base'!J20)*(1+ExpressFuelSurcharge),2))</f>
        <v>256.12</v>
      </c>
      <c r="K23" s="307">
        <f>IF(MinBaseIntAir&gt;ROUND(((1-InternationalAirDiscount)*'UPS International Air Base'!K20),2),ROUND(MinBaseIntAir*(1+ExpressFuelSurcharge),2),ROUND(((1-InternationalAirDiscount)*'UPS International Air Base'!K20)*(1+ExpressFuelSurcharge),2))</f>
        <v>255.81</v>
      </c>
      <c r="L23" s="307">
        <f>IF(MinBaseIntAir&gt;ROUND(((1-InternationalAirDiscount)*'UPS International Air Base'!L20),2),ROUND(MinBaseIntAir*(1+ExpressFuelSurcharge),2),ROUND(((1-InternationalAirDiscount)*'UPS International Air Base'!L20)*(1+ExpressFuelSurcharge),2))</f>
        <v>261.86</v>
      </c>
      <c r="M23" s="307">
        <f>IF(MinBaseIntAir&gt;ROUND(((1-InternationalAirDiscount)*'UPS International Air Base'!M20),2),ROUND(MinBaseIntAir*(1+ExpressFuelSurcharge),2),ROUND(((1-InternationalAirDiscount)*'UPS International Air Base'!M20)*(1+ExpressFuelSurcharge),2))</f>
        <v>134.13</v>
      </c>
      <c r="N23" s="307">
        <f>IF(MinBaseIntAir&gt;ROUND(((1-InternationalAirDiscount)*'UPS International Air Base'!N20),2),ROUND(MinBaseIntAir*(1+ExpressFuelSurcharge),2),ROUND(((1-InternationalAirDiscount)*'UPS International Air Base'!N20)*(1+ExpressFuelSurcharge),2))</f>
        <v>167.68</v>
      </c>
      <c r="O23" s="307">
        <f>IF(MinBaseIntAir&gt;ROUND(((1-InternationalAirDiscount)*'UPS International Air Base'!O20),2),ROUND(MinBaseIntAir*(1+ExpressFuelSurcharge),2),ROUND(((1-InternationalAirDiscount)*'UPS International Air Base'!O20)*(1+ExpressFuelSurcharge),2))</f>
        <v>164.91</v>
      </c>
      <c r="P23" s="307">
        <f>IF(MinBaseIntAir&gt;ROUND(((1-InternationalAirDiscount)*'UPS International Air Base'!P20),2),ROUND(MinBaseIntAir*(1+ExpressFuelSurcharge),2),ROUND(((1-InternationalAirDiscount)*'UPS International Air Base'!P20)*(1+ExpressFuelSurcharge),2))</f>
        <v>135.23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299">
        <v>19.0</v>
      </c>
      <c r="B24" s="307">
        <f>IF(MinBaseIntAir&gt;ROUND(((1-InternationalAirDiscount)*'UPS International Air Base'!B21),2),ROUND(MinBaseIntAir*(1+ExpressFuelSurcharge),2),ROUND(((1-InternationalAirDiscount)*'UPS International Air Base'!B21)*(1+ExpressFuelSurcharge),2))</f>
        <v>90.49</v>
      </c>
      <c r="C24" s="307">
        <f>IF(MinBaseIntAir&gt;ROUND(((1-InternationalAirDiscount)*'UPS International Air Base'!C21),2),ROUND(MinBaseIntAir*(1+ExpressFuelSurcharge),2),ROUND(((1-InternationalAirDiscount)*'UPS International Air Base'!C21)*(1+ExpressFuelSurcharge),2))</f>
        <v>100.55</v>
      </c>
      <c r="D24" s="307">
        <f>IF(MinBaseIntAir&gt;ROUND(((1-InternationalAirDiscount)*'UPS International Air Base'!D21),2),ROUND(MinBaseIntAir*(1+ExpressFuelSurcharge),2),ROUND(((1-InternationalAirDiscount)*'UPS International Air Base'!D21)*(1+ExpressFuelSurcharge),2))</f>
        <v>109.81</v>
      </c>
      <c r="E24" s="307">
        <f>IF(MinBaseIntAir&gt;ROUND(((1-InternationalAirDiscount)*'UPS International Air Base'!E21),2),ROUND(MinBaseIntAir*(1+ExpressFuelSurcharge),2),ROUND(((1-InternationalAirDiscount)*'UPS International Air Base'!E21)*(1+ExpressFuelSurcharge),2))</f>
        <v>130.25</v>
      </c>
      <c r="F24" s="307">
        <f>IF(MinBaseIntAir&gt;ROUND(((1-InternationalAirDiscount)*'UPS International Air Base'!F21),2),ROUND(MinBaseIntAir*(1+ExpressFuelSurcharge),2),ROUND(((1-InternationalAirDiscount)*'UPS International Air Base'!F21)*(1+ExpressFuelSurcharge),2))</f>
        <v>110.39</v>
      </c>
      <c r="G24" s="307">
        <f>IF(MinBaseIntAir&gt;ROUND(((1-InternationalAirDiscount)*'UPS International Air Base'!G21),2),ROUND(MinBaseIntAir*(1+ExpressFuelSurcharge),2),ROUND(((1-InternationalAirDiscount)*'UPS International Air Base'!G21)*(1+ExpressFuelSurcharge),2))</f>
        <v>151.22</v>
      </c>
      <c r="H24" s="307">
        <f>IF(MinBaseIntAir&gt;ROUND(((1-InternationalAirDiscount)*'UPS International Air Base'!H21),2),ROUND(MinBaseIntAir*(1+ExpressFuelSurcharge),2),ROUND(((1-InternationalAirDiscount)*'UPS International Air Base'!H21)*(1+ExpressFuelSurcharge),2))</f>
        <v>187.94</v>
      </c>
      <c r="I24" s="307">
        <f>IF(MinBaseIntAir&gt;ROUND(((1-InternationalAirDiscount)*'UPS International Air Base'!I21),2),ROUND(MinBaseIntAir*(1+ExpressFuelSurcharge),2),ROUND(((1-InternationalAirDiscount)*'UPS International Air Base'!I21)*(1+ExpressFuelSurcharge),2))</f>
        <v>167.9</v>
      </c>
      <c r="J24" s="307">
        <f>IF(MinBaseIntAir&gt;ROUND(((1-InternationalAirDiscount)*'UPS International Air Base'!J21),2),ROUND(MinBaseIntAir*(1+ExpressFuelSurcharge),2),ROUND(((1-InternationalAirDiscount)*'UPS International Air Base'!J21)*(1+ExpressFuelSurcharge),2))</f>
        <v>259.55</v>
      </c>
      <c r="K24" s="307">
        <f>IF(MinBaseIntAir&gt;ROUND(((1-InternationalAirDiscount)*'UPS International Air Base'!K21),2),ROUND(MinBaseIntAir*(1+ExpressFuelSurcharge),2),ROUND(((1-InternationalAirDiscount)*'UPS International Air Base'!K21)*(1+ExpressFuelSurcharge),2))</f>
        <v>269.35</v>
      </c>
      <c r="L24" s="307">
        <f>IF(MinBaseIntAir&gt;ROUND(((1-InternationalAirDiscount)*'UPS International Air Base'!L21),2),ROUND(MinBaseIntAir*(1+ExpressFuelSurcharge),2),ROUND(((1-InternationalAirDiscount)*'UPS International Air Base'!L21)*(1+ExpressFuelSurcharge),2))</f>
        <v>262.58</v>
      </c>
      <c r="M24" s="307">
        <f>IF(MinBaseIntAir&gt;ROUND(((1-InternationalAirDiscount)*'UPS International Air Base'!M21),2),ROUND(MinBaseIntAir*(1+ExpressFuelSurcharge),2),ROUND(((1-InternationalAirDiscount)*'UPS International Air Base'!M21)*(1+ExpressFuelSurcharge),2))</f>
        <v>134.53</v>
      </c>
      <c r="N24" s="307">
        <f>IF(MinBaseIntAir&gt;ROUND(((1-InternationalAirDiscount)*'UPS International Air Base'!N21),2),ROUND(MinBaseIntAir*(1+ExpressFuelSurcharge),2),ROUND(((1-InternationalAirDiscount)*'UPS International Air Base'!N21)*(1+ExpressFuelSurcharge),2))</f>
        <v>168.05</v>
      </c>
      <c r="O24" s="307">
        <f>IF(MinBaseIntAir&gt;ROUND(((1-InternationalAirDiscount)*'UPS International Air Base'!O21),2),ROUND(MinBaseIntAir*(1+ExpressFuelSurcharge),2),ROUND(((1-InternationalAirDiscount)*'UPS International Air Base'!O21)*(1+ExpressFuelSurcharge),2))</f>
        <v>165.32</v>
      </c>
      <c r="P24" s="307">
        <f>IF(MinBaseIntAir&gt;ROUND(((1-InternationalAirDiscount)*'UPS International Air Base'!P21),2),ROUND(MinBaseIntAir*(1+ExpressFuelSurcharge),2),ROUND(((1-InternationalAirDiscount)*'UPS International Air Base'!P21)*(1+ExpressFuelSurcharge),2))</f>
        <v>135.64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299">
        <v>20.0</v>
      </c>
      <c r="B25" s="307">
        <f>IF(MinBaseIntAir&gt;ROUND(((1-InternationalAirDiscount)*'UPS International Air Base'!B22),2),ROUND(MinBaseIntAir*(1+ExpressFuelSurcharge),2),ROUND(((1-InternationalAirDiscount)*'UPS International Air Base'!B22)*(1+ExpressFuelSurcharge),2))</f>
        <v>90.88</v>
      </c>
      <c r="C25" s="307">
        <f>IF(MinBaseIntAir&gt;ROUND(((1-InternationalAirDiscount)*'UPS International Air Base'!C22),2),ROUND(MinBaseIntAir*(1+ExpressFuelSurcharge),2),ROUND(((1-InternationalAirDiscount)*'UPS International Air Base'!C22)*(1+ExpressFuelSurcharge),2))</f>
        <v>100.96</v>
      </c>
      <c r="D25" s="307">
        <f>IF(MinBaseIntAir&gt;ROUND(((1-InternationalAirDiscount)*'UPS International Air Base'!D22),2),ROUND(MinBaseIntAir*(1+ExpressFuelSurcharge),2),ROUND(((1-InternationalAirDiscount)*'UPS International Air Base'!D22)*(1+ExpressFuelSurcharge),2))</f>
        <v>110.22</v>
      </c>
      <c r="E25" s="307">
        <f>IF(MinBaseIntAir&gt;ROUND(((1-InternationalAirDiscount)*'UPS International Air Base'!E22),2),ROUND(MinBaseIntAir*(1+ExpressFuelSurcharge),2),ROUND(((1-InternationalAirDiscount)*'UPS International Air Base'!E22)*(1+ExpressFuelSurcharge),2))</f>
        <v>130.6</v>
      </c>
      <c r="F25" s="307">
        <f>IF(MinBaseIntAir&gt;ROUND(((1-InternationalAirDiscount)*'UPS International Air Base'!F22),2),ROUND(MinBaseIntAir*(1+ExpressFuelSurcharge),2),ROUND(((1-InternationalAirDiscount)*'UPS International Air Base'!F22)*(1+ExpressFuelSurcharge),2))</f>
        <v>114.5</v>
      </c>
      <c r="G25" s="307">
        <f>IF(MinBaseIntAir&gt;ROUND(((1-InternationalAirDiscount)*'UPS International Air Base'!G22),2),ROUND(MinBaseIntAir*(1+ExpressFuelSurcharge),2),ROUND(((1-InternationalAirDiscount)*'UPS International Air Base'!G22)*(1+ExpressFuelSurcharge),2))</f>
        <v>151.6</v>
      </c>
      <c r="H25" s="307">
        <f>IF(MinBaseIntAir&gt;ROUND(((1-InternationalAirDiscount)*'UPS International Air Base'!H22),2),ROUND(MinBaseIntAir*(1+ExpressFuelSurcharge),2),ROUND(((1-InternationalAirDiscount)*'UPS International Air Base'!H22)*(1+ExpressFuelSurcharge),2))</f>
        <v>188.33</v>
      </c>
      <c r="I25" s="307">
        <f>IF(MinBaseIntAir&gt;ROUND(((1-InternationalAirDiscount)*'UPS International Air Base'!I22),2),ROUND(MinBaseIntAir*(1+ExpressFuelSurcharge),2),ROUND(((1-InternationalAirDiscount)*'UPS International Air Base'!I22)*(1+ExpressFuelSurcharge),2))</f>
        <v>168.27</v>
      </c>
      <c r="J25" s="307">
        <f>IF(MinBaseIntAir&gt;ROUND(((1-InternationalAirDiscount)*'UPS International Air Base'!J22),2),ROUND(MinBaseIntAir*(1+ExpressFuelSurcharge),2),ROUND(((1-InternationalAirDiscount)*'UPS International Air Base'!J22)*(1+ExpressFuelSurcharge),2))</f>
        <v>260.07</v>
      </c>
      <c r="K25" s="307">
        <f>IF(MinBaseIntAir&gt;ROUND(((1-InternationalAirDiscount)*'UPS International Air Base'!K22),2),ROUND(MinBaseIntAir*(1+ExpressFuelSurcharge),2),ROUND(((1-InternationalAirDiscount)*'UPS International Air Base'!K22)*(1+ExpressFuelSurcharge),2))</f>
        <v>272.44</v>
      </c>
      <c r="L25" s="307">
        <f>IF(MinBaseIntAir&gt;ROUND(((1-InternationalAirDiscount)*'UPS International Air Base'!L22),2),ROUND(MinBaseIntAir*(1+ExpressFuelSurcharge),2),ROUND(((1-InternationalAirDiscount)*'UPS International Air Base'!L22)*(1+ExpressFuelSurcharge),2))</f>
        <v>263.87</v>
      </c>
      <c r="M25" s="307">
        <f>IF(MinBaseIntAir&gt;ROUND(((1-InternationalAirDiscount)*'UPS International Air Base'!M22),2),ROUND(MinBaseIntAir*(1+ExpressFuelSurcharge),2),ROUND(((1-InternationalAirDiscount)*'UPS International Air Base'!M22)*(1+ExpressFuelSurcharge),2))</f>
        <v>134.94</v>
      </c>
      <c r="N25" s="307">
        <f>IF(MinBaseIntAir&gt;ROUND(((1-InternationalAirDiscount)*'UPS International Air Base'!N22),2),ROUND(MinBaseIntAir*(1+ExpressFuelSurcharge),2),ROUND(((1-InternationalAirDiscount)*'UPS International Air Base'!N22)*(1+ExpressFuelSurcharge),2))</f>
        <v>168.41</v>
      </c>
      <c r="O25" s="307">
        <f>IF(MinBaseIntAir&gt;ROUND(((1-InternationalAirDiscount)*'UPS International Air Base'!O22),2),ROUND(MinBaseIntAir*(1+ExpressFuelSurcharge),2),ROUND(((1-InternationalAirDiscount)*'UPS International Air Base'!O22)*(1+ExpressFuelSurcharge),2))</f>
        <v>166.49</v>
      </c>
      <c r="P25" s="307">
        <f>IF(MinBaseIntAir&gt;ROUND(((1-InternationalAirDiscount)*'UPS International Air Base'!P22),2),ROUND(MinBaseIntAir*(1+ExpressFuelSurcharge),2),ROUND(((1-InternationalAirDiscount)*'UPS International Air Base'!P22)*(1+ExpressFuelSurcharge),2))</f>
        <v>136.05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299">
        <v>21.0</v>
      </c>
      <c r="B26" s="307">
        <f>IF(MinBaseIntAir&gt;ROUND(((1-InternationalAirDiscount)*'UPS International Air Base'!B23),2),ROUND(MinBaseIntAir*(1+ExpressFuelSurcharge),2),ROUND(((1-InternationalAirDiscount)*'UPS International Air Base'!B23)*(1+ExpressFuelSurcharge),2))</f>
        <v>91.26</v>
      </c>
      <c r="C26" s="307">
        <f>IF(MinBaseIntAir&gt;ROUND(((1-InternationalAirDiscount)*'UPS International Air Base'!C23),2),ROUND(MinBaseIntAir*(1+ExpressFuelSurcharge),2),ROUND(((1-InternationalAirDiscount)*'UPS International Air Base'!C23)*(1+ExpressFuelSurcharge),2))</f>
        <v>104.24</v>
      </c>
      <c r="D26" s="307">
        <f>IF(MinBaseIntAir&gt;ROUND(((1-InternationalAirDiscount)*'UPS International Air Base'!D23),2),ROUND(MinBaseIntAir*(1+ExpressFuelSurcharge),2),ROUND(((1-InternationalAirDiscount)*'UPS International Air Base'!D23)*(1+ExpressFuelSurcharge),2))</f>
        <v>110.62</v>
      </c>
      <c r="E26" s="307">
        <f>IF(MinBaseIntAir&gt;ROUND(((1-InternationalAirDiscount)*'UPS International Air Base'!E23),2),ROUND(MinBaseIntAir*(1+ExpressFuelSurcharge),2),ROUND(((1-InternationalAirDiscount)*'UPS International Air Base'!E23)*(1+ExpressFuelSurcharge),2))</f>
        <v>131.58</v>
      </c>
      <c r="F26" s="307">
        <f>IF(MinBaseIntAir&gt;ROUND(((1-InternationalAirDiscount)*'UPS International Air Base'!F23),2),ROUND(MinBaseIntAir*(1+ExpressFuelSurcharge),2),ROUND(((1-InternationalAirDiscount)*'UPS International Air Base'!F23)*(1+ExpressFuelSurcharge),2))</f>
        <v>115.79</v>
      </c>
      <c r="G26" s="307">
        <f>IF(MinBaseIntAir&gt;ROUND(((1-InternationalAirDiscount)*'UPS International Air Base'!G23),2),ROUND(MinBaseIntAir*(1+ExpressFuelSurcharge),2),ROUND(((1-InternationalAirDiscount)*'UPS International Air Base'!G23)*(1+ExpressFuelSurcharge),2))</f>
        <v>151.94</v>
      </c>
      <c r="H26" s="307">
        <f>IF(MinBaseIntAir&gt;ROUND(((1-InternationalAirDiscount)*'UPS International Air Base'!H23),2),ROUND(MinBaseIntAir*(1+ExpressFuelSurcharge),2),ROUND(((1-InternationalAirDiscount)*'UPS International Air Base'!H23)*(1+ExpressFuelSurcharge),2))</f>
        <v>190.48</v>
      </c>
      <c r="I26" s="307">
        <f>IF(MinBaseIntAir&gt;ROUND(((1-InternationalAirDiscount)*'UPS International Air Base'!I23),2),ROUND(MinBaseIntAir*(1+ExpressFuelSurcharge),2),ROUND(((1-InternationalAirDiscount)*'UPS International Air Base'!I23)*(1+ExpressFuelSurcharge),2))</f>
        <v>168.63</v>
      </c>
      <c r="J26" s="307">
        <f>IF(MinBaseIntAir&gt;ROUND(((1-InternationalAirDiscount)*'UPS International Air Base'!J23),2),ROUND(MinBaseIntAir*(1+ExpressFuelSurcharge),2),ROUND(((1-InternationalAirDiscount)*'UPS International Air Base'!J23)*(1+ExpressFuelSurcharge),2))</f>
        <v>260.46</v>
      </c>
      <c r="K26" s="307">
        <f>IF(MinBaseIntAir&gt;ROUND(((1-InternationalAirDiscount)*'UPS International Air Base'!K23),2),ROUND(MinBaseIntAir*(1+ExpressFuelSurcharge),2),ROUND(((1-InternationalAirDiscount)*'UPS International Air Base'!K23)*(1+ExpressFuelSurcharge),2))</f>
        <v>272.82</v>
      </c>
      <c r="L26" s="307">
        <f>IF(MinBaseIntAir&gt;ROUND(((1-InternationalAirDiscount)*'UPS International Air Base'!L23),2),ROUND(MinBaseIntAir*(1+ExpressFuelSurcharge),2),ROUND(((1-InternationalAirDiscount)*'UPS International Air Base'!L23)*(1+ExpressFuelSurcharge),2))</f>
        <v>264.22</v>
      </c>
      <c r="M26" s="307">
        <f>IF(MinBaseIntAir&gt;ROUND(((1-InternationalAirDiscount)*'UPS International Air Base'!M23),2),ROUND(MinBaseIntAir*(1+ExpressFuelSurcharge),2),ROUND(((1-InternationalAirDiscount)*'UPS International Air Base'!M23)*(1+ExpressFuelSurcharge),2))</f>
        <v>135.31</v>
      </c>
      <c r="N26" s="307">
        <f>IF(MinBaseIntAir&gt;ROUND(((1-InternationalAirDiscount)*'UPS International Air Base'!N23),2),ROUND(MinBaseIntAir*(1+ExpressFuelSurcharge),2),ROUND(((1-InternationalAirDiscount)*'UPS International Air Base'!N23)*(1+ExpressFuelSurcharge),2))</f>
        <v>168.77</v>
      </c>
      <c r="O26" s="307">
        <f>IF(MinBaseIntAir&gt;ROUND(((1-InternationalAirDiscount)*'UPS International Air Base'!O23),2),ROUND(MinBaseIntAir*(1+ExpressFuelSurcharge),2),ROUND(((1-InternationalAirDiscount)*'UPS International Air Base'!O23)*(1+ExpressFuelSurcharge),2))</f>
        <v>167.95</v>
      </c>
      <c r="P26" s="307">
        <f>IF(MinBaseIntAir&gt;ROUND(((1-InternationalAirDiscount)*'UPS International Air Base'!P23),2),ROUND(MinBaseIntAir*(1+ExpressFuelSurcharge),2),ROUND(((1-InternationalAirDiscount)*'UPS International Air Base'!P23)*(1+ExpressFuelSurcharge),2))</f>
        <v>136.09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299">
        <v>22.0</v>
      </c>
      <c r="B27" s="307">
        <f>IF(MinBaseIntAir&gt;ROUND(((1-InternationalAirDiscount)*'UPS International Air Base'!B24),2),ROUND(MinBaseIntAir*(1+ExpressFuelSurcharge),2),ROUND(((1-InternationalAirDiscount)*'UPS International Air Base'!B24)*(1+ExpressFuelSurcharge),2))</f>
        <v>91.65</v>
      </c>
      <c r="C27" s="307">
        <f>IF(MinBaseIntAir&gt;ROUND(((1-InternationalAirDiscount)*'UPS International Air Base'!C24),2),ROUND(MinBaseIntAir*(1+ExpressFuelSurcharge),2),ROUND(((1-InternationalAirDiscount)*'UPS International Air Base'!C24)*(1+ExpressFuelSurcharge),2))</f>
        <v>104.64</v>
      </c>
      <c r="D27" s="307">
        <f>IF(MinBaseIntAir&gt;ROUND(((1-InternationalAirDiscount)*'UPS International Air Base'!D24),2),ROUND(MinBaseIntAir*(1+ExpressFuelSurcharge),2),ROUND(((1-InternationalAirDiscount)*'UPS International Air Base'!D24)*(1+ExpressFuelSurcharge),2))</f>
        <v>110.97</v>
      </c>
      <c r="E27" s="307">
        <f>IF(MinBaseIntAir&gt;ROUND(((1-InternationalAirDiscount)*'UPS International Air Base'!E24),2),ROUND(MinBaseIntAir*(1+ExpressFuelSurcharge),2),ROUND(((1-InternationalAirDiscount)*'UPS International Air Base'!E24)*(1+ExpressFuelSurcharge),2))</f>
        <v>131.92</v>
      </c>
      <c r="F27" s="307">
        <f>IF(MinBaseIntAir&gt;ROUND(((1-InternationalAirDiscount)*'UPS International Air Base'!F24),2),ROUND(MinBaseIntAir*(1+ExpressFuelSurcharge),2),ROUND(((1-InternationalAirDiscount)*'UPS International Air Base'!F24)*(1+ExpressFuelSurcharge),2))</f>
        <v>116.2</v>
      </c>
      <c r="G27" s="307">
        <f>IF(MinBaseIntAir&gt;ROUND(((1-InternationalAirDiscount)*'UPS International Air Base'!G24),2),ROUND(MinBaseIntAir*(1+ExpressFuelSurcharge),2),ROUND(((1-InternationalAirDiscount)*'UPS International Air Base'!G24)*(1+ExpressFuelSurcharge),2))</f>
        <v>152.29</v>
      </c>
      <c r="H27" s="307">
        <f>IF(MinBaseIntAir&gt;ROUND(((1-InternationalAirDiscount)*'UPS International Air Base'!H24),2),ROUND(MinBaseIntAir*(1+ExpressFuelSurcharge),2),ROUND(((1-InternationalAirDiscount)*'UPS International Air Base'!H24)*(1+ExpressFuelSurcharge),2))</f>
        <v>190.88</v>
      </c>
      <c r="I27" s="307">
        <f>IF(MinBaseIntAir&gt;ROUND(((1-InternationalAirDiscount)*'UPS International Air Base'!I24),2),ROUND(MinBaseIntAir*(1+ExpressFuelSurcharge),2),ROUND(((1-InternationalAirDiscount)*'UPS International Air Base'!I24)*(1+ExpressFuelSurcharge),2))</f>
        <v>169</v>
      </c>
      <c r="J27" s="307">
        <f>IF(MinBaseIntAir&gt;ROUND(((1-InternationalAirDiscount)*'UPS International Air Base'!J24),2),ROUND(MinBaseIntAir*(1+ExpressFuelSurcharge),2),ROUND(((1-InternationalAirDiscount)*'UPS International Air Base'!J24)*(1+ExpressFuelSurcharge),2))</f>
        <v>260.84</v>
      </c>
      <c r="K27" s="307">
        <f>IF(MinBaseIntAir&gt;ROUND(((1-InternationalAirDiscount)*'UPS International Air Base'!K24),2),ROUND(MinBaseIntAir*(1+ExpressFuelSurcharge),2),ROUND(((1-InternationalAirDiscount)*'UPS International Air Base'!K24)*(1+ExpressFuelSurcharge),2))</f>
        <v>273.19</v>
      </c>
      <c r="L27" s="307">
        <f>IF(MinBaseIntAir&gt;ROUND(((1-InternationalAirDiscount)*'UPS International Air Base'!L24),2),ROUND(MinBaseIntAir*(1+ExpressFuelSurcharge),2),ROUND(((1-InternationalAirDiscount)*'UPS International Air Base'!L24)*(1+ExpressFuelSurcharge),2))</f>
        <v>264.57</v>
      </c>
      <c r="M27" s="307">
        <f>IF(MinBaseIntAir&gt;ROUND(((1-InternationalAirDiscount)*'UPS International Air Base'!M24),2),ROUND(MinBaseIntAir*(1+ExpressFuelSurcharge),2),ROUND(((1-InternationalAirDiscount)*'UPS International Air Base'!M24)*(1+ExpressFuelSurcharge),2))</f>
        <v>135.68</v>
      </c>
      <c r="N27" s="307">
        <f>IF(MinBaseIntAir&gt;ROUND(((1-InternationalAirDiscount)*'UPS International Air Base'!N24),2),ROUND(MinBaseIntAir*(1+ExpressFuelSurcharge),2),ROUND(((1-InternationalAirDiscount)*'UPS International Air Base'!N24)*(1+ExpressFuelSurcharge),2))</f>
        <v>169.13</v>
      </c>
      <c r="O27" s="307">
        <f>IF(MinBaseIntAir&gt;ROUND(((1-InternationalAirDiscount)*'UPS International Air Base'!O24),2),ROUND(MinBaseIntAir*(1+ExpressFuelSurcharge),2),ROUND(((1-InternationalAirDiscount)*'UPS International Air Base'!O24)*(1+ExpressFuelSurcharge),2))</f>
        <v>168.41</v>
      </c>
      <c r="P27" s="307">
        <f>IF(MinBaseIntAir&gt;ROUND(((1-InternationalAirDiscount)*'UPS International Air Base'!P24),2),ROUND(MinBaseIntAir*(1+ExpressFuelSurcharge),2),ROUND(((1-InternationalAirDiscount)*'UPS International Air Base'!P24)*(1+ExpressFuelSurcharge),2))</f>
        <v>136.78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299">
        <v>23.0</v>
      </c>
      <c r="B28" s="307">
        <f>IF(MinBaseIntAir&gt;ROUND(((1-InternationalAirDiscount)*'UPS International Air Base'!B25),2),ROUND(MinBaseIntAir*(1+ExpressFuelSurcharge),2),ROUND(((1-InternationalAirDiscount)*'UPS International Air Base'!B25)*(1+ExpressFuelSurcharge),2))</f>
        <v>92.91</v>
      </c>
      <c r="C28" s="307">
        <f>IF(MinBaseIntAir&gt;ROUND(((1-InternationalAirDiscount)*'UPS International Air Base'!C25),2),ROUND(MinBaseIntAir*(1+ExpressFuelSurcharge),2),ROUND(((1-InternationalAirDiscount)*'UPS International Air Base'!C25)*(1+ExpressFuelSurcharge),2))</f>
        <v>105.05</v>
      </c>
      <c r="D28" s="307">
        <f>IF(MinBaseIntAir&gt;ROUND(((1-InternationalAirDiscount)*'UPS International Air Base'!D25),2),ROUND(MinBaseIntAir*(1+ExpressFuelSurcharge),2),ROUND(((1-InternationalAirDiscount)*'UPS International Air Base'!D25)*(1+ExpressFuelSurcharge),2))</f>
        <v>111.32</v>
      </c>
      <c r="E28" s="307">
        <f>IF(MinBaseIntAir&gt;ROUND(((1-InternationalAirDiscount)*'UPS International Air Base'!E25),2),ROUND(MinBaseIntAir*(1+ExpressFuelSurcharge),2),ROUND(((1-InternationalAirDiscount)*'UPS International Air Base'!E25)*(1+ExpressFuelSurcharge),2))</f>
        <v>132.27</v>
      </c>
      <c r="F28" s="307">
        <f>IF(MinBaseIntAir&gt;ROUND(((1-InternationalAirDiscount)*'UPS International Air Base'!F25),2),ROUND(MinBaseIntAir*(1+ExpressFuelSurcharge),2),ROUND(((1-InternationalAirDiscount)*'UPS International Air Base'!F25)*(1+ExpressFuelSurcharge),2))</f>
        <v>118.21</v>
      </c>
      <c r="G28" s="307">
        <f>IF(MinBaseIntAir&gt;ROUND(((1-InternationalAirDiscount)*'UPS International Air Base'!G25),2),ROUND(MinBaseIntAir*(1+ExpressFuelSurcharge),2),ROUND(((1-InternationalAirDiscount)*'UPS International Air Base'!G25)*(1+ExpressFuelSurcharge),2))</f>
        <v>152.63</v>
      </c>
      <c r="H28" s="307">
        <f>IF(MinBaseIntAir&gt;ROUND(((1-InternationalAirDiscount)*'UPS International Air Base'!H25),2),ROUND(MinBaseIntAir*(1+ExpressFuelSurcharge),2),ROUND(((1-InternationalAirDiscount)*'UPS International Air Base'!H25)*(1+ExpressFuelSurcharge),2))</f>
        <v>191.29</v>
      </c>
      <c r="I28" s="307">
        <f>IF(MinBaseIntAir&gt;ROUND(((1-InternationalAirDiscount)*'UPS International Air Base'!I25),2),ROUND(MinBaseIntAir*(1+ExpressFuelSurcharge),2),ROUND(((1-InternationalAirDiscount)*'UPS International Air Base'!I25)*(1+ExpressFuelSurcharge),2))</f>
        <v>169.37</v>
      </c>
      <c r="J28" s="307">
        <f>IF(MinBaseIntAir&gt;ROUND(((1-InternationalAirDiscount)*'UPS International Air Base'!J25),2),ROUND(MinBaseIntAir*(1+ExpressFuelSurcharge),2),ROUND(((1-InternationalAirDiscount)*'UPS International Air Base'!J25)*(1+ExpressFuelSurcharge),2))</f>
        <v>261.23</v>
      </c>
      <c r="K28" s="307">
        <f>IF(MinBaseIntAir&gt;ROUND(((1-InternationalAirDiscount)*'UPS International Air Base'!K25),2),ROUND(MinBaseIntAir*(1+ExpressFuelSurcharge),2),ROUND(((1-InternationalAirDiscount)*'UPS International Air Base'!K25)*(1+ExpressFuelSurcharge),2))</f>
        <v>273.69</v>
      </c>
      <c r="L28" s="307">
        <f>IF(MinBaseIntAir&gt;ROUND(((1-InternationalAirDiscount)*'UPS International Air Base'!L25),2),ROUND(MinBaseIntAir*(1+ExpressFuelSurcharge),2),ROUND(((1-InternationalAirDiscount)*'UPS International Air Base'!L25)*(1+ExpressFuelSurcharge),2))</f>
        <v>267.48</v>
      </c>
      <c r="M28" s="307">
        <f>IF(MinBaseIntAir&gt;ROUND(((1-InternationalAirDiscount)*'UPS International Air Base'!M25),2),ROUND(MinBaseIntAir*(1+ExpressFuelSurcharge),2),ROUND(((1-InternationalAirDiscount)*'UPS International Air Base'!M25)*(1+ExpressFuelSurcharge),2))</f>
        <v>136.06</v>
      </c>
      <c r="N28" s="307">
        <f>IF(MinBaseIntAir&gt;ROUND(((1-InternationalAirDiscount)*'UPS International Air Base'!N25),2),ROUND(MinBaseIntAir*(1+ExpressFuelSurcharge),2),ROUND(((1-InternationalAirDiscount)*'UPS International Air Base'!N25)*(1+ExpressFuelSurcharge),2))</f>
        <v>169.48</v>
      </c>
      <c r="O28" s="307">
        <f>IF(MinBaseIntAir&gt;ROUND(((1-InternationalAirDiscount)*'UPS International Air Base'!O25),2),ROUND(MinBaseIntAir*(1+ExpressFuelSurcharge),2),ROUND(((1-InternationalAirDiscount)*'UPS International Air Base'!O25)*(1+ExpressFuelSurcharge),2))</f>
        <v>168.81</v>
      </c>
      <c r="P28" s="307">
        <f>IF(MinBaseIntAir&gt;ROUND(((1-InternationalAirDiscount)*'UPS International Air Base'!P25),2),ROUND(MinBaseIntAir*(1+ExpressFuelSurcharge),2),ROUND(((1-InternationalAirDiscount)*'UPS International Air Base'!P25)*(1+ExpressFuelSurcharge),2))</f>
        <v>140.34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99">
        <v>24.0</v>
      </c>
      <c r="B29" s="307">
        <f>IF(MinBaseIntAir&gt;ROUND(((1-InternationalAirDiscount)*'UPS International Air Base'!B26),2),ROUND(MinBaseIntAir*(1+ExpressFuelSurcharge),2),ROUND(((1-InternationalAirDiscount)*'UPS International Air Base'!B26)*(1+ExpressFuelSurcharge),2))</f>
        <v>95.53</v>
      </c>
      <c r="C29" s="307">
        <f>IF(MinBaseIntAir&gt;ROUND(((1-InternationalAirDiscount)*'UPS International Air Base'!C26),2),ROUND(MinBaseIntAir*(1+ExpressFuelSurcharge),2),ROUND(((1-InternationalAirDiscount)*'UPS International Air Base'!C26)*(1+ExpressFuelSurcharge),2))</f>
        <v>105.68</v>
      </c>
      <c r="D29" s="307">
        <f>IF(MinBaseIntAir&gt;ROUND(((1-InternationalAirDiscount)*'UPS International Air Base'!D26),2),ROUND(MinBaseIntAir*(1+ExpressFuelSurcharge),2),ROUND(((1-InternationalAirDiscount)*'UPS International Air Base'!D26)*(1+ExpressFuelSurcharge),2))</f>
        <v>112.68</v>
      </c>
      <c r="E29" s="307">
        <f>IF(MinBaseIntAir&gt;ROUND(((1-InternationalAirDiscount)*'UPS International Air Base'!E26),2),ROUND(MinBaseIntAir*(1+ExpressFuelSurcharge),2),ROUND(((1-InternationalAirDiscount)*'UPS International Air Base'!E26)*(1+ExpressFuelSurcharge),2))</f>
        <v>134.22</v>
      </c>
      <c r="F29" s="307">
        <f>IF(MinBaseIntAir&gt;ROUND(((1-InternationalAirDiscount)*'UPS International Air Base'!F26),2),ROUND(MinBaseIntAir*(1+ExpressFuelSurcharge),2),ROUND(((1-InternationalAirDiscount)*'UPS International Air Base'!F26)*(1+ExpressFuelSurcharge),2))</f>
        <v>118.76</v>
      </c>
      <c r="G29" s="307">
        <f>IF(MinBaseIntAir&gt;ROUND(((1-InternationalAirDiscount)*'UPS International Air Base'!G26),2),ROUND(MinBaseIntAir*(1+ExpressFuelSurcharge),2),ROUND(((1-InternationalAirDiscount)*'UPS International Air Base'!G26)*(1+ExpressFuelSurcharge),2))</f>
        <v>154.74</v>
      </c>
      <c r="H29" s="307">
        <f>IF(MinBaseIntAir&gt;ROUND(((1-InternationalAirDiscount)*'UPS International Air Base'!H26),2),ROUND(MinBaseIntAir*(1+ExpressFuelSurcharge),2),ROUND(((1-InternationalAirDiscount)*'UPS International Air Base'!H26)*(1+ExpressFuelSurcharge),2))</f>
        <v>192.74</v>
      </c>
      <c r="I29" s="307">
        <f>IF(MinBaseIntAir&gt;ROUND(((1-InternationalAirDiscount)*'UPS International Air Base'!I26),2),ROUND(MinBaseIntAir*(1+ExpressFuelSurcharge),2),ROUND(((1-InternationalAirDiscount)*'UPS International Air Base'!I26)*(1+ExpressFuelSurcharge),2))</f>
        <v>178.41</v>
      </c>
      <c r="J29" s="307">
        <f>IF(MinBaseIntAir&gt;ROUND(((1-InternationalAirDiscount)*'UPS International Air Base'!J26),2),ROUND(MinBaseIntAir*(1+ExpressFuelSurcharge),2),ROUND(((1-InternationalAirDiscount)*'UPS International Air Base'!J26)*(1+ExpressFuelSurcharge),2))</f>
        <v>269.39</v>
      </c>
      <c r="K29" s="307">
        <f>IF(MinBaseIntAir&gt;ROUND(((1-InternationalAirDiscount)*'UPS International Air Base'!K26),2),ROUND(MinBaseIntAir*(1+ExpressFuelSurcharge),2),ROUND(((1-InternationalAirDiscount)*'UPS International Air Base'!K26)*(1+ExpressFuelSurcharge),2))</f>
        <v>274.03</v>
      </c>
      <c r="L29" s="307">
        <f>IF(MinBaseIntAir&gt;ROUND(((1-InternationalAirDiscount)*'UPS International Air Base'!L26),2),ROUND(MinBaseIntAir*(1+ExpressFuelSurcharge),2),ROUND(((1-InternationalAirDiscount)*'UPS International Air Base'!L26)*(1+ExpressFuelSurcharge),2))</f>
        <v>277.13</v>
      </c>
      <c r="M29" s="307">
        <f>IF(MinBaseIntAir&gt;ROUND(((1-InternationalAirDiscount)*'UPS International Air Base'!M26),2),ROUND(MinBaseIntAir*(1+ExpressFuelSurcharge),2),ROUND(((1-InternationalAirDiscount)*'UPS International Air Base'!M26)*(1+ExpressFuelSurcharge),2))</f>
        <v>137.99</v>
      </c>
      <c r="N29" s="307">
        <f>IF(MinBaseIntAir&gt;ROUND(((1-InternationalAirDiscount)*'UPS International Air Base'!N26),2),ROUND(MinBaseIntAir*(1+ExpressFuelSurcharge),2),ROUND(((1-InternationalAirDiscount)*'UPS International Air Base'!N26)*(1+ExpressFuelSurcharge),2))</f>
        <v>173.97</v>
      </c>
      <c r="O29" s="307">
        <f>IF(MinBaseIntAir&gt;ROUND(((1-InternationalAirDiscount)*'UPS International Air Base'!O26),2),ROUND(MinBaseIntAir*(1+ExpressFuelSurcharge),2),ROUND(((1-InternationalAirDiscount)*'UPS International Air Base'!O26)*(1+ExpressFuelSurcharge),2))</f>
        <v>170</v>
      </c>
      <c r="P29" s="307">
        <f>IF(MinBaseIntAir&gt;ROUND(((1-InternationalAirDiscount)*'UPS International Air Base'!P26),2),ROUND(MinBaseIntAir*(1+ExpressFuelSurcharge),2),ROUND(((1-InternationalAirDiscount)*'UPS International Air Base'!P26)*(1+ExpressFuelSurcharge),2))</f>
        <v>140.87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99">
        <v>25.0</v>
      </c>
      <c r="B30" s="307">
        <f>IF(MinBaseIntAir&gt;ROUND(((1-InternationalAirDiscount)*'UPS International Air Base'!B27),2),ROUND(MinBaseIntAir*(1+ExpressFuelSurcharge),2),ROUND(((1-InternationalAirDiscount)*'UPS International Air Base'!B27)*(1+ExpressFuelSurcharge),2))</f>
        <v>95.89</v>
      </c>
      <c r="C30" s="307">
        <f>IF(MinBaseIntAir&gt;ROUND(((1-InternationalAirDiscount)*'UPS International Air Base'!C27),2),ROUND(MinBaseIntAir*(1+ExpressFuelSurcharge),2),ROUND(((1-InternationalAirDiscount)*'UPS International Air Base'!C27)*(1+ExpressFuelSurcharge),2))</f>
        <v>106.6</v>
      </c>
      <c r="D30" s="307">
        <f>IF(MinBaseIntAir&gt;ROUND(((1-InternationalAirDiscount)*'UPS International Air Base'!D27),2),ROUND(MinBaseIntAir*(1+ExpressFuelSurcharge),2),ROUND(((1-InternationalAirDiscount)*'UPS International Air Base'!D27)*(1+ExpressFuelSurcharge),2))</f>
        <v>114.16</v>
      </c>
      <c r="E30" s="307">
        <f>IF(MinBaseIntAir&gt;ROUND(((1-InternationalAirDiscount)*'UPS International Air Base'!E27),2),ROUND(MinBaseIntAir*(1+ExpressFuelSurcharge),2),ROUND(((1-InternationalAirDiscount)*'UPS International Air Base'!E27)*(1+ExpressFuelSurcharge),2))</f>
        <v>135.5</v>
      </c>
      <c r="F30" s="307">
        <f>IF(MinBaseIntAir&gt;ROUND(((1-InternationalAirDiscount)*'UPS International Air Base'!F27),2),ROUND(MinBaseIntAir*(1+ExpressFuelSurcharge),2),ROUND(((1-InternationalAirDiscount)*'UPS International Air Base'!F27)*(1+ExpressFuelSurcharge),2))</f>
        <v>121.33</v>
      </c>
      <c r="G30" s="307">
        <f>IF(MinBaseIntAir&gt;ROUND(((1-InternationalAirDiscount)*'UPS International Air Base'!G27),2),ROUND(MinBaseIntAir*(1+ExpressFuelSurcharge),2),ROUND(((1-InternationalAirDiscount)*'UPS International Air Base'!G27)*(1+ExpressFuelSurcharge),2))</f>
        <v>159.71</v>
      </c>
      <c r="H30" s="307">
        <f>IF(MinBaseIntAir&gt;ROUND(((1-InternationalAirDiscount)*'UPS International Air Base'!H27),2),ROUND(MinBaseIntAir*(1+ExpressFuelSurcharge),2),ROUND(((1-InternationalAirDiscount)*'UPS International Air Base'!H27)*(1+ExpressFuelSurcharge),2))</f>
        <v>195.27</v>
      </c>
      <c r="I30" s="307">
        <f>IF(MinBaseIntAir&gt;ROUND(((1-InternationalAirDiscount)*'UPS International Air Base'!I27),2),ROUND(MinBaseIntAir*(1+ExpressFuelSurcharge),2),ROUND(((1-InternationalAirDiscount)*'UPS International Air Base'!I27)*(1+ExpressFuelSurcharge),2))</f>
        <v>181.78</v>
      </c>
      <c r="J30" s="307">
        <f>IF(MinBaseIntAir&gt;ROUND(((1-InternationalAirDiscount)*'UPS International Air Base'!J27),2),ROUND(MinBaseIntAir*(1+ExpressFuelSurcharge),2),ROUND(((1-InternationalAirDiscount)*'UPS International Air Base'!J27)*(1+ExpressFuelSurcharge),2))</f>
        <v>272.9</v>
      </c>
      <c r="K30" s="307">
        <f>IF(MinBaseIntAir&gt;ROUND(((1-InternationalAirDiscount)*'UPS International Air Base'!K27),2),ROUND(MinBaseIntAir*(1+ExpressFuelSurcharge),2),ROUND(((1-InternationalAirDiscount)*'UPS International Air Base'!K27)*(1+ExpressFuelSurcharge),2))</f>
        <v>274.72</v>
      </c>
      <c r="L30" s="307">
        <f>IF(MinBaseIntAir&gt;ROUND(((1-InternationalAirDiscount)*'UPS International Air Base'!L27),2),ROUND(MinBaseIntAir*(1+ExpressFuelSurcharge),2),ROUND(((1-InternationalAirDiscount)*'UPS International Air Base'!L27)*(1+ExpressFuelSurcharge),2))</f>
        <v>284.54</v>
      </c>
      <c r="M30" s="307">
        <f>IF(MinBaseIntAir&gt;ROUND(((1-InternationalAirDiscount)*'UPS International Air Base'!M27),2),ROUND(MinBaseIntAir*(1+ExpressFuelSurcharge),2),ROUND(((1-InternationalAirDiscount)*'UPS International Air Base'!M27)*(1+ExpressFuelSurcharge),2))</f>
        <v>141.14</v>
      </c>
      <c r="N30" s="307">
        <f>IF(MinBaseIntAir&gt;ROUND(((1-InternationalAirDiscount)*'UPS International Air Base'!N27),2),ROUND(MinBaseIntAir*(1+ExpressFuelSurcharge),2),ROUND(((1-InternationalAirDiscount)*'UPS International Air Base'!N27)*(1+ExpressFuelSurcharge),2))</f>
        <v>176.71</v>
      </c>
      <c r="O30" s="307">
        <f>IF(MinBaseIntAir&gt;ROUND(((1-InternationalAirDiscount)*'UPS International Air Base'!O27),2),ROUND(MinBaseIntAir*(1+ExpressFuelSurcharge),2),ROUND(((1-InternationalAirDiscount)*'UPS International Air Base'!O27)*(1+ExpressFuelSurcharge),2))</f>
        <v>174.35</v>
      </c>
      <c r="P30" s="307">
        <f>IF(MinBaseIntAir&gt;ROUND(((1-InternationalAirDiscount)*'UPS International Air Base'!P27),2),ROUND(MinBaseIntAir*(1+ExpressFuelSurcharge),2),ROUND(((1-InternationalAirDiscount)*'UPS International Air Base'!P27)*(1+ExpressFuelSurcharge),2))</f>
        <v>142.53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99">
        <v>26.0</v>
      </c>
      <c r="B31" s="307">
        <f>IF(MinBaseIntAir&gt;ROUND(((1-InternationalAirDiscount)*'UPS International Air Base'!B28),2),ROUND(MinBaseIntAir*(1+ExpressFuelSurcharge),2),ROUND(((1-InternationalAirDiscount)*'UPS International Air Base'!B28)*(1+ExpressFuelSurcharge),2))</f>
        <v>113.25</v>
      </c>
      <c r="C31" s="307">
        <f>IF(MinBaseIntAir&gt;ROUND(((1-InternationalAirDiscount)*'UPS International Air Base'!C28),2),ROUND(MinBaseIntAir*(1+ExpressFuelSurcharge),2),ROUND(((1-InternationalAirDiscount)*'UPS International Air Base'!C28)*(1+ExpressFuelSurcharge),2))</f>
        <v>129.55</v>
      </c>
      <c r="D31" s="307">
        <f>IF(MinBaseIntAir&gt;ROUND(((1-InternationalAirDiscount)*'UPS International Air Base'!D28),2),ROUND(MinBaseIntAir*(1+ExpressFuelSurcharge),2),ROUND(((1-InternationalAirDiscount)*'UPS International Air Base'!D28)*(1+ExpressFuelSurcharge),2))</f>
        <v>131.93</v>
      </c>
      <c r="E31" s="307">
        <f>IF(MinBaseIntAir&gt;ROUND(((1-InternationalAirDiscount)*'UPS International Air Base'!E28),2),ROUND(MinBaseIntAir*(1+ExpressFuelSurcharge),2),ROUND(((1-InternationalAirDiscount)*'UPS International Air Base'!E28)*(1+ExpressFuelSurcharge),2))</f>
        <v>174.77</v>
      </c>
      <c r="F31" s="307">
        <f>IF(MinBaseIntAir&gt;ROUND(((1-InternationalAirDiscount)*'UPS International Air Base'!F28),2),ROUND(MinBaseIntAir*(1+ExpressFuelSurcharge),2),ROUND(((1-InternationalAirDiscount)*'UPS International Air Base'!F28)*(1+ExpressFuelSurcharge),2))</f>
        <v>131.54</v>
      </c>
      <c r="G31" s="307">
        <f>IF(MinBaseIntAir&gt;ROUND(((1-InternationalAirDiscount)*'UPS International Air Base'!G28),2),ROUND(MinBaseIntAir*(1+ExpressFuelSurcharge),2),ROUND(((1-InternationalAirDiscount)*'UPS International Air Base'!G28)*(1+ExpressFuelSurcharge),2))</f>
        <v>207.15</v>
      </c>
      <c r="H31" s="307">
        <f>IF(MinBaseIntAir&gt;ROUND(((1-InternationalAirDiscount)*'UPS International Air Base'!H28),2),ROUND(MinBaseIntAir*(1+ExpressFuelSurcharge),2),ROUND(((1-InternationalAirDiscount)*'UPS International Air Base'!H28)*(1+ExpressFuelSurcharge),2))</f>
        <v>244.28</v>
      </c>
      <c r="I31" s="307">
        <f>IF(MinBaseIntAir&gt;ROUND(((1-InternationalAirDiscount)*'UPS International Air Base'!I28),2),ROUND(MinBaseIntAir*(1+ExpressFuelSurcharge),2),ROUND(((1-InternationalAirDiscount)*'UPS International Air Base'!I28)*(1+ExpressFuelSurcharge),2))</f>
        <v>206.04</v>
      </c>
      <c r="J31" s="307">
        <f>IF(MinBaseIntAir&gt;ROUND(((1-InternationalAirDiscount)*'UPS International Air Base'!J28),2),ROUND(MinBaseIntAir*(1+ExpressFuelSurcharge),2),ROUND(((1-InternationalAirDiscount)*'UPS International Air Base'!J28)*(1+ExpressFuelSurcharge),2))</f>
        <v>322.23</v>
      </c>
      <c r="K31" s="307">
        <f>IF(MinBaseIntAir&gt;ROUND(((1-InternationalAirDiscount)*'UPS International Air Base'!K28),2),ROUND(MinBaseIntAir*(1+ExpressFuelSurcharge),2),ROUND(((1-InternationalAirDiscount)*'UPS International Air Base'!K28)*(1+ExpressFuelSurcharge),2))</f>
        <v>331.06</v>
      </c>
      <c r="L31" s="307">
        <f>IF(MinBaseIntAir&gt;ROUND(((1-InternationalAirDiscount)*'UPS International Air Base'!L28),2),ROUND(MinBaseIntAir*(1+ExpressFuelSurcharge),2),ROUND(((1-InternationalAirDiscount)*'UPS International Air Base'!L28)*(1+ExpressFuelSurcharge),2))</f>
        <v>307.98</v>
      </c>
      <c r="M31" s="307">
        <f>IF(MinBaseIntAir&gt;ROUND(((1-InternationalAirDiscount)*'UPS International Air Base'!M28),2),ROUND(MinBaseIntAir*(1+ExpressFuelSurcharge),2),ROUND(((1-InternationalAirDiscount)*'UPS International Air Base'!M28)*(1+ExpressFuelSurcharge),2))</f>
        <v>176.43</v>
      </c>
      <c r="N31" s="307">
        <f>IF(MinBaseIntAir&gt;ROUND(((1-InternationalAirDiscount)*'UPS International Air Base'!N28),2),ROUND(MinBaseIntAir*(1+ExpressFuelSurcharge),2),ROUND(((1-InternationalAirDiscount)*'UPS International Air Base'!N28)*(1+ExpressFuelSurcharge),2))</f>
        <v>225.27</v>
      </c>
      <c r="O31" s="307">
        <f>IF(MinBaseIntAir&gt;ROUND(((1-InternationalAirDiscount)*'UPS International Air Base'!O28),2),ROUND(MinBaseIntAir*(1+ExpressFuelSurcharge),2),ROUND(((1-InternationalAirDiscount)*'UPS International Air Base'!O28)*(1+ExpressFuelSurcharge),2))</f>
        <v>218.74</v>
      </c>
      <c r="P31" s="307">
        <f>IF(MinBaseIntAir&gt;ROUND(((1-InternationalAirDiscount)*'UPS International Air Base'!P28),2),ROUND(MinBaseIntAir*(1+ExpressFuelSurcharge),2),ROUND(((1-InternationalAirDiscount)*'UPS International Air Base'!P28)*(1+ExpressFuelSurcharge),2))</f>
        <v>173.89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299">
        <v>27.0</v>
      </c>
      <c r="B32" s="307">
        <f>IF(MinBaseIntAir&gt;ROUND(((1-InternationalAirDiscount)*'UPS International Air Base'!B29),2),ROUND(MinBaseIntAir*(1+ExpressFuelSurcharge),2),ROUND(((1-InternationalAirDiscount)*'UPS International Air Base'!B29)*(1+ExpressFuelSurcharge),2))</f>
        <v>120.6</v>
      </c>
      <c r="C32" s="307">
        <f>IF(MinBaseIntAir&gt;ROUND(((1-InternationalAirDiscount)*'UPS International Air Base'!C29),2),ROUND(MinBaseIntAir*(1+ExpressFuelSurcharge),2),ROUND(((1-InternationalAirDiscount)*'UPS International Air Base'!C29)*(1+ExpressFuelSurcharge),2))</f>
        <v>133.99</v>
      </c>
      <c r="D32" s="307">
        <f>IF(MinBaseIntAir&gt;ROUND(((1-InternationalAirDiscount)*'UPS International Air Base'!D29),2),ROUND(MinBaseIntAir*(1+ExpressFuelSurcharge),2),ROUND(((1-InternationalAirDiscount)*'UPS International Air Base'!D29)*(1+ExpressFuelSurcharge),2))</f>
        <v>147.55</v>
      </c>
      <c r="E32" s="307">
        <f>IF(MinBaseIntAir&gt;ROUND(((1-InternationalAirDiscount)*'UPS International Air Base'!E29),2),ROUND(MinBaseIntAir*(1+ExpressFuelSurcharge),2),ROUND(((1-InternationalAirDiscount)*'UPS International Air Base'!E29)*(1+ExpressFuelSurcharge),2))</f>
        <v>187.78</v>
      </c>
      <c r="F32" s="307">
        <f>IF(MinBaseIntAir&gt;ROUND(((1-InternationalAirDiscount)*'UPS International Air Base'!F29),2),ROUND(MinBaseIntAir*(1+ExpressFuelSurcharge),2),ROUND(((1-InternationalAirDiscount)*'UPS International Air Base'!F29)*(1+ExpressFuelSurcharge),2))</f>
        <v>134.24</v>
      </c>
      <c r="G32" s="307">
        <f>IF(MinBaseIntAir&gt;ROUND(((1-InternationalAirDiscount)*'UPS International Air Base'!G29),2),ROUND(MinBaseIntAir*(1+ExpressFuelSurcharge),2),ROUND(((1-InternationalAirDiscount)*'UPS International Air Base'!G29)*(1+ExpressFuelSurcharge),2))</f>
        <v>215.06</v>
      </c>
      <c r="H32" s="307">
        <f>IF(MinBaseIntAir&gt;ROUND(((1-InternationalAirDiscount)*'UPS International Air Base'!H29),2),ROUND(MinBaseIntAir*(1+ExpressFuelSurcharge),2),ROUND(((1-InternationalAirDiscount)*'UPS International Air Base'!H29)*(1+ExpressFuelSurcharge),2))</f>
        <v>258.22</v>
      </c>
      <c r="I32" s="307">
        <f>IF(MinBaseIntAir&gt;ROUND(((1-InternationalAirDiscount)*'UPS International Air Base'!I29),2),ROUND(MinBaseIntAir*(1+ExpressFuelSurcharge),2),ROUND(((1-InternationalAirDiscount)*'UPS International Air Base'!I29)*(1+ExpressFuelSurcharge),2))</f>
        <v>231.67</v>
      </c>
      <c r="J32" s="307">
        <f>IF(MinBaseIntAir&gt;ROUND(((1-InternationalAirDiscount)*'UPS International Air Base'!J29),2),ROUND(MinBaseIntAir*(1+ExpressFuelSurcharge),2),ROUND(((1-InternationalAirDiscount)*'UPS International Air Base'!J29)*(1+ExpressFuelSurcharge),2))</f>
        <v>346.88</v>
      </c>
      <c r="K32" s="307">
        <f>IF(MinBaseIntAir&gt;ROUND(((1-InternationalAirDiscount)*'UPS International Air Base'!K29),2),ROUND(MinBaseIntAir*(1+ExpressFuelSurcharge),2),ROUND(((1-InternationalAirDiscount)*'UPS International Air Base'!K29)*(1+ExpressFuelSurcharge),2))</f>
        <v>375.15</v>
      </c>
      <c r="L32" s="307">
        <f>IF(MinBaseIntAir&gt;ROUND(((1-InternationalAirDiscount)*'UPS International Air Base'!L29),2),ROUND(MinBaseIntAir*(1+ExpressFuelSurcharge),2),ROUND(((1-InternationalAirDiscount)*'UPS International Air Base'!L29)*(1+ExpressFuelSurcharge),2))</f>
        <v>367.22</v>
      </c>
      <c r="M32" s="307">
        <f>IF(MinBaseIntAir&gt;ROUND(((1-InternationalAirDiscount)*'UPS International Air Base'!M29),2),ROUND(MinBaseIntAir*(1+ExpressFuelSurcharge),2),ROUND(((1-InternationalAirDiscount)*'UPS International Air Base'!M29)*(1+ExpressFuelSurcharge),2))</f>
        <v>186.28</v>
      </c>
      <c r="N32" s="307">
        <f>IF(MinBaseIntAir&gt;ROUND(((1-InternationalAirDiscount)*'UPS International Air Base'!N29),2),ROUND(MinBaseIntAir*(1+ExpressFuelSurcharge),2),ROUND(((1-InternationalAirDiscount)*'UPS International Air Base'!N29)*(1+ExpressFuelSurcharge),2))</f>
        <v>248.93</v>
      </c>
      <c r="O32" s="307">
        <f>IF(MinBaseIntAir&gt;ROUND(((1-InternationalAirDiscount)*'UPS International Air Base'!O29),2),ROUND(MinBaseIntAir*(1+ExpressFuelSurcharge),2),ROUND(((1-InternationalAirDiscount)*'UPS International Air Base'!O29)*(1+ExpressFuelSurcharge),2))</f>
        <v>232.19</v>
      </c>
      <c r="P32" s="307">
        <f>IF(MinBaseIntAir&gt;ROUND(((1-InternationalAirDiscount)*'UPS International Air Base'!P29),2),ROUND(MinBaseIntAir*(1+ExpressFuelSurcharge),2),ROUND(((1-InternationalAirDiscount)*'UPS International Air Base'!P29)*(1+ExpressFuelSurcharge),2))</f>
        <v>192.45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299">
        <v>28.0</v>
      </c>
      <c r="B33" s="307">
        <f>IF(MinBaseIntAir&gt;ROUND(((1-InternationalAirDiscount)*'UPS International Air Base'!B30),2),ROUND(MinBaseIntAir*(1+ExpressFuelSurcharge),2),ROUND(((1-InternationalAirDiscount)*'UPS International Air Base'!B30)*(1+ExpressFuelSurcharge),2))</f>
        <v>124.81</v>
      </c>
      <c r="C33" s="307">
        <f>IF(MinBaseIntAir&gt;ROUND(((1-InternationalAirDiscount)*'UPS International Air Base'!C30),2),ROUND(MinBaseIntAir*(1+ExpressFuelSurcharge),2),ROUND(((1-InternationalAirDiscount)*'UPS International Air Base'!C30)*(1+ExpressFuelSurcharge),2))</f>
        <v>140.69</v>
      </c>
      <c r="D33" s="307">
        <f>IF(MinBaseIntAir&gt;ROUND(((1-InternationalAirDiscount)*'UPS International Air Base'!D30),2),ROUND(MinBaseIntAir*(1+ExpressFuelSurcharge),2),ROUND(((1-InternationalAirDiscount)*'UPS International Air Base'!D30)*(1+ExpressFuelSurcharge),2))</f>
        <v>154.88</v>
      </c>
      <c r="E33" s="307">
        <f>IF(MinBaseIntAir&gt;ROUND(((1-InternationalAirDiscount)*'UPS International Air Base'!E30),2),ROUND(MinBaseIntAir*(1+ExpressFuelSurcharge),2),ROUND(((1-InternationalAirDiscount)*'UPS International Air Base'!E30)*(1+ExpressFuelSurcharge),2))</f>
        <v>193.18</v>
      </c>
      <c r="F33" s="307">
        <f>IF(MinBaseIntAir&gt;ROUND(((1-InternationalAirDiscount)*'UPS International Air Base'!F30),2),ROUND(MinBaseIntAir*(1+ExpressFuelSurcharge),2),ROUND(((1-InternationalAirDiscount)*'UPS International Air Base'!F30)*(1+ExpressFuelSurcharge),2))</f>
        <v>134.66</v>
      </c>
      <c r="G33" s="307">
        <f>IF(MinBaseIntAir&gt;ROUND(((1-InternationalAirDiscount)*'UPS International Air Base'!G30),2),ROUND(MinBaseIntAir*(1+ExpressFuelSurcharge),2),ROUND(((1-InternationalAirDiscount)*'UPS International Air Base'!G30)*(1+ExpressFuelSurcharge),2))</f>
        <v>217.96</v>
      </c>
      <c r="H33" s="307">
        <f>IF(MinBaseIntAir&gt;ROUND(((1-InternationalAirDiscount)*'UPS International Air Base'!H30),2),ROUND(MinBaseIntAir*(1+ExpressFuelSurcharge),2),ROUND(((1-InternationalAirDiscount)*'UPS International Air Base'!H30)*(1+ExpressFuelSurcharge),2))</f>
        <v>267.77</v>
      </c>
      <c r="I33" s="307">
        <f>IF(MinBaseIntAir&gt;ROUND(((1-InternationalAirDiscount)*'UPS International Air Base'!I30),2),ROUND(MinBaseIntAir*(1+ExpressFuelSurcharge),2),ROUND(((1-InternationalAirDiscount)*'UPS International Air Base'!I30)*(1+ExpressFuelSurcharge),2))</f>
        <v>233.28</v>
      </c>
      <c r="J33" s="307">
        <f>IF(MinBaseIntAir&gt;ROUND(((1-InternationalAirDiscount)*'UPS International Air Base'!J30),2),ROUND(MinBaseIntAir*(1+ExpressFuelSurcharge),2),ROUND(((1-InternationalAirDiscount)*'UPS International Air Base'!J30)*(1+ExpressFuelSurcharge),2))</f>
        <v>349.35</v>
      </c>
      <c r="K33" s="307">
        <f>IF(MinBaseIntAir&gt;ROUND(((1-InternationalAirDiscount)*'UPS International Air Base'!K30),2),ROUND(MinBaseIntAir*(1+ExpressFuelSurcharge),2),ROUND(((1-InternationalAirDiscount)*'UPS International Air Base'!K30)*(1+ExpressFuelSurcharge),2))</f>
        <v>392.24</v>
      </c>
      <c r="L33" s="307">
        <f>IF(MinBaseIntAir&gt;ROUND(((1-InternationalAirDiscount)*'UPS International Air Base'!L30),2),ROUND(MinBaseIntAir*(1+ExpressFuelSurcharge),2),ROUND(((1-InternationalAirDiscount)*'UPS International Air Base'!L30)*(1+ExpressFuelSurcharge),2))</f>
        <v>380.03</v>
      </c>
      <c r="M33" s="307">
        <f>IF(MinBaseIntAir&gt;ROUND(((1-InternationalAirDiscount)*'UPS International Air Base'!M30),2),ROUND(MinBaseIntAir*(1+ExpressFuelSurcharge),2),ROUND(((1-InternationalAirDiscount)*'UPS International Air Base'!M30)*(1+ExpressFuelSurcharge),2))</f>
        <v>191.74</v>
      </c>
      <c r="N33" s="307">
        <f>IF(MinBaseIntAir&gt;ROUND(((1-InternationalAirDiscount)*'UPS International Air Base'!N30),2),ROUND(MinBaseIntAir*(1+ExpressFuelSurcharge),2),ROUND(((1-InternationalAirDiscount)*'UPS International Air Base'!N30)*(1+ExpressFuelSurcharge),2))</f>
        <v>251.33</v>
      </c>
      <c r="O33" s="307">
        <f>IF(MinBaseIntAir&gt;ROUND(((1-InternationalAirDiscount)*'UPS International Air Base'!O30),2),ROUND(MinBaseIntAir*(1+ExpressFuelSurcharge),2),ROUND(((1-InternationalAirDiscount)*'UPS International Air Base'!O30)*(1+ExpressFuelSurcharge),2))</f>
        <v>236.43</v>
      </c>
      <c r="P33" s="307">
        <f>IF(MinBaseIntAir&gt;ROUND(((1-InternationalAirDiscount)*'UPS International Air Base'!P30),2),ROUND(MinBaseIntAir*(1+ExpressFuelSurcharge),2),ROUND(((1-InternationalAirDiscount)*'UPS International Air Base'!P30)*(1+ExpressFuelSurcharge),2))</f>
        <v>196.78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299">
        <v>29.0</v>
      </c>
      <c r="B34" s="307">
        <f>IF(MinBaseIntAir&gt;ROUND(((1-InternationalAirDiscount)*'UPS International Air Base'!B31),2),ROUND(MinBaseIntAir*(1+ExpressFuelSurcharge),2),ROUND(((1-InternationalAirDiscount)*'UPS International Air Base'!B31)*(1+ExpressFuelSurcharge),2))</f>
        <v>125.94</v>
      </c>
      <c r="C34" s="307">
        <f>IF(MinBaseIntAir&gt;ROUND(((1-InternationalAirDiscount)*'UPS International Air Base'!C31),2),ROUND(MinBaseIntAir*(1+ExpressFuelSurcharge),2),ROUND(((1-InternationalAirDiscount)*'UPS International Air Base'!C31)*(1+ExpressFuelSurcharge),2))</f>
        <v>142.35</v>
      </c>
      <c r="D34" s="307">
        <f>IF(MinBaseIntAir&gt;ROUND(((1-InternationalAirDiscount)*'UPS International Air Base'!D31),2),ROUND(MinBaseIntAir*(1+ExpressFuelSurcharge),2),ROUND(((1-InternationalAirDiscount)*'UPS International Air Base'!D31)*(1+ExpressFuelSurcharge),2))</f>
        <v>155.63</v>
      </c>
      <c r="E34" s="307">
        <f>IF(MinBaseIntAir&gt;ROUND(((1-InternationalAirDiscount)*'UPS International Air Base'!E31),2),ROUND(MinBaseIntAir*(1+ExpressFuelSurcharge),2),ROUND(((1-InternationalAirDiscount)*'UPS International Air Base'!E31)*(1+ExpressFuelSurcharge),2))</f>
        <v>196.78</v>
      </c>
      <c r="F34" s="307">
        <f>IF(MinBaseIntAir&gt;ROUND(((1-InternationalAirDiscount)*'UPS International Air Base'!F31),2),ROUND(MinBaseIntAir*(1+ExpressFuelSurcharge),2),ROUND(((1-InternationalAirDiscount)*'UPS International Air Base'!F31)*(1+ExpressFuelSurcharge),2))</f>
        <v>135.07</v>
      </c>
      <c r="G34" s="307">
        <f>IF(MinBaseIntAir&gt;ROUND(((1-InternationalAirDiscount)*'UPS International Air Base'!G31),2),ROUND(MinBaseIntAir*(1+ExpressFuelSurcharge),2),ROUND(((1-InternationalAirDiscount)*'UPS International Air Base'!G31)*(1+ExpressFuelSurcharge),2))</f>
        <v>223.37</v>
      </c>
      <c r="H34" s="307">
        <f>IF(MinBaseIntAir&gt;ROUND(((1-InternationalAirDiscount)*'UPS International Air Base'!H31),2),ROUND(MinBaseIntAir*(1+ExpressFuelSurcharge),2),ROUND(((1-InternationalAirDiscount)*'UPS International Air Base'!H31)*(1+ExpressFuelSurcharge),2))</f>
        <v>275.44</v>
      </c>
      <c r="I34" s="307">
        <f>IF(MinBaseIntAir&gt;ROUND(((1-InternationalAirDiscount)*'UPS International Air Base'!I31),2),ROUND(MinBaseIntAir*(1+ExpressFuelSurcharge),2),ROUND(((1-InternationalAirDiscount)*'UPS International Air Base'!I31)*(1+ExpressFuelSurcharge),2))</f>
        <v>252.9</v>
      </c>
      <c r="J34" s="307">
        <f>IF(MinBaseIntAir&gt;ROUND(((1-InternationalAirDiscount)*'UPS International Air Base'!J31),2),ROUND(MinBaseIntAir*(1+ExpressFuelSurcharge),2),ROUND(((1-InternationalAirDiscount)*'UPS International Air Base'!J31)*(1+ExpressFuelSurcharge),2))</f>
        <v>365.06</v>
      </c>
      <c r="K34" s="307">
        <f>IF(MinBaseIntAir&gt;ROUND(((1-InternationalAirDiscount)*'UPS International Air Base'!K31),2),ROUND(MinBaseIntAir*(1+ExpressFuelSurcharge),2),ROUND(((1-InternationalAirDiscount)*'UPS International Air Base'!K31)*(1+ExpressFuelSurcharge),2))</f>
        <v>402.19</v>
      </c>
      <c r="L34" s="307">
        <f>IF(MinBaseIntAir&gt;ROUND(((1-InternationalAirDiscount)*'UPS International Air Base'!L31),2),ROUND(MinBaseIntAir*(1+ExpressFuelSurcharge),2),ROUND(((1-InternationalAirDiscount)*'UPS International Air Base'!L31)*(1+ExpressFuelSurcharge),2))</f>
        <v>384.62</v>
      </c>
      <c r="M34" s="307">
        <f>IF(MinBaseIntAir&gt;ROUND(((1-InternationalAirDiscount)*'UPS International Air Base'!M31),2),ROUND(MinBaseIntAir*(1+ExpressFuelSurcharge),2),ROUND(((1-InternationalAirDiscount)*'UPS International Air Base'!M31)*(1+ExpressFuelSurcharge),2))</f>
        <v>192.19</v>
      </c>
      <c r="N34" s="307">
        <f>IF(MinBaseIntAir&gt;ROUND(((1-InternationalAirDiscount)*'UPS International Air Base'!N31),2),ROUND(MinBaseIntAir*(1+ExpressFuelSurcharge),2),ROUND(((1-InternationalAirDiscount)*'UPS International Air Base'!N31)*(1+ExpressFuelSurcharge),2))</f>
        <v>252.09</v>
      </c>
      <c r="O34" s="307">
        <f>IF(MinBaseIntAir&gt;ROUND(((1-InternationalAirDiscount)*'UPS International Air Base'!O31),2),ROUND(MinBaseIntAir*(1+ExpressFuelSurcharge),2),ROUND(((1-InternationalAirDiscount)*'UPS International Air Base'!O31)*(1+ExpressFuelSurcharge),2))</f>
        <v>247.82</v>
      </c>
      <c r="P34" s="307">
        <f>IF(MinBaseIntAir&gt;ROUND(((1-InternationalAirDiscount)*'UPS International Air Base'!P31),2),ROUND(MinBaseIntAir*(1+ExpressFuelSurcharge),2),ROUND(((1-InternationalAirDiscount)*'UPS International Air Base'!P31)*(1+ExpressFuelSurcharge),2))</f>
        <v>197.15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ht="12.75" customHeight="1">
      <c r="A35" s="299">
        <v>30.0</v>
      </c>
      <c r="B35" s="307">
        <f>IF(MinBaseIntAir&gt;ROUND(((1-InternationalAirDiscount)*'UPS International Air Base'!B32),2),ROUND(MinBaseIntAir*(1+ExpressFuelSurcharge),2),ROUND(((1-InternationalAirDiscount)*'UPS International Air Base'!B32)*(1+ExpressFuelSurcharge),2))</f>
        <v>125.96</v>
      </c>
      <c r="C35" s="307">
        <f>IF(MinBaseIntAir&gt;ROUND(((1-InternationalAirDiscount)*'UPS International Air Base'!C32),2),ROUND(MinBaseIntAir*(1+ExpressFuelSurcharge),2),ROUND(((1-InternationalAirDiscount)*'UPS International Air Base'!C32)*(1+ExpressFuelSurcharge),2))</f>
        <v>144.32</v>
      </c>
      <c r="D35" s="307">
        <f>IF(MinBaseIntAir&gt;ROUND(((1-InternationalAirDiscount)*'UPS International Air Base'!D32),2),ROUND(MinBaseIntAir*(1+ExpressFuelSurcharge),2),ROUND(((1-InternationalAirDiscount)*'UPS International Air Base'!D32)*(1+ExpressFuelSurcharge),2))</f>
        <v>156.04</v>
      </c>
      <c r="E35" s="307">
        <f>IF(MinBaseIntAir&gt;ROUND(((1-InternationalAirDiscount)*'UPS International Air Base'!E32),2),ROUND(MinBaseIntAir*(1+ExpressFuelSurcharge),2),ROUND(((1-InternationalAirDiscount)*'UPS International Air Base'!E32)*(1+ExpressFuelSurcharge),2))</f>
        <v>200.92</v>
      </c>
      <c r="F35" s="307">
        <f>IF(MinBaseIntAir&gt;ROUND(((1-InternationalAirDiscount)*'UPS International Air Base'!F32),2),ROUND(MinBaseIntAir*(1+ExpressFuelSurcharge),2),ROUND(((1-InternationalAirDiscount)*'UPS International Air Base'!F32)*(1+ExpressFuelSurcharge),2))</f>
        <v>138.21</v>
      </c>
      <c r="G35" s="307">
        <f>IF(MinBaseIntAir&gt;ROUND(((1-InternationalAirDiscount)*'UPS International Air Base'!G32),2),ROUND(MinBaseIntAir*(1+ExpressFuelSurcharge),2),ROUND(((1-InternationalAirDiscount)*'UPS International Air Base'!G32)*(1+ExpressFuelSurcharge),2))</f>
        <v>229.02</v>
      </c>
      <c r="H35" s="307">
        <f>IF(MinBaseIntAir&gt;ROUND(((1-InternationalAirDiscount)*'UPS International Air Base'!H32),2),ROUND(MinBaseIntAir*(1+ExpressFuelSurcharge),2),ROUND(((1-InternationalAirDiscount)*'UPS International Air Base'!H32)*(1+ExpressFuelSurcharge),2))</f>
        <v>276.54</v>
      </c>
      <c r="I35" s="307">
        <f>IF(MinBaseIntAir&gt;ROUND(((1-InternationalAirDiscount)*'UPS International Air Base'!I32),2),ROUND(MinBaseIntAir*(1+ExpressFuelSurcharge),2),ROUND(((1-InternationalAirDiscount)*'UPS International Air Base'!I32)*(1+ExpressFuelSurcharge),2))</f>
        <v>259.11</v>
      </c>
      <c r="J35" s="307">
        <f>IF(MinBaseIntAir&gt;ROUND(((1-InternationalAirDiscount)*'UPS International Air Base'!J32),2),ROUND(MinBaseIntAir*(1+ExpressFuelSurcharge),2),ROUND(((1-InternationalAirDiscount)*'UPS International Air Base'!J32)*(1+ExpressFuelSurcharge),2))</f>
        <v>367.93</v>
      </c>
      <c r="K35" s="307">
        <f>IF(MinBaseIntAir&gt;ROUND(((1-InternationalAirDiscount)*'UPS International Air Base'!K32),2),ROUND(MinBaseIntAir*(1+ExpressFuelSurcharge),2),ROUND(((1-InternationalAirDiscount)*'UPS International Air Base'!K32)*(1+ExpressFuelSurcharge),2))</f>
        <v>404.27</v>
      </c>
      <c r="L35" s="307">
        <f>IF(MinBaseIntAir&gt;ROUND(((1-InternationalAirDiscount)*'UPS International Air Base'!L32),2),ROUND(MinBaseIntAir*(1+ExpressFuelSurcharge),2),ROUND(((1-InternationalAirDiscount)*'UPS International Air Base'!L32)*(1+ExpressFuelSurcharge),2))</f>
        <v>389.18</v>
      </c>
      <c r="M35" s="307">
        <f>IF(MinBaseIntAir&gt;ROUND(((1-InternationalAirDiscount)*'UPS International Air Base'!M32),2),ROUND(MinBaseIntAir*(1+ExpressFuelSurcharge),2),ROUND(((1-InternationalAirDiscount)*'UPS International Air Base'!M32)*(1+ExpressFuelSurcharge),2))</f>
        <v>193.82</v>
      </c>
      <c r="N35" s="307">
        <f>IF(MinBaseIntAir&gt;ROUND(((1-InternationalAirDiscount)*'UPS International Air Base'!N32),2),ROUND(MinBaseIntAir*(1+ExpressFuelSurcharge),2),ROUND(((1-InternationalAirDiscount)*'UPS International Air Base'!N32)*(1+ExpressFuelSurcharge),2))</f>
        <v>253.02</v>
      </c>
      <c r="O35" s="307">
        <f>IF(MinBaseIntAir&gt;ROUND(((1-InternationalAirDiscount)*'UPS International Air Base'!O32),2),ROUND(MinBaseIntAir*(1+ExpressFuelSurcharge),2),ROUND(((1-InternationalAirDiscount)*'UPS International Air Base'!O32)*(1+ExpressFuelSurcharge),2))</f>
        <v>249.18</v>
      </c>
      <c r="P35" s="307">
        <f>IF(MinBaseIntAir&gt;ROUND(((1-InternationalAirDiscount)*'UPS International Air Base'!P32),2),ROUND(MinBaseIntAir*(1+ExpressFuelSurcharge),2),ROUND(((1-InternationalAirDiscount)*'UPS International Air Base'!P32)*(1+ExpressFuelSurcharge),2))</f>
        <v>203.52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ht="12.75" customHeight="1">
      <c r="A36" s="299">
        <v>31.0</v>
      </c>
      <c r="B36" s="307">
        <f>IF(MinBaseIntAir&gt;ROUND(((1-InternationalAirDiscount)*'UPS International Air Base'!B33),2),ROUND(MinBaseIntAir*(1+ExpressFuelSurcharge),2),ROUND(((1-InternationalAirDiscount)*'UPS International Air Base'!B33)*(1+ExpressFuelSurcharge),2))</f>
        <v>130.21</v>
      </c>
      <c r="C36" s="307">
        <f>IF(MinBaseIntAir&gt;ROUND(((1-InternationalAirDiscount)*'UPS International Air Base'!C33),2),ROUND(MinBaseIntAir*(1+ExpressFuelSurcharge),2),ROUND(((1-InternationalAirDiscount)*'UPS International Air Base'!C33)*(1+ExpressFuelSurcharge),2))</f>
        <v>148.69</v>
      </c>
      <c r="D36" s="307">
        <f>IF(MinBaseIntAir&gt;ROUND(((1-InternationalAirDiscount)*'UPS International Air Base'!D33),2),ROUND(MinBaseIntAir*(1+ExpressFuelSurcharge),2),ROUND(((1-InternationalAirDiscount)*'UPS International Air Base'!D33)*(1+ExpressFuelSurcharge),2))</f>
        <v>156.45</v>
      </c>
      <c r="E36" s="307">
        <f>IF(MinBaseIntAir&gt;ROUND(((1-InternationalAirDiscount)*'UPS International Air Base'!E33),2),ROUND(MinBaseIntAir*(1+ExpressFuelSurcharge),2),ROUND(((1-InternationalAirDiscount)*'UPS International Air Base'!E33)*(1+ExpressFuelSurcharge),2))</f>
        <v>205.16</v>
      </c>
      <c r="F36" s="307">
        <f>IF(MinBaseIntAir&gt;ROUND(((1-InternationalAirDiscount)*'UPS International Air Base'!F33),2),ROUND(MinBaseIntAir*(1+ExpressFuelSurcharge),2),ROUND(((1-InternationalAirDiscount)*'UPS International Air Base'!F33)*(1+ExpressFuelSurcharge),2))</f>
        <v>142.92</v>
      </c>
      <c r="G36" s="307">
        <f>IF(MinBaseIntAir&gt;ROUND(((1-InternationalAirDiscount)*'UPS International Air Base'!G33),2),ROUND(MinBaseIntAir*(1+ExpressFuelSurcharge),2),ROUND(((1-InternationalAirDiscount)*'UPS International Air Base'!G33)*(1+ExpressFuelSurcharge),2))</f>
        <v>234.95</v>
      </c>
      <c r="H36" s="307">
        <f>IF(MinBaseIntAir&gt;ROUND(((1-InternationalAirDiscount)*'UPS International Air Base'!H33),2),ROUND(MinBaseIntAir*(1+ExpressFuelSurcharge),2),ROUND(((1-InternationalAirDiscount)*'UPS International Air Base'!H33)*(1+ExpressFuelSurcharge),2))</f>
        <v>292.61</v>
      </c>
      <c r="I36" s="307">
        <f>IF(MinBaseIntAir&gt;ROUND(((1-InternationalAirDiscount)*'UPS International Air Base'!I33),2),ROUND(MinBaseIntAir*(1+ExpressFuelSurcharge),2),ROUND(((1-InternationalAirDiscount)*'UPS International Air Base'!I33)*(1+ExpressFuelSurcharge),2))</f>
        <v>261.55</v>
      </c>
      <c r="J36" s="307">
        <f>IF(MinBaseIntAir&gt;ROUND(((1-InternationalAirDiscount)*'UPS International Air Base'!J33),2),ROUND(MinBaseIntAir*(1+ExpressFuelSurcharge),2),ROUND(((1-InternationalAirDiscount)*'UPS International Air Base'!J33)*(1+ExpressFuelSurcharge),2))</f>
        <v>368.79</v>
      </c>
      <c r="K36" s="307">
        <f>IF(MinBaseIntAir&gt;ROUND(((1-InternationalAirDiscount)*'UPS International Air Base'!K33),2),ROUND(MinBaseIntAir*(1+ExpressFuelSurcharge),2),ROUND(((1-InternationalAirDiscount)*'UPS International Air Base'!K33)*(1+ExpressFuelSurcharge),2))</f>
        <v>404.69</v>
      </c>
      <c r="L36" s="307">
        <f>IF(MinBaseIntAir&gt;ROUND(((1-InternationalAirDiscount)*'UPS International Air Base'!L33),2),ROUND(MinBaseIntAir*(1+ExpressFuelSurcharge),2),ROUND(((1-InternationalAirDiscount)*'UPS International Air Base'!L33)*(1+ExpressFuelSurcharge),2))</f>
        <v>398.01</v>
      </c>
      <c r="M36" s="307">
        <f>IF(MinBaseIntAir&gt;ROUND(((1-InternationalAirDiscount)*'UPS International Air Base'!M33),2),ROUND(MinBaseIntAir*(1+ExpressFuelSurcharge),2),ROUND(((1-InternationalAirDiscount)*'UPS International Air Base'!M33)*(1+ExpressFuelSurcharge),2))</f>
        <v>200.4</v>
      </c>
      <c r="N36" s="307">
        <f>IF(MinBaseIntAir&gt;ROUND(((1-InternationalAirDiscount)*'UPS International Air Base'!N33),2),ROUND(MinBaseIntAir*(1+ExpressFuelSurcharge),2),ROUND(((1-InternationalAirDiscount)*'UPS International Air Base'!N33)*(1+ExpressFuelSurcharge),2))</f>
        <v>271.61</v>
      </c>
      <c r="O36" s="307">
        <f>IF(MinBaseIntAir&gt;ROUND(((1-InternationalAirDiscount)*'UPS International Air Base'!O33),2),ROUND(MinBaseIntAir*(1+ExpressFuelSurcharge),2),ROUND(((1-InternationalAirDiscount)*'UPS International Air Base'!O33)*(1+ExpressFuelSurcharge),2))</f>
        <v>257.32</v>
      </c>
      <c r="P36" s="307">
        <f>IF(MinBaseIntAir&gt;ROUND(((1-InternationalAirDiscount)*'UPS International Air Base'!P33),2),ROUND(MinBaseIntAir*(1+ExpressFuelSurcharge),2),ROUND(((1-InternationalAirDiscount)*'UPS International Air Base'!P33)*(1+ExpressFuelSurcharge),2))</f>
        <v>211.98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ht="12.75" customHeight="1">
      <c r="A37" s="299">
        <v>32.0</v>
      </c>
      <c r="B37" s="307">
        <f>IF(MinBaseIntAir&gt;ROUND(((1-InternationalAirDiscount)*'UPS International Air Base'!B34),2),ROUND(MinBaseIntAir*(1+ExpressFuelSurcharge),2),ROUND(((1-InternationalAirDiscount)*'UPS International Air Base'!B34)*(1+ExpressFuelSurcharge),2))</f>
        <v>132.93</v>
      </c>
      <c r="C37" s="307">
        <f>IF(MinBaseIntAir&gt;ROUND(((1-InternationalAirDiscount)*'UPS International Air Base'!C34),2),ROUND(MinBaseIntAir*(1+ExpressFuelSurcharge),2),ROUND(((1-InternationalAirDiscount)*'UPS International Air Base'!C34)*(1+ExpressFuelSurcharge),2))</f>
        <v>151.16</v>
      </c>
      <c r="D37" s="307">
        <f>IF(MinBaseIntAir&gt;ROUND(((1-InternationalAirDiscount)*'UPS International Air Base'!D34),2),ROUND(MinBaseIntAir*(1+ExpressFuelSurcharge),2),ROUND(((1-InternationalAirDiscount)*'UPS International Air Base'!D34)*(1+ExpressFuelSurcharge),2))</f>
        <v>156.81</v>
      </c>
      <c r="E37" s="307">
        <f>IF(MinBaseIntAir&gt;ROUND(((1-InternationalAirDiscount)*'UPS International Air Base'!E34),2),ROUND(MinBaseIntAir*(1+ExpressFuelSurcharge),2),ROUND(((1-InternationalAirDiscount)*'UPS International Air Base'!E34)*(1+ExpressFuelSurcharge),2))</f>
        <v>206.28</v>
      </c>
      <c r="F37" s="307">
        <f>IF(MinBaseIntAir&gt;ROUND(((1-InternationalAirDiscount)*'UPS International Air Base'!F34),2),ROUND(MinBaseIntAir*(1+ExpressFuelSurcharge),2),ROUND(((1-InternationalAirDiscount)*'UPS International Air Base'!F34)*(1+ExpressFuelSurcharge),2))</f>
        <v>149.2</v>
      </c>
      <c r="G37" s="307">
        <f>IF(MinBaseIntAir&gt;ROUND(((1-InternationalAirDiscount)*'UPS International Air Base'!G34),2),ROUND(MinBaseIntAir*(1+ExpressFuelSurcharge),2),ROUND(((1-InternationalAirDiscount)*'UPS International Air Base'!G34)*(1+ExpressFuelSurcharge),2))</f>
        <v>236.22</v>
      </c>
      <c r="H37" s="307">
        <f>IF(MinBaseIntAir&gt;ROUND(((1-InternationalAirDiscount)*'UPS International Air Base'!H34),2),ROUND(MinBaseIntAir*(1+ExpressFuelSurcharge),2),ROUND(((1-InternationalAirDiscount)*'UPS International Air Base'!H34)*(1+ExpressFuelSurcharge),2))</f>
        <v>301.44</v>
      </c>
      <c r="I37" s="307">
        <f>IF(MinBaseIntAir&gt;ROUND(((1-InternationalAirDiscount)*'UPS International Air Base'!I34),2),ROUND(MinBaseIntAir*(1+ExpressFuelSurcharge),2),ROUND(((1-InternationalAirDiscount)*'UPS International Air Base'!I34)*(1+ExpressFuelSurcharge),2))</f>
        <v>261.91</v>
      </c>
      <c r="J37" s="307">
        <f>IF(MinBaseIntAir&gt;ROUND(((1-InternationalAirDiscount)*'UPS International Air Base'!J34),2),ROUND(MinBaseIntAir*(1+ExpressFuelSurcharge),2),ROUND(((1-InternationalAirDiscount)*'UPS International Air Base'!J34)*(1+ExpressFuelSurcharge),2))</f>
        <v>370.58</v>
      </c>
      <c r="K37" s="307">
        <f>IF(MinBaseIntAir&gt;ROUND(((1-InternationalAirDiscount)*'UPS International Air Base'!K34),2),ROUND(MinBaseIntAir*(1+ExpressFuelSurcharge),2),ROUND(((1-InternationalAirDiscount)*'UPS International Air Base'!K34)*(1+ExpressFuelSurcharge),2))</f>
        <v>405.62</v>
      </c>
      <c r="L37" s="307">
        <f>IF(MinBaseIntAir&gt;ROUND(((1-InternationalAirDiscount)*'UPS International Air Base'!L34),2),ROUND(MinBaseIntAir*(1+ExpressFuelSurcharge),2),ROUND(((1-InternationalAirDiscount)*'UPS International Air Base'!L34)*(1+ExpressFuelSurcharge),2))</f>
        <v>398.54</v>
      </c>
      <c r="M37" s="307">
        <f>IF(MinBaseIntAir&gt;ROUND(((1-InternationalAirDiscount)*'UPS International Air Base'!M34),2),ROUND(MinBaseIntAir*(1+ExpressFuelSurcharge),2),ROUND(((1-InternationalAirDiscount)*'UPS International Air Base'!M34)*(1+ExpressFuelSurcharge),2))</f>
        <v>211.7</v>
      </c>
      <c r="N37" s="307">
        <f>IF(MinBaseIntAir&gt;ROUND(((1-InternationalAirDiscount)*'UPS International Air Base'!N34),2),ROUND(MinBaseIntAir*(1+ExpressFuelSurcharge),2),ROUND(((1-InternationalAirDiscount)*'UPS International Air Base'!N34)*(1+ExpressFuelSurcharge),2))</f>
        <v>281.97</v>
      </c>
      <c r="O37" s="307">
        <f>IF(MinBaseIntAir&gt;ROUND(((1-InternationalAirDiscount)*'UPS International Air Base'!O34),2),ROUND(MinBaseIntAir*(1+ExpressFuelSurcharge),2),ROUND(((1-InternationalAirDiscount)*'UPS International Air Base'!O34)*(1+ExpressFuelSurcharge),2))</f>
        <v>262.8</v>
      </c>
      <c r="P37" s="307">
        <f>IF(MinBaseIntAir&gt;ROUND(((1-InternationalAirDiscount)*'UPS International Air Base'!P34),2),ROUND(MinBaseIntAir*(1+ExpressFuelSurcharge),2),ROUND(((1-InternationalAirDiscount)*'UPS International Air Base'!P34)*(1+ExpressFuelSurcharge),2))</f>
        <v>216.48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ht="12.75" customHeight="1">
      <c r="A38" s="299">
        <v>33.0</v>
      </c>
      <c r="B38" s="307">
        <f>IF(MinBaseIntAir&gt;ROUND(((1-InternationalAirDiscount)*'UPS International Air Base'!B35),2),ROUND(MinBaseIntAir*(1+ExpressFuelSurcharge),2),ROUND(((1-InternationalAirDiscount)*'UPS International Air Base'!B35)*(1+ExpressFuelSurcharge),2))</f>
        <v>135.63</v>
      </c>
      <c r="C38" s="307">
        <f>IF(MinBaseIntAir&gt;ROUND(((1-InternationalAirDiscount)*'UPS International Air Base'!C35),2),ROUND(MinBaseIntAir*(1+ExpressFuelSurcharge),2),ROUND(((1-InternationalAirDiscount)*'UPS International Air Base'!C35)*(1+ExpressFuelSurcharge),2))</f>
        <v>154.2</v>
      </c>
      <c r="D38" s="307">
        <f>IF(MinBaseIntAir&gt;ROUND(((1-InternationalAirDiscount)*'UPS International Air Base'!D35),2),ROUND(MinBaseIntAir*(1+ExpressFuelSurcharge),2),ROUND(((1-InternationalAirDiscount)*'UPS International Air Base'!D35)*(1+ExpressFuelSurcharge),2))</f>
        <v>165.45</v>
      </c>
      <c r="E38" s="307">
        <f>IF(MinBaseIntAir&gt;ROUND(((1-InternationalAirDiscount)*'UPS International Air Base'!E35),2),ROUND(MinBaseIntAir*(1+ExpressFuelSurcharge),2),ROUND(((1-InternationalAirDiscount)*'UPS International Air Base'!E35)*(1+ExpressFuelSurcharge),2))</f>
        <v>217.27</v>
      </c>
      <c r="F38" s="307">
        <f>IF(MinBaseIntAir&gt;ROUND(((1-InternationalAirDiscount)*'UPS International Air Base'!F35),2),ROUND(MinBaseIntAir*(1+ExpressFuelSurcharge),2),ROUND(((1-InternationalAirDiscount)*'UPS International Air Base'!F35)*(1+ExpressFuelSurcharge),2))</f>
        <v>152.43</v>
      </c>
      <c r="G38" s="307">
        <f>IF(MinBaseIntAir&gt;ROUND(((1-InternationalAirDiscount)*'UPS International Air Base'!G35),2),ROUND(MinBaseIntAir*(1+ExpressFuelSurcharge),2),ROUND(((1-InternationalAirDiscount)*'UPS International Air Base'!G35)*(1+ExpressFuelSurcharge),2))</f>
        <v>240.25</v>
      </c>
      <c r="H38" s="307">
        <f>IF(MinBaseIntAir&gt;ROUND(((1-InternationalAirDiscount)*'UPS International Air Base'!H35),2),ROUND(MinBaseIntAir*(1+ExpressFuelSurcharge),2),ROUND(((1-InternationalAirDiscount)*'UPS International Air Base'!H35)*(1+ExpressFuelSurcharge),2))</f>
        <v>308.33</v>
      </c>
      <c r="I38" s="307">
        <f>IF(MinBaseIntAir&gt;ROUND(((1-InternationalAirDiscount)*'UPS International Air Base'!I35),2),ROUND(MinBaseIntAir*(1+ExpressFuelSurcharge),2),ROUND(((1-InternationalAirDiscount)*'UPS International Air Base'!I35)*(1+ExpressFuelSurcharge),2))</f>
        <v>267.85</v>
      </c>
      <c r="J38" s="307">
        <f>IF(MinBaseIntAir&gt;ROUND(((1-InternationalAirDiscount)*'UPS International Air Base'!J35),2),ROUND(MinBaseIntAir*(1+ExpressFuelSurcharge),2),ROUND(((1-InternationalAirDiscount)*'UPS International Air Base'!J35)*(1+ExpressFuelSurcharge),2))</f>
        <v>398.02</v>
      </c>
      <c r="K38" s="307">
        <f>IF(MinBaseIntAir&gt;ROUND(((1-InternationalAirDiscount)*'UPS International Air Base'!K35),2),ROUND(MinBaseIntAir*(1+ExpressFuelSurcharge),2),ROUND(((1-InternationalAirDiscount)*'UPS International Air Base'!K35)*(1+ExpressFuelSurcharge),2))</f>
        <v>414.89</v>
      </c>
      <c r="L38" s="307">
        <f>IF(MinBaseIntAir&gt;ROUND(((1-InternationalAirDiscount)*'UPS International Air Base'!L35),2),ROUND(MinBaseIntAir*(1+ExpressFuelSurcharge),2),ROUND(((1-InternationalAirDiscount)*'UPS International Air Base'!L35)*(1+ExpressFuelSurcharge),2))</f>
        <v>400.14</v>
      </c>
      <c r="M38" s="307">
        <f>IF(MinBaseIntAir&gt;ROUND(((1-InternationalAirDiscount)*'UPS International Air Base'!M35),2),ROUND(MinBaseIntAir*(1+ExpressFuelSurcharge),2),ROUND(((1-InternationalAirDiscount)*'UPS International Air Base'!M35)*(1+ExpressFuelSurcharge),2))</f>
        <v>215.85</v>
      </c>
      <c r="N38" s="307">
        <f>IF(MinBaseIntAir&gt;ROUND(((1-InternationalAirDiscount)*'UPS International Air Base'!N35),2),ROUND(MinBaseIntAir*(1+ExpressFuelSurcharge),2),ROUND(((1-InternationalAirDiscount)*'UPS International Air Base'!N35)*(1+ExpressFuelSurcharge),2))</f>
        <v>283.01</v>
      </c>
      <c r="O38" s="307">
        <f>IF(MinBaseIntAir&gt;ROUND(((1-InternationalAirDiscount)*'UPS International Air Base'!O35),2),ROUND(MinBaseIntAir*(1+ExpressFuelSurcharge),2),ROUND(((1-InternationalAirDiscount)*'UPS International Air Base'!O35)*(1+ExpressFuelSurcharge),2))</f>
        <v>263.85</v>
      </c>
      <c r="P38" s="307">
        <f>IF(MinBaseIntAir&gt;ROUND(((1-InternationalAirDiscount)*'UPS International Air Base'!P35),2),ROUND(MinBaseIntAir*(1+ExpressFuelSurcharge),2),ROUND(((1-InternationalAirDiscount)*'UPS International Air Base'!P35)*(1+ExpressFuelSurcharge),2))</f>
        <v>223.66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ht="12.75" customHeight="1">
      <c r="A39" s="299">
        <v>34.0</v>
      </c>
      <c r="B39" s="307">
        <f>IF(MinBaseIntAir&gt;ROUND(((1-InternationalAirDiscount)*'UPS International Air Base'!B36),2),ROUND(MinBaseIntAir*(1+ExpressFuelSurcharge),2),ROUND(((1-InternationalAirDiscount)*'UPS International Air Base'!B36)*(1+ExpressFuelSurcharge),2))</f>
        <v>137</v>
      </c>
      <c r="C39" s="307">
        <f>IF(MinBaseIntAir&gt;ROUND(((1-InternationalAirDiscount)*'UPS International Air Base'!C36),2),ROUND(MinBaseIntAir*(1+ExpressFuelSurcharge),2),ROUND(((1-InternationalAirDiscount)*'UPS International Air Base'!C36)*(1+ExpressFuelSurcharge),2))</f>
        <v>156.69</v>
      </c>
      <c r="D39" s="307">
        <f>IF(MinBaseIntAir&gt;ROUND(((1-InternationalAirDiscount)*'UPS International Air Base'!D36),2),ROUND(MinBaseIntAir*(1+ExpressFuelSurcharge),2),ROUND(((1-InternationalAirDiscount)*'UPS International Air Base'!D36)*(1+ExpressFuelSurcharge),2))</f>
        <v>166.77</v>
      </c>
      <c r="E39" s="307">
        <f>IF(MinBaseIntAir&gt;ROUND(((1-InternationalAirDiscount)*'UPS International Air Base'!E36),2),ROUND(MinBaseIntAir*(1+ExpressFuelSurcharge),2),ROUND(((1-InternationalAirDiscount)*'UPS International Air Base'!E36)*(1+ExpressFuelSurcharge),2))</f>
        <v>220.12</v>
      </c>
      <c r="F39" s="307">
        <f>IF(MinBaseIntAir&gt;ROUND(((1-InternationalAirDiscount)*'UPS International Air Base'!F36),2),ROUND(MinBaseIntAir*(1+ExpressFuelSurcharge),2),ROUND(((1-InternationalAirDiscount)*'UPS International Air Base'!F36)*(1+ExpressFuelSurcharge),2))</f>
        <v>158.03</v>
      </c>
      <c r="G39" s="307">
        <f>IF(MinBaseIntAir&gt;ROUND(((1-InternationalAirDiscount)*'UPS International Air Base'!G36),2),ROUND(MinBaseIntAir*(1+ExpressFuelSurcharge),2),ROUND(((1-InternationalAirDiscount)*'UPS International Air Base'!G36)*(1+ExpressFuelSurcharge),2))</f>
        <v>240.68</v>
      </c>
      <c r="H39" s="307">
        <f>IF(MinBaseIntAir&gt;ROUND(((1-InternationalAirDiscount)*'UPS International Air Base'!H36),2),ROUND(MinBaseIntAir*(1+ExpressFuelSurcharge),2),ROUND(((1-InternationalAirDiscount)*'UPS International Air Base'!H36)*(1+ExpressFuelSurcharge),2))</f>
        <v>315.02</v>
      </c>
      <c r="I39" s="307">
        <f>IF(MinBaseIntAir&gt;ROUND(((1-InternationalAirDiscount)*'UPS International Air Base'!I36),2),ROUND(MinBaseIntAir*(1+ExpressFuelSurcharge),2),ROUND(((1-InternationalAirDiscount)*'UPS International Air Base'!I36)*(1+ExpressFuelSurcharge),2))</f>
        <v>274.16</v>
      </c>
      <c r="J39" s="307">
        <f>IF(MinBaseIntAir&gt;ROUND(((1-InternationalAirDiscount)*'UPS International Air Base'!J36),2),ROUND(MinBaseIntAir*(1+ExpressFuelSurcharge),2),ROUND(((1-InternationalAirDiscount)*'UPS International Air Base'!J36)*(1+ExpressFuelSurcharge),2))</f>
        <v>400.78</v>
      </c>
      <c r="K39" s="307">
        <f>IF(MinBaseIntAir&gt;ROUND(((1-InternationalAirDiscount)*'UPS International Air Base'!K36),2),ROUND(MinBaseIntAir*(1+ExpressFuelSurcharge),2),ROUND(((1-InternationalAirDiscount)*'UPS International Air Base'!K36)*(1+ExpressFuelSurcharge),2))</f>
        <v>417.11</v>
      </c>
      <c r="L39" s="307">
        <f>IF(MinBaseIntAir&gt;ROUND(((1-InternationalAirDiscount)*'UPS International Air Base'!L36),2),ROUND(MinBaseIntAir*(1+ExpressFuelSurcharge),2),ROUND(((1-InternationalAirDiscount)*'UPS International Air Base'!L36)*(1+ExpressFuelSurcharge),2))</f>
        <v>402.14</v>
      </c>
      <c r="M39" s="307">
        <f>IF(MinBaseIntAir&gt;ROUND(((1-InternationalAirDiscount)*'UPS International Air Base'!M36),2),ROUND(MinBaseIntAir*(1+ExpressFuelSurcharge),2),ROUND(((1-InternationalAirDiscount)*'UPS International Air Base'!M36)*(1+ExpressFuelSurcharge),2))</f>
        <v>219.36</v>
      </c>
      <c r="N39" s="307">
        <f>IF(MinBaseIntAir&gt;ROUND(((1-InternationalAirDiscount)*'UPS International Air Base'!N36),2),ROUND(MinBaseIntAir*(1+ExpressFuelSurcharge),2),ROUND(((1-InternationalAirDiscount)*'UPS International Air Base'!N36)*(1+ExpressFuelSurcharge),2))</f>
        <v>284.2</v>
      </c>
      <c r="O39" s="307">
        <f>IF(MinBaseIntAir&gt;ROUND(((1-InternationalAirDiscount)*'UPS International Air Base'!O36),2),ROUND(MinBaseIntAir*(1+ExpressFuelSurcharge),2),ROUND(((1-InternationalAirDiscount)*'UPS International Air Base'!O36)*(1+ExpressFuelSurcharge),2))</f>
        <v>271.75</v>
      </c>
      <c r="P39" s="307">
        <f>IF(MinBaseIntAir&gt;ROUND(((1-InternationalAirDiscount)*'UPS International Air Base'!P36),2),ROUND(MinBaseIntAir*(1+ExpressFuelSurcharge),2),ROUND(((1-InternationalAirDiscount)*'UPS International Air Base'!P36)*(1+ExpressFuelSurcharge),2))</f>
        <v>227.18</v>
      </c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ht="12.75" customHeight="1">
      <c r="A40" s="299">
        <v>35.0</v>
      </c>
      <c r="B40" s="307">
        <f>IF(MinBaseIntAir&gt;ROUND(((1-InternationalAirDiscount)*'UPS International Air Base'!B37),2),ROUND(MinBaseIntAir*(1+ExpressFuelSurcharge),2),ROUND(((1-InternationalAirDiscount)*'UPS International Air Base'!B37)*(1+ExpressFuelSurcharge),2))</f>
        <v>139.21</v>
      </c>
      <c r="C40" s="307">
        <f>IF(MinBaseIntAir&gt;ROUND(((1-InternationalAirDiscount)*'UPS International Air Base'!C37),2),ROUND(MinBaseIntAir*(1+ExpressFuelSurcharge),2),ROUND(((1-InternationalAirDiscount)*'UPS International Air Base'!C37)*(1+ExpressFuelSurcharge),2))</f>
        <v>159.17</v>
      </c>
      <c r="D40" s="307">
        <f>IF(MinBaseIntAir&gt;ROUND(((1-InternationalAirDiscount)*'UPS International Air Base'!D37),2),ROUND(MinBaseIntAir*(1+ExpressFuelSurcharge),2),ROUND(((1-InternationalAirDiscount)*'UPS International Air Base'!D37)*(1+ExpressFuelSurcharge),2))</f>
        <v>167.16</v>
      </c>
      <c r="E40" s="307">
        <f>IF(MinBaseIntAir&gt;ROUND(((1-InternationalAirDiscount)*'UPS International Air Base'!E37),2),ROUND(MinBaseIntAir*(1+ExpressFuelSurcharge),2),ROUND(((1-InternationalAirDiscount)*'UPS International Air Base'!E37)*(1+ExpressFuelSurcharge),2))</f>
        <v>227.66</v>
      </c>
      <c r="F40" s="307">
        <f>IF(MinBaseIntAir&gt;ROUND(((1-InternationalAirDiscount)*'UPS International Air Base'!F37),2),ROUND(MinBaseIntAir*(1+ExpressFuelSurcharge),2),ROUND(((1-InternationalAirDiscount)*'UPS International Air Base'!F37)*(1+ExpressFuelSurcharge),2))</f>
        <v>158.71</v>
      </c>
      <c r="G40" s="307">
        <f>IF(MinBaseIntAir&gt;ROUND(((1-InternationalAirDiscount)*'UPS International Air Base'!G37),2),ROUND(MinBaseIntAir*(1+ExpressFuelSurcharge),2),ROUND(((1-InternationalAirDiscount)*'UPS International Air Base'!G37)*(1+ExpressFuelSurcharge),2))</f>
        <v>244.19</v>
      </c>
      <c r="H40" s="307">
        <f>IF(MinBaseIntAir&gt;ROUND(((1-InternationalAirDiscount)*'UPS International Air Base'!H37),2),ROUND(MinBaseIntAir*(1+ExpressFuelSurcharge),2),ROUND(((1-InternationalAirDiscount)*'UPS International Air Base'!H37)*(1+ExpressFuelSurcharge),2))</f>
        <v>321.92</v>
      </c>
      <c r="I40" s="307">
        <f>IF(MinBaseIntAir&gt;ROUND(((1-InternationalAirDiscount)*'UPS International Air Base'!I37),2),ROUND(MinBaseIntAir*(1+ExpressFuelSurcharge),2),ROUND(((1-InternationalAirDiscount)*'UPS International Air Base'!I37)*(1+ExpressFuelSurcharge),2))</f>
        <v>274.87</v>
      </c>
      <c r="J40" s="307">
        <f>IF(MinBaseIntAir&gt;ROUND(((1-InternationalAirDiscount)*'UPS International Air Base'!J37),2),ROUND(MinBaseIntAir*(1+ExpressFuelSurcharge),2),ROUND(((1-InternationalAirDiscount)*'UPS International Air Base'!J37)*(1+ExpressFuelSurcharge),2))</f>
        <v>424.54</v>
      </c>
      <c r="K40" s="307">
        <f>IF(MinBaseIntAir&gt;ROUND(((1-InternationalAirDiscount)*'UPS International Air Base'!K37),2),ROUND(MinBaseIntAir*(1+ExpressFuelSurcharge),2),ROUND(((1-InternationalAirDiscount)*'UPS International Air Base'!K37)*(1+ExpressFuelSurcharge),2))</f>
        <v>441.02</v>
      </c>
      <c r="L40" s="307">
        <f>IF(MinBaseIntAir&gt;ROUND(((1-InternationalAirDiscount)*'UPS International Air Base'!L37),2),ROUND(MinBaseIntAir*(1+ExpressFuelSurcharge),2),ROUND(((1-InternationalAirDiscount)*'UPS International Air Base'!L37)*(1+ExpressFuelSurcharge),2))</f>
        <v>402.57</v>
      </c>
      <c r="M40" s="307">
        <f>IF(MinBaseIntAir&gt;ROUND(((1-InternationalAirDiscount)*'UPS International Air Base'!M37),2),ROUND(MinBaseIntAir*(1+ExpressFuelSurcharge),2),ROUND(((1-InternationalAirDiscount)*'UPS International Air Base'!M37)*(1+ExpressFuelSurcharge),2))</f>
        <v>219.82</v>
      </c>
      <c r="N40" s="307">
        <f>IF(MinBaseIntAir&gt;ROUND(((1-InternationalAirDiscount)*'UPS International Air Base'!N37),2),ROUND(MinBaseIntAir*(1+ExpressFuelSurcharge),2),ROUND(((1-InternationalAirDiscount)*'UPS International Air Base'!N37)*(1+ExpressFuelSurcharge),2))</f>
        <v>308.13</v>
      </c>
      <c r="O40" s="307">
        <f>IF(MinBaseIntAir&gt;ROUND(((1-InternationalAirDiscount)*'UPS International Air Base'!O37),2),ROUND(MinBaseIntAir*(1+ExpressFuelSurcharge),2),ROUND(((1-InternationalAirDiscount)*'UPS International Air Base'!O37)*(1+ExpressFuelSurcharge),2))</f>
        <v>274.98</v>
      </c>
      <c r="P40" s="307">
        <f>IF(MinBaseIntAir&gt;ROUND(((1-InternationalAirDiscount)*'UPS International Air Base'!P37),2),ROUND(MinBaseIntAir*(1+ExpressFuelSurcharge),2),ROUND(((1-InternationalAirDiscount)*'UPS International Air Base'!P37)*(1+ExpressFuelSurcharge),2))</f>
        <v>227.59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ht="12.75" customHeight="1">
      <c r="A41" s="299">
        <v>36.0</v>
      </c>
      <c r="B41" s="307">
        <f>IF(MinBaseIntAir&gt;ROUND(((1-InternationalAirDiscount)*'UPS International Air Base'!B38),2),ROUND(MinBaseIntAir*(1+ExpressFuelSurcharge),2),ROUND(((1-InternationalAirDiscount)*'UPS International Air Base'!B38)*(1+ExpressFuelSurcharge),2))</f>
        <v>139.56</v>
      </c>
      <c r="C41" s="307">
        <f>IF(MinBaseIntAir&gt;ROUND(((1-InternationalAirDiscount)*'UPS International Air Base'!C38),2),ROUND(MinBaseIntAir*(1+ExpressFuelSurcharge),2),ROUND(((1-InternationalAirDiscount)*'UPS International Air Base'!C38)*(1+ExpressFuelSurcharge),2))</f>
        <v>161.05</v>
      </c>
      <c r="D41" s="307">
        <f>IF(MinBaseIntAir&gt;ROUND(((1-InternationalAirDiscount)*'UPS International Air Base'!D38),2),ROUND(MinBaseIntAir*(1+ExpressFuelSurcharge),2),ROUND(((1-InternationalAirDiscount)*'UPS International Air Base'!D38)*(1+ExpressFuelSurcharge),2))</f>
        <v>167.59</v>
      </c>
      <c r="E41" s="307">
        <f>IF(MinBaseIntAir&gt;ROUND(((1-InternationalAirDiscount)*'UPS International Air Base'!E38),2),ROUND(MinBaseIntAir*(1+ExpressFuelSurcharge),2),ROUND(((1-InternationalAirDiscount)*'UPS International Air Base'!E38)*(1+ExpressFuelSurcharge),2))</f>
        <v>233.32</v>
      </c>
      <c r="F41" s="307">
        <f>IF(MinBaseIntAir&gt;ROUND(((1-InternationalAirDiscount)*'UPS International Air Base'!F38),2),ROUND(MinBaseIntAir*(1+ExpressFuelSurcharge),2),ROUND(((1-InternationalAirDiscount)*'UPS International Air Base'!F38)*(1+ExpressFuelSurcharge),2))</f>
        <v>172.16</v>
      </c>
      <c r="G41" s="307">
        <f>IF(MinBaseIntAir&gt;ROUND(((1-InternationalAirDiscount)*'UPS International Air Base'!G38),2),ROUND(MinBaseIntAir*(1+ExpressFuelSurcharge),2),ROUND(((1-InternationalAirDiscount)*'UPS International Air Base'!G38)*(1+ExpressFuelSurcharge),2))</f>
        <v>247.52</v>
      </c>
      <c r="H41" s="307">
        <f>IF(MinBaseIntAir&gt;ROUND(((1-InternationalAirDiscount)*'UPS International Air Base'!H38),2),ROUND(MinBaseIntAir*(1+ExpressFuelSurcharge),2),ROUND(((1-InternationalAirDiscount)*'UPS International Air Base'!H38)*(1+ExpressFuelSurcharge),2))</f>
        <v>327.1</v>
      </c>
      <c r="I41" s="307">
        <f>IF(MinBaseIntAir&gt;ROUND(((1-InternationalAirDiscount)*'UPS International Air Base'!I38),2),ROUND(MinBaseIntAir*(1+ExpressFuelSurcharge),2),ROUND(((1-InternationalAirDiscount)*'UPS International Air Base'!I38)*(1+ExpressFuelSurcharge),2))</f>
        <v>275.23</v>
      </c>
      <c r="J41" s="307">
        <f>IF(MinBaseIntAir&gt;ROUND(((1-InternationalAirDiscount)*'UPS International Air Base'!J38),2),ROUND(MinBaseIntAir*(1+ExpressFuelSurcharge),2),ROUND(((1-InternationalAirDiscount)*'UPS International Air Base'!J38)*(1+ExpressFuelSurcharge),2))</f>
        <v>439.78</v>
      </c>
      <c r="K41" s="307">
        <f>IF(MinBaseIntAir&gt;ROUND(((1-InternationalAirDiscount)*'UPS International Air Base'!K38),2),ROUND(MinBaseIntAir*(1+ExpressFuelSurcharge),2),ROUND(((1-InternationalAirDiscount)*'UPS International Air Base'!K38)*(1+ExpressFuelSurcharge),2))</f>
        <v>443.61</v>
      </c>
      <c r="L41" s="307">
        <f>IF(MinBaseIntAir&gt;ROUND(((1-InternationalAirDiscount)*'UPS International Air Base'!L38),2),ROUND(MinBaseIntAir*(1+ExpressFuelSurcharge),2),ROUND(((1-InternationalAirDiscount)*'UPS International Air Base'!L38)*(1+ExpressFuelSurcharge),2))</f>
        <v>411.12</v>
      </c>
      <c r="M41" s="307">
        <f>IF(MinBaseIntAir&gt;ROUND(((1-InternationalAirDiscount)*'UPS International Air Base'!M38),2),ROUND(MinBaseIntAir*(1+ExpressFuelSurcharge),2),ROUND(((1-InternationalAirDiscount)*'UPS International Air Base'!M38)*(1+ExpressFuelSurcharge),2))</f>
        <v>220.24</v>
      </c>
      <c r="N41" s="307">
        <f>IF(MinBaseIntAir&gt;ROUND(((1-InternationalAirDiscount)*'UPS International Air Base'!N38),2),ROUND(MinBaseIntAir*(1+ExpressFuelSurcharge),2),ROUND(((1-InternationalAirDiscount)*'UPS International Air Base'!N38)*(1+ExpressFuelSurcharge),2))</f>
        <v>310.51</v>
      </c>
      <c r="O41" s="307">
        <f>IF(MinBaseIntAir&gt;ROUND(((1-InternationalAirDiscount)*'UPS International Air Base'!O38),2),ROUND(MinBaseIntAir*(1+ExpressFuelSurcharge),2),ROUND(((1-InternationalAirDiscount)*'UPS International Air Base'!O38)*(1+ExpressFuelSurcharge),2))</f>
        <v>293.21</v>
      </c>
      <c r="P41" s="307">
        <f>IF(MinBaseIntAir&gt;ROUND(((1-InternationalAirDiscount)*'UPS International Air Base'!P38),2),ROUND(MinBaseIntAir*(1+ExpressFuelSurcharge),2),ROUND(((1-InternationalAirDiscount)*'UPS International Air Base'!P38)*(1+ExpressFuelSurcharge),2))</f>
        <v>232.47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ht="12.75" customHeight="1">
      <c r="A42" s="299">
        <v>37.0</v>
      </c>
      <c r="B42" s="307">
        <f>IF(MinBaseIntAir&gt;ROUND(((1-InternationalAirDiscount)*'UPS International Air Base'!B39),2),ROUND(MinBaseIntAir*(1+ExpressFuelSurcharge),2),ROUND(((1-InternationalAirDiscount)*'UPS International Air Base'!B39)*(1+ExpressFuelSurcharge),2))</f>
        <v>145.29</v>
      </c>
      <c r="C42" s="307">
        <f>IF(MinBaseIntAir&gt;ROUND(((1-InternationalAirDiscount)*'UPS International Air Base'!C39),2),ROUND(MinBaseIntAir*(1+ExpressFuelSurcharge),2),ROUND(((1-InternationalAirDiscount)*'UPS International Air Base'!C39)*(1+ExpressFuelSurcharge),2))</f>
        <v>164.64</v>
      </c>
      <c r="D42" s="307">
        <f>IF(MinBaseIntAir&gt;ROUND(((1-InternationalAirDiscount)*'UPS International Air Base'!D39),2),ROUND(MinBaseIntAir*(1+ExpressFuelSurcharge),2),ROUND(((1-InternationalAirDiscount)*'UPS International Air Base'!D39)*(1+ExpressFuelSurcharge),2))</f>
        <v>168.01</v>
      </c>
      <c r="E42" s="307">
        <f>IF(MinBaseIntAir&gt;ROUND(((1-InternationalAirDiscount)*'UPS International Air Base'!E39),2),ROUND(MinBaseIntAir*(1+ExpressFuelSurcharge),2),ROUND(((1-InternationalAirDiscount)*'UPS International Air Base'!E39)*(1+ExpressFuelSurcharge),2))</f>
        <v>234.24</v>
      </c>
      <c r="F42" s="307">
        <f>IF(MinBaseIntAir&gt;ROUND(((1-InternationalAirDiscount)*'UPS International Air Base'!F39),2),ROUND(MinBaseIntAir*(1+ExpressFuelSurcharge),2),ROUND(((1-InternationalAirDiscount)*'UPS International Air Base'!F39)*(1+ExpressFuelSurcharge),2))</f>
        <v>181.75</v>
      </c>
      <c r="G42" s="307">
        <f>IF(MinBaseIntAir&gt;ROUND(((1-InternationalAirDiscount)*'UPS International Air Base'!G39),2),ROUND(MinBaseIntAir*(1+ExpressFuelSurcharge),2),ROUND(((1-InternationalAirDiscount)*'UPS International Air Base'!G39)*(1+ExpressFuelSurcharge),2))</f>
        <v>249.69</v>
      </c>
      <c r="H42" s="307">
        <f>IF(MinBaseIntAir&gt;ROUND(((1-InternationalAirDiscount)*'UPS International Air Base'!H39),2),ROUND(MinBaseIntAir*(1+ExpressFuelSurcharge),2),ROUND(((1-InternationalAirDiscount)*'UPS International Air Base'!H39)*(1+ExpressFuelSurcharge),2))</f>
        <v>339.25</v>
      </c>
      <c r="I42" s="307">
        <f>IF(MinBaseIntAir&gt;ROUND(((1-InternationalAirDiscount)*'UPS International Air Base'!I39),2),ROUND(MinBaseIntAir*(1+ExpressFuelSurcharge),2),ROUND(((1-InternationalAirDiscount)*'UPS International Air Base'!I39)*(1+ExpressFuelSurcharge),2))</f>
        <v>275.6</v>
      </c>
      <c r="J42" s="307">
        <f>IF(MinBaseIntAir&gt;ROUND(((1-InternationalAirDiscount)*'UPS International Air Base'!J39),2),ROUND(MinBaseIntAir*(1+ExpressFuelSurcharge),2),ROUND(((1-InternationalAirDiscount)*'UPS International Air Base'!J39)*(1+ExpressFuelSurcharge),2))</f>
        <v>446.46</v>
      </c>
      <c r="K42" s="307">
        <f>IF(MinBaseIntAir&gt;ROUND(((1-InternationalAirDiscount)*'UPS International Air Base'!K39),2),ROUND(MinBaseIntAir*(1+ExpressFuelSurcharge),2),ROUND(((1-InternationalAirDiscount)*'UPS International Air Base'!K39)*(1+ExpressFuelSurcharge),2))</f>
        <v>444.14</v>
      </c>
      <c r="L42" s="307">
        <f>IF(MinBaseIntAir&gt;ROUND(((1-InternationalAirDiscount)*'UPS International Air Base'!L39),2),ROUND(MinBaseIntAir*(1+ExpressFuelSurcharge),2),ROUND(((1-InternationalAirDiscount)*'UPS International Air Base'!L39)*(1+ExpressFuelSurcharge),2))</f>
        <v>419.05</v>
      </c>
      <c r="M42" s="307">
        <f>IF(MinBaseIntAir&gt;ROUND(((1-InternationalAirDiscount)*'UPS International Air Base'!M39),2),ROUND(MinBaseIntAir*(1+ExpressFuelSurcharge),2),ROUND(((1-InternationalAirDiscount)*'UPS International Air Base'!M39)*(1+ExpressFuelSurcharge),2))</f>
        <v>233.39</v>
      </c>
      <c r="N42" s="307">
        <f>IF(MinBaseIntAir&gt;ROUND(((1-InternationalAirDiscount)*'UPS International Air Base'!N39),2),ROUND(MinBaseIntAir*(1+ExpressFuelSurcharge),2),ROUND(((1-InternationalAirDiscount)*'UPS International Air Base'!N39)*(1+ExpressFuelSurcharge),2))</f>
        <v>310.89</v>
      </c>
      <c r="O42" s="307">
        <f>IF(MinBaseIntAir&gt;ROUND(((1-InternationalAirDiscount)*'UPS International Air Base'!O39),2),ROUND(MinBaseIntAir*(1+ExpressFuelSurcharge),2),ROUND(((1-InternationalAirDiscount)*'UPS International Air Base'!O39)*(1+ExpressFuelSurcharge),2))</f>
        <v>297.4</v>
      </c>
      <c r="P42" s="307">
        <f>IF(MinBaseIntAir&gt;ROUND(((1-InternationalAirDiscount)*'UPS International Air Base'!P39),2),ROUND(MinBaseIntAir*(1+ExpressFuelSurcharge),2),ROUND(((1-InternationalAirDiscount)*'UPS International Air Base'!P39)*(1+ExpressFuelSurcharge),2))</f>
        <v>241.78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ht="12.75" customHeight="1">
      <c r="A43" s="299">
        <v>38.0</v>
      </c>
      <c r="B43" s="307">
        <f>IF(MinBaseIntAir&gt;ROUND(((1-InternationalAirDiscount)*'UPS International Air Base'!B40),2),ROUND(MinBaseIntAir*(1+ExpressFuelSurcharge),2),ROUND(((1-InternationalAirDiscount)*'UPS International Air Base'!B40)*(1+ExpressFuelSurcharge),2))</f>
        <v>147.25</v>
      </c>
      <c r="C43" s="307">
        <f>IF(MinBaseIntAir&gt;ROUND(((1-InternationalAirDiscount)*'UPS International Air Base'!C40),2),ROUND(MinBaseIntAir*(1+ExpressFuelSurcharge),2),ROUND(((1-InternationalAirDiscount)*'UPS International Air Base'!C40)*(1+ExpressFuelSurcharge),2))</f>
        <v>166.9</v>
      </c>
      <c r="D43" s="307">
        <f>IF(MinBaseIntAir&gt;ROUND(((1-InternationalAirDiscount)*'UPS International Air Base'!D40),2),ROUND(MinBaseIntAir*(1+ExpressFuelSurcharge),2),ROUND(((1-InternationalAirDiscount)*'UPS International Air Base'!D40)*(1+ExpressFuelSurcharge),2))</f>
        <v>168.42</v>
      </c>
      <c r="E43" s="307">
        <f>IF(MinBaseIntAir&gt;ROUND(((1-InternationalAirDiscount)*'UPS International Air Base'!E40),2),ROUND(MinBaseIntAir*(1+ExpressFuelSurcharge),2),ROUND(((1-InternationalAirDiscount)*'UPS International Air Base'!E40)*(1+ExpressFuelSurcharge),2))</f>
        <v>234.85</v>
      </c>
      <c r="F43" s="307">
        <f>IF(MinBaseIntAir&gt;ROUND(((1-InternationalAirDiscount)*'UPS International Air Base'!F40),2),ROUND(MinBaseIntAir*(1+ExpressFuelSurcharge),2),ROUND(((1-InternationalAirDiscount)*'UPS International Air Base'!F40)*(1+ExpressFuelSurcharge),2))</f>
        <v>182.72</v>
      </c>
      <c r="G43" s="307">
        <f>IF(MinBaseIntAir&gt;ROUND(((1-InternationalAirDiscount)*'UPS International Air Base'!G40),2),ROUND(MinBaseIntAir*(1+ExpressFuelSurcharge),2),ROUND(((1-InternationalAirDiscount)*'UPS International Air Base'!G40)*(1+ExpressFuelSurcharge),2))</f>
        <v>257.45</v>
      </c>
      <c r="H43" s="307">
        <f>IF(MinBaseIntAir&gt;ROUND(((1-InternationalAirDiscount)*'UPS International Air Base'!H40),2),ROUND(MinBaseIntAir*(1+ExpressFuelSurcharge),2),ROUND(((1-InternationalAirDiscount)*'UPS International Air Base'!H40)*(1+ExpressFuelSurcharge),2))</f>
        <v>349.68</v>
      </c>
      <c r="I43" s="307">
        <f>IF(MinBaseIntAir&gt;ROUND(((1-InternationalAirDiscount)*'UPS International Air Base'!I40),2),ROUND(MinBaseIntAir*(1+ExpressFuelSurcharge),2),ROUND(((1-InternationalAirDiscount)*'UPS International Air Base'!I40)*(1+ExpressFuelSurcharge),2))</f>
        <v>286.36</v>
      </c>
      <c r="J43" s="307">
        <f>IF(MinBaseIntAir&gt;ROUND(((1-InternationalAirDiscount)*'UPS International Air Base'!J40),2),ROUND(MinBaseIntAir*(1+ExpressFuelSurcharge),2),ROUND(((1-InternationalAirDiscount)*'UPS International Air Base'!J40)*(1+ExpressFuelSurcharge),2))</f>
        <v>451.9</v>
      </c>
      <c r="K43" s="307">
        <f>IF(MinBaseIntAir&gt;ROUND(((1-InternationalAirDiscount)*'UPS International Air Base'!K40),2),ROUND(MinBaseIntAir*(1+ExpressFuelSurcharge),2),ROUND(((1-InternationalAirDiscount)*'UPS International Air Base'!K40)*(1+ExpressFuelSurcharge),2))</f>
        <v>444.55</v>
      </c>
      <c r="L43" s="307">
        <f>IF(MinBaseIntAir&gt;ROUND(((1-InternationalAirDiscount)*'UPS International Air Base'!L40),2),ROUND(MinBaseIntAir*(1+ExpressFuelSurcharge),2),ROUND(((1-InternationalAirDiscount)*'UPS International Air Base'!L40)*(1+ExpressFuelSurcharge),2))</f>
        <v>419.85</v>
      </c>
      <c r="M43" s="307">
        <f>IF(MinBaseIntAir&gt;ROUND(((1-InternationalAirDiscount)*'UPS International Air Base'!M40),2),ROUND(MinBaseIntAir*(1+ExpressFuelSurcharge),2),ROUND(((1-InternationalAirDiscount)*'UPS International Air Base'!M40)*(1+ExpressFuelSurcharge),2))</f>
        <v>237.46</v>
      </c>
      <c r="N43" s="307">
        <f>IF(MinBaseIntAir&gt;ROUND(((1-InternationalAirDiscount)*'UPS International Air Base'!N40),2),ROUND(MinBaseIntAir*(1+ExpressFuelSurcharge),2),ROUND(((1-InternationalAirDiscount)*'UPS International Air Base'!N40)*(1+ExpressFuelSurcharge),2))</f>
        <v>312.98</v>
      </c>
      <c r="O43" s="307">
        <f>IF(MinBaseIntAir&gt;ROUND(((1-InternationalAirDiscount)*'UPS International Air Base'!O40),2),ROUND(MinBaseIntAir*(1+ExpressFuelSurcharge),2),ROUND(((1-InternationalAirDiscount)*'UPS International Air Base'!O40)*(1+ExpressFuelSurcharge),2))</f>
        <v>298.73</v>
      </c>
      <c r="P43" s="307">
        <f>IF(MinBaseIntAir&gt;ROUND(((1-InternationalAirDiscount)*'UPS International Air Base'!P40),2),ROUND(MinBaseIntAir*(1+ExpressFuelSurcharge),2),ROUND(((1-InternationalAirDiscount)*'UPS International Air Base'!P40)*(1+ExpressFuelSurcharge),2))</f>
        <v>246.16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299">
        <v>39.0</v>
      </c>
      <c r="B44" s="307">
        <f>IF(MinBaseIntAir&gt;ROUND(((1-InternationalAirDiscount)*'UPS International Air Base'!B41),2),ROUND(MinBaseIntAir*(1+ExpressFuelSurcharge),2),ROUND(((1-InternationalAirDiscount)*'UPS International Air Base'!B41)*(1+ExpressFuelSurcharge),2))</f>
        <v>149.85</v>
      </c>
      <c r="C44" s="307">
        <f>IF(MinBaseIntAir&gt;ROUND(((1-InternationalAirDiscount)*'UPS International Air Base'!C41),2),ROUND(MinBaseIntAir*(1+ExpressFuelSurcharge),2),ROUND(((1-InternationalAirDiscount)*'UPS International Air Base'!C41)*(1+ExpressFuelSurcharge),2))</f>
        <v>169.11</v>
      </c>
      <c r="D44" s="307">
        <f>IF(MinBaseIntAir&gt;ROUND(((1-InternationalAirDiscount)*'UPS International Air Base'!D41),2),ROUND(MinBaseIntAir*(1+ExpressFuelSurcharge),2),ROUND(((1-InternationalAirDiscount)*'UPS International Air Base'!D41)*(1+ExpressFuelSurcharge),2))</f>
        <v>171.33</v>
      </c>
      <c r="E44" s="307">
        <f>IF(MinBaseIntAir&gt;ROUND(((1-InternationalAirDiscount)*'UPS International Air Base'!E41),2),ROUND(MinBaseIntAir*(1+ExpressFuelSurcharge),2),ROUND(((1-InternationalAirDiscount)*'UPS International Air Base'!E41)*(1+ExpressFuelSurcharge),2))</f>
        <v>245.56</v>
      </c>
      <c r="F44" s="307">
        <f>IF(MinBaseIntAir&gt;ROUND(((1-InternationalAirDiscount)*'UPS International Air Base'!F41),2),ROUND(MinBaseIntAir*(1+ExpressFuelSurcharge),2),ROUND(((1-InternationalAirDiscount)*'UPS International Air Base'!F41)*(1+ExpressFuelSurcharge),2))</f>
        <v>186.47</v>
      </c>
      <c r="G44" s="307">
        <f>IF(MinBaseIntAir&gt;ROUND(((1-InternationalAirDiscount)*'UPS International Air Base'!G41),2),ROUND(MinBaseIntAir*(1+ExpressFuelSurcharge),2),ROUND(((1-InternationalAirDiscount)*'UPS International Air Base'!G41)*(1+ExpressFuelSurcharge),2))</f>
        <v>260.77</v>
      </c>
      <c r="H44" s="307">
        <f>IF(MinBaseIntAir&gt;ROUND(((1-InternationalAirDiscount)*'UPS International Air Base'!H41),2),ROUND(MinBaseIntAir*(1+ExpressFuelSurcharge),2),ROUND(((1-InternationalAirDiscount)*'UPS International Air Base'!H41)*(1+ExpressFuelSurcharge),2))</f>
        <v>356.99</v>
      </c>
      <c r="I44" s="307">
        <f>IF(MinBaseIntAir&gt;ROUND(((1-InternationalAirDiscount)*'UPS International Air Base'!I41),2),ROUND(MinBaseIntAir*(1+ExpressFuelSurcharge),2),ROUND(((1-InternationalAirDiscount)*'UPS International Air Base'!I41)*(1+ExpressFuelSurcharge),2))</f>
        <v>291.51</v>
      </c>
      <c r="J44" s="307">
        <f>IF(MinBaseIntAir&gt;ROUND(((1-InternationalAirDiscount)*'UPS International Air Base'!J41),2),ROUND(MinBaseIntAir*(1+ExpressFuelSurcharge),2),ROUND(((1-InternationalAirDiscount)*'UPS International Air Base'!J41)*(1+ExpressFuelSurcharge),2))</f>
        <v>452.27</v>
      </c>
      <c r="K44" s="307">
        <f>IF(MinBaseIntAir&gt;ROUND(((1-InternationalAirDiscount)*'UPS International Air Base'!K41),2),ROUND(MinBaseIntAir*(1+ExpressFuelSurcharge),2),ROUND(((1-InternationalAirDiscount)*'UPS International Air Base'!K41)*(1+ExpressFuelSurcharge),2))</f>
        <v>444.95</v>
      </c>
      <c r="L44" s="307">
        <f>IF(MinBaseIntAir&gt;ROUND(((1-InternationalAirDiscount)*'UPS International Air Base'!L41),2),ROUND(MinBaseIntAir*(1+ExpressFuelSurcharge),2),ROUND(((1-InternationalAirDiscount)*'UPS International Air Base'!L41)*(1+ExpressFuelSurcharge),2))</f>
        <v>423.66</v>
      </c>
      <c r="M44" s="307">
        <f>IF(MinBaseIntAir&gt;ROUND(((1-InternationalAirDiscount)*'UPS International Air Base'!M41),2),ROUND(MinBaseIntAir*(1+ExpressFuelSurcharge),2),ROUND(((1-InternationalAirDiscount)*'UPS International Air Base'!M41)*(1+ExpressFuelSurcharge),2))</f>
        <v>241.92</v>
      </c>
      <c r="N44" s="307">
        <f>IF(MinBaseIntAir&gt;ROUND(((1-InternationalAirDiscount)*'UPS International Air Base'!N41),2),ROUND(MinBaseIntAir*(1+ExpressFuelSurcharge),2),ROUND(((1-InternationalAirDiscount)*'UPS International Air Base'!N41)*(1+ExpressFuelSurcharge),2))</f>
        <v>313.49</v>
      </c>
      <c r="O44" s="307">
        <f>IF(MinBaseIntAir&gt;ROUND(((1-InternationalAirDiscount)*'UPS International Air Base'!O41),2),ROUND(MinBaseIntAir*(1+ExpressFuelSurcharge),2),ROUND(((1-InternationalAirDiscount)*'UPS International Air Base'!O41)*(1+ExpressFuelSurcharge),2))</f>
        <v>311.27</v>
      </c>
      <c r="P44" s="307">
        <f>IF(MinBaseIntAir&gt;ROUND(((1-InternationalAirDiscount)*'UPS International Air Base'!P41),2),ROUND(MinBaseIntAir*(1+ExpressFuelSurcharge),2),ROUND(((1-InternationalAirDiscount)*'UPS International Air Base'!P41)*(1+ExpressFuelSurcharge),2))</f>
        <v>250.65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ht="12.75" customHeight="1">
      <c r="A45" s="299">
        <v>40.0</v>
      </c>
      <c r="B45" s="307">
        <f>IF(MinBaseIntAir&gt;ROUND(((1-InternationalAirDiscount)*'UPS International Air Base'!B42),2),ROUND(MinBaseIntAir*(1+ExpressFuelSurcharge),2),ROUND(((1-InternationalAirDiscount)*'UPS International Air Base'!B42)*(1+ExpressFuelSurcharge),2))</f>
        <v>152.56</v>
      </c>
      <c r="C45" s="307">
        <f>IF(MinBaseIntAir&gt;ROUND(((1-InternationalAirDiscount)*'UPS International Air Base'!C42),2),ROUND(MinBaseIntAir*(1+ExpressFuelSurcharge),2),ROUND(((1-InternationalAirDiscount)*'UPS International Air Base'!C42)*(1+ExpressFuelSurcharge),2))</f>
        <v>171.93</v>
      </c>
      <c r="D45" s="307">
        <f>IF(MinBaseIntAir&gt;ROUND(((1-InternationalAirDiscount)*'UPS International Air Base'!D42),2),ROUND(MinBaseIntAir*(1+ExpressFuelSurcharge),2),ROUND(((1-InternationalAirDiscount)*'UPS International Air Base'!D42)*(1+ExpressFuelSurcharge),2))</f>
        <v>171.74</v>
      </c>
      <c r="E45" s="307">
        <f>IF(MinBaseIntAir&gt;ROUND(((1-InternationalAirDiscount)*'UPS International Air Base'!E42),2),ROUND(MinBaseIntAir*(1+ExpressFuelSurcharge),2),ROUND(((1-InternationalAirDiscount)*'UPS International Air Base'!E42)*(1+ExpressFuelSurcharge),2))</f>
        <v>250.36</v>
      </c>
      <c r="F45" s="307">
        <f>IF(MinBaseIntAir&gt;ROUND(((1-InternationalAirDiscount)*'UPS International Air Base'!F42),2),ROUND(MinBaseIntAir*(1+ExpressFuelSurcharge),2),ROUND(((1-InternationalAirDiscount)*'UPS International Air Base'!F42)*(1+ExpressFuelSurcharge),2))</f>
        <v>186.88</v>
      </c>
      <c r="G45" s="307">
        <f>IF(MinBaseIntAir&gt;ROUND(((1-InternationalAirDiscount)*'UPS International Air Base'!G42),2),ROUND(MinBaseIntAir*(1+ExpressFuelSurcharge),2),ROUND(((1-InternationalAirDiscount)*'UPS International Air Base'!G42)*(1+ExpressFuelSurcharge),2))</f>
        <v>272.82</v>
      </c>
      <c r="H45" s="307">
        <f>IF(MinBaseIntAir&gt;ROUND(((1-InternationalAirDiscount)*'UPS International Air Base'!H42),2),ROUND(MinBaseIntAir*(1+ExpressFuelSurcharge),2),ROUND(((1-InternationalAirDiscount)*'UPS International Air Base'!H42)*(1+ExpressFuelSurcharge),2))</f>
        <v>357.62</v>
      </c>
      <c r="I45" s="307">
        <f>IF(MinBaseIntAir&gt;ROUND(((1-InternationalAirDiscount)*'UPS International Air Base'!I42),2),ROUND(MinBaseIntAir*(1+ExpressFuelSurcharge),2),ROUND(((1-InternationalAirDiscount)*'UPS International Air Base'!I42)*(1+ExpressFuelSurcharge),2))</f>
        <v>292.03</v>
      </c>
      <c r="J45" s="307">
        <f>IF(MinBaseIntAir&gt;ROUND(((1-InternationalAirDiscount)*'UPS International Air Base'!J42),2),ROUND(MinBaseIntAir*(1+ExpressFuelSurcharge),2),ROUND(((1-InternationalAirDiscount)*'UPS International Air Base'!J42)*(1+ExpressFuelSurcharge),2))</f>
        <v>452.64</v>
      </c>
      <c r="K45" s="307">
        <f>IF(MinBaseIntAir&gt;ROUND(((1-InternationalAirDiscount)*'UPS International Air Base'!K42),2),ROUND(MinBaseIntAir*(1+ExpressFuelSurcharge),2),ROUND(((1-InternationalAirDiscount)*'UPS International Air Base'!K42)*(1+ExpressFuelSurcharge),2))</f>
        <v>445.37</v>
      </c>
      <c r="L45" s="307">
        <f>IF(MinBaseIntAir&gt;ROUND(((1-InternationalAirDiscount)*'UPS International Air Base'!L42),2),ROUND(MinBaseIntAir*(1+ExpressFuelSurcharge),2),ROUND(((1-InternationalAirDiscount)*'UPS International Air Base'!L42)*(1+ExpressFuelSurcharge),2))</f>
        <v>441.64</v>
      </c>
      <c r="M45" s="307">
        <f>IF(MinBaseIntAir&gt;ROUND(((1-InternationalAirDiscount)*'UPS International Air Base'!M42),2),ROUND(MinBaseIntAir*(1+ExpressFuelSurcharge),2),ROUND(((1-InternationalAirDiscount)*'UPS International Air Base'!M42)*(1+ExpressFuelSurcharge),2))</f>
        <v>243.28</v>
      </c>
      <c r="N45" s="307">
        <f>IF(MinBaseIntAir&gt;ROUND(((1-InternationalAirDiscount)*'UPS International Air Base'!N42),2),ROUND(MinBaseIntAir*(1+ExpressFuelSurcharge),2),ROUND(((1-InternationalAirDiscount)*'UPS International Air Base'!N42)*(1+ExpressFuelSurcharge),2))</f>
        <v>313.92</v>
      </c>
      <c r="O45" s="307">
        <f>IF(MinBaseIntAir&gt;ROUND(((1-InternationalAirDiscount)*'UPS International Air Base'!O42),2),ROUND(MinBaseIntAir*(1+ExpressFuelSurcharge),2),ROUND(((1-InternationalAirDiscount)*'UPS International Air Base'!O42)*(1+ExpressFuelSurcharge),2))</f>
        <v>311.75</v>
      </c>
      <c r="P45" s="307">
        <f>IF(MinBaseIntAir&gt;ROUND(((1-InternationalAirDiscount)*'UPS International Air Base'!P42),2),ROUND(MinBaseIntAir*(1+ExpressFuelSurcharge),2),ROUND(((1-InternationalAirDiscount)*'UPS International Air Base'!P42)*(1+ExpressFuelSurcharge),2))</f>
        <v>254.04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ht="12.75" customHeight="1">
      <c r="A46" s="299">
        <v>41.0</v>
      </c>
      <c r="B46" s="307">
        <f>IF(MinBaseIntAir&gt;ROUND(((1-InternationalAirDiscount)*'UPS International Air Base'!B43),2),ROUND(MinBaseIntAir*(1+ExpressFuelSurcharge),2),ROUND(((1-InternationalAirDiscount)*'UPS International Air Base'!B43)*(1+ExpressFuelSurcharge),2))</f>
        <v>155.27</v>
      </c>
      <c r="C46" s="307">
        <f>IF(MinBaseIntAir&gt;ROUND(((1-InternationalAirDiscount)*'UPS International Air Base'!C43),2),ROUND(MinBaseIntAir*(1+ExpressFuelSurcharge),2),ROUND(((1-InternationalAirDiscount)*'UPS International Air Base'!C43)*(1+ExpressFuelSurcharge),2))</f>
        <v>173</v>
      </c>
      <c r="D46" s="307">
        <f>IF(MinBaseIntAir&gt;ROUND(((1-InternationalAirDiscount)*'UPS International Air Base'!D43),2),ROUND(MinBaseIntAir*(1+ExpressFuelSurcharge),2),ROUND(((1-InternationalAirDiscount)*'UPS International Air Base'!D43)*(1+ExpressFuelSurcharge),2))</f>
        <v>173.46</v>
      </c>
      <c r="E46" s="307">
        <f>IF(MinBaseIntAir&gt;ROUND(((1-InternationalAirDiscount)*'UPS International Air Base'!E43),2),ROUND(MinBaseIntAir*(1+ExpressFuelSurcharge),2),ROUND(((1-InternationalAirDiscount)*'UPS International Air Base'!E43)*(1+ExpressFuelSurcharge),2))</f>
        <v>254.66</v>
      </c>
      <c r="F46" s="307">
        <f>IF(MinBaseIntAir&gt;ROUND(((1-InternationalAirDiscount)*'UPS International Air Base'!F43),2),ROUND(MinBaseIntAir*(1+ExpressFuelSurcharge),2),ROUND(((1-InternationalAirDiscount)*'UPS International Air Base'!F43)*(1+ExpressFuelSurcharge),2))</f>
        <v>190.44</v>
      </c>
      <c r="G46" s="307">
        <f>IF(MinBaseIntAir&gt;ROUND(((1-InternationalAirDiscount)*'UPS International Air Base'!G43),2),ROUND(MinBaseIntAir*(1+ExpressFuelSurcharge),2),ROUND(((1-InternationalAirDiscount)*'UPS International Air Base'!G43)*(1+ExpressFuelSurcharge),2))</f>
        <v>274.03</v>
      </c>
      <c r="H46" s="307">
        <f>IF(MinBaseIntAir&gt;ROUND(((1-InternationalAirDiscount)*'UPS International Air Base'!H43),2),ROUND(MinBaseIntAir*(1+ExpressFuelSurcharge),2),ROUND(((1-InternationalAirDiscount)*'UPS International Air Base'!H43)*(1+ExpressFuelSurcharge),2))</f>
        <v>364.5</v>
      </c>
      <c r="I46" s="307">
        <f>IF(MinBaseIntAir&gt;ROUND(((1-InternationalAirDiscount)*'UPS International Air Base'!I43),2),ROUND(MinBaseIntAir*(1+ExpressFuelSurcharge),2),ROUND(((1-InternationalAirDiscount)*'UPS International Air Base'!I43)*(1+ExpressFuelSurcharge),2))</f>
        <v>302.31</v>
      </c>
      <c r="J46" s="307">
        <f>IF(MinBaseIntAir&gt;ROUND(((1-InternationalAirDiscount)*'UPS International Air Base'!J43),2),ROUND(MinBaseIntAir*(1+ExpressFuelSurcharge),2),ROUND(((1-InternationalAirDiscount)*'UPS International Air Base'!J43)*(1+ExpressFuelSurcharge),2))</f>
        <v>453.01</v>
      </c>
      <c r="K46" s="307">
        <f>IF(MinBaseIntAir&gt;ROUND(((1-InternationalAirDiscount)*'UPS International Air Base'!K43),2),ROUND(MinBaseIntAir*(1+ExpressFuelSurcharge),2),ROUND(((1-InternationalAirDiscount)*'UPS International Air Base'!K43)*(1+ExpressFuelSurcharge),2))</f>
        <v>445.83</v>
      </c>
      <c r="L46" s="307">
        <f>IF(MinBaseIntAir&gt;ROUND(((1-InternationalAirDiscount)*'UPS International Air Base'!L43),2),ROUND(MinBaseIntAir*(1+ExpressFuelSurcharge),2),ROUND(((1-InternationalAirDiscount)*'UPS International Air Base'!L43)*(1+ExpressFuelSurcharge),2))</f>
        <v>470.65</v>
      </c>
      <c r="M46" s="307">
        <f>IF(MinBaseIntAir&gt;ROUND(((1-InternationalAirDiscount)*'UPS International Air Base'!M43),2),ROUND(MinBaseIntAir*(1+ExpressFuelSurcharge),2),ROUND(((1-InternationalAirDiscount)*'UPS International Air Base'!M43)*(1+ExpressFuelSurcharge),2))</f>
        <v>249.75</v>
      </c>
      <c r="N46" s="307">
        <f>IF(MinBaseIntAir&gt;ROUND(((1-InternationalAirDiscount)*'UPS International Air Base'!N43),2),ROUND(MinBaseIntAir*(1+ExpressFuelSurcharge),2),ROUND(((1-InternationalAirDiscount)*'UPS International Air Base'!N43)*(1+ExpressFuelSurcharge),2))</f>
        <v>330.39</v>
      </c>
      <c r="O46" s="307">
        <f>IF(MinBaseIntAir&gt;ROUND(((1-InternationalAirDiscount)*'UPS International Air Base'!O43),2),ROUND(MinBaseIntAir*(1+ExpressFuelSurcharge),2),ROUND(((1-InternationalAirDiscount)*'UPS International Air Base'!O43)*(1+ExpressFuelSurcharge),2))</f>
        <v>312.72</v>
      </c>
      <c r="P46" s="307">
        <f>IF(MinBaseIntAir&gt;ROUND(((1-InternationalAirDiscount)*'UPS International Air Base'!P43),2),ROUND(MinBaseIntAir*(1+ExpressFuelSurcharge),2),ROUND(((1-InternationalAirDiscount)*'UPS International Air Base'!P43)*(1+ExpressFuelSurcharge),2))</f>
        <v>254.63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ht="12.75" customHeight="1">
      <c r="A47" s="299">
        <v>42.0</v>
      </c>
      <c r="B47" s="307">
        <f>IF(MinBaseIntAir&gt;ROUND(((1-InternationalAirDiscount)*'UPS International Air Base'!B44),2),ROUND(MinBaseIntAir*(1+ExpressFuelSurcharge),2),ROUND(((1-InternationalAirDiscount)*'UPS International Air Base'!B44)*(1+ExpressFuelSurcharge),2))</f>
        <v>157.76</v>
      </c>
      <c r="C47" s="307">
        <f>IF(MinBaseIntAir&gt;ROUND(((1-InternationalAirDiscount)*'UPS International Air Base'!C44),2),ROUND(MinBaseIntAir*(1+ExpressFuelSurcharge),2),ROUND(((1-InternationalAirDiscount)*'UPS International Air Base'!C44)*(1+ExpressFuelSurcharge),2))</f>
        <v>176.81</v>
      </c>
      <c r="D47" s="307">
        <f>IF(MinBaseIntAir&gt;ROUND(((1-InternationalAirDiscount)*'UPS International Air Base'!D44),2),ROUND(MinBaseIntAir*(1+ExpressFuelSurcharge),2),ROUND(((1-InternationalAirDiscount)*'UPS International Air Base'!D44)*(1+ExpressFuelSurcharge),2))</f>
        <v>180.9</v>
      </c>
      <c r="E47" s="307">
        <f>IF(MinBaseIntAir&gt;ROUND(((1-InternationalAirDiscount)*'UPS International Air Base'!E44),2),ROUND(MinBaseIntAir*(1+ExpressFuelSurcharge),2),ROUND(((1-InternationalAirDiscount)*'UPS International Air Base'!E44)*(1+ExpressFuelSurcharge),2))</f>
        <v>258</v>
      </c>
      <c r="F47" s="307">
        <f>IF(MinBaseIntAir&gt;ROUND(((1-InternationalAirDiscount)*'UPS International Air Base'!F44),2),ROUND(MinBaseIntAir*(1+ExpressFuelSurcharge),2),ROUND(((1-InternationalAirDiscount)*'UPS International Air Base'!F44)*(1+ExpressFuelSurcharge),2))</f>
        <v>191.23</v>
      </c>
      <c r="G47" s="307">
        <f>IF(MinBaseIntAir&gt;ROUND(((1-InternationalAirDiscount)*'UPS International Air Base'!G44),2),ROUND(MinBaseIntAir*(1+ExpressFuelSurcharge),2),ROUND(((1-InternationalAirDiscount)*'UPS International Air Base'!G44)*(1+ExpressFuelSurcharge),2))</f>
        <v>275.53</v>
      </c>
      <c r="H47" s="307">
        <f>IF(MinBaseIntAir&gt;ROUND(((1-InternationalAirDiscount)*'UPS International Air Base'!H44),2),ROUND(MinBaseIntAir*(1+ExpressFuelSurcharge),2),ROUND(((1-InternationalAirDiscount)*'UPS International Air Base'!H44)*(1+ExpressFuelSurcharge),2))</f>
        <v>371.43</v>
      </c>
      <c r="I47" s="307">
        <f>IF(MinBaseIntAir&gt;ROUND(((1-InternationalAirDiscount)*'UPS International Air Base'!I44),2),ROUND(MinBaseIntAir*(1+ExpressFuelSurcharge),2),ROUND(((1-InternationalAirDiscount)*'UPS International Air Base'!I44)*(1+ExpressFuelSurcharge),2))</f>
        <v>308.32</v>
      </c>
      <c r="J47" s="307">
        <f>IF(MinBaseIntAir&gt;ROUND(((1-InternationalAirDiscount)*'UPS International Air Base'!J44),2),ROUND(MinBaseIntAir*(1+ExpressFuelSurcharge),2),ROUND(((1-InternationalAirDiscount)*'UPS International Air Base'!J44)*(1+ExpressFuelSurcharge),2))</f>
        <v>459.68</v>
      </c>
      <c r="K47" s="307">
        <f>IF(MinBaseIntAir&gt;ROUND(((1-InternationalAirDiscount)*'UPS International Air Base'!K44),2),ROUND(MinBaseIntAir*(1+ExpressFuelSurcharge),2),ROUND(((1-InternationalAirDiscount)*'UPS International Air Base'!K44)*(1+ExpressFuelSurcharge),2))</f>
        <v>452.78</v>
      </c>
      <c r="L47" s="307">
        <f>IF(MinBaseIntAir&gt;ROUND(((1-InternationalAirDiscount)*'UPS International Air Base'!L44),2),ROUND(MinBaseIntAir*(1+ExpressFuelSurcharge),2),ROUND(((1-InternationalAirDiscount)*'UPS International Air Base'!L44)*(1+ExpressFuelSurcharge),2))</f>
        <v>478.35</v>
      </c>
      <c r="M47" s="307">
        <f>IF(MinBaseIntAir&gt;ROUND(((1-InternationalAirDiscount)*'UPS International Air Base'!M44),2),ROUND(MinBaseIntAir*(1+ExpressFuelSurcharge),2),ROUND(((1-InternationalAirDiscount)*'UPS International Air Base'!M44)*(1+ExpressFuelSurcharge),2))</f>
        <v>253.69</v>
      </c>
      <c r="N47" s="307">
        <f>IF(MinBaseIntAir&gt;ROUND(((1-InternationalAirDiscount)*'UPS International Air Base'!N44),2),ROUND(MinBaseIntAir*(1+ExpressFuelSurcharge),2),ROUND(((1-InternationalAirDiscount)*'UPS International Air Base'!N44)*(1+ExpressFuelSurcharge),2))</f>
        <v>337.86</v>
      </c>
      <c r="O47" s="307">
        <f>IF(MinBaseIntAir&gt;ROUND(((1-InternationalAirDiscount)*'UPS International Air Base'!O44),2),ROUND(MinBaseIntAir*(1+ExpressFuelSurcharge),2),ROUND(((1-InternationalAirDiscount)*'UPS International Air Base'!O44)*(1+ExpressFuelSurcharge),2))</f>
        <v>326.87</v>
      </c>
      <c r="P47" s="307">
        <f>IF(MinBaseIntAir&gt;ROUND(((1-InternationalAirDiscount)*'UPS International Air Base'!P44),2),ROUND(MinBaseIntAir*(1+ExpressFuelSurcharge),2),ROUND(((1-InternationalAirDiscount)*'UPS International Air Base'!P44)*(1+ExpressFuelSurcharge),2))</f>
        <v>262.9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ht="12.75" customHeight="1">
      <c r="A48" s="299">
        <v>43.0</v>
      </c>
      <c r="B48" s="307">
        <f>IF(MinBaseIntAir&gt;ROUND(((1-InternationalAirDiscount)*'UPS International Air Base'!B45),2),ROUND(MinBaseIntAir*(1+ExpressFuelSurcharge),2),ROUND(((1-InternationalAirDiscount)*'UPS International Air Base'!B45)*(1+ExpressFuelSurcharge),2))</f>
        <v>159.78</v>
      </c>
      <c r="C48" s="307">
        <f>IF(MinBaseIntAir&gt;ROUND(((1-InternationalAirDiscount)*'UPS International Air Base'!C45),2),ROUND(MinBaseIntAir*(1+ExpressFuelSurcharge),2),ROUND(((1-InternationalAirDiscount)*'UPS International Air Base'!C45)*(1+ExpressFuelSurcharge),2))</f>
        <v>180.08</v>
      </c>
      <c r="D48" s="307">
        <f>IF(MinBaseIntAir&gt;ROUND(((1-InternationalAirDiscount)*'UPS International Air Base'!D45),2),ROUND(MinBaseIntAir*(1+ExpressFuelSurcharge),2),ROUND(((1-InternationalAirDiscount)*'UPS International Air Base'!D45)*(1+ExpressFuelSurcharge),2))</f>
        <v>184.15</v>
      </c>
      <c r="E48" s="307">
        <f>IF(MinBaseIntAir&gt;ROUND(((1-InternationalAirDiscount)*'UPS International Air Base'!E45),2),ROUND(MinBaseIntAir*(1+ExpressFuelSurcharge),2),ROUND(((1-InternationalAirDiscount)*'UPS International Air Base'!E45)*(1+ExpressFuelSurcharge),2))</f>
        <v>263.15</v>
      </c>
      <c r="F48" s="307">
        <f>IF(MinBaseIntAir&gt;ROUND(((1-InternationalAirDiscount)*'UPS International Air Base'!F45),2),ROUND(MinBaseIntAir*(1+ExpressFuelSurcharge),2),ROUND(((1-InternationalAirDiscount)*'UPS International Air Base'!F45)*(1+ExpressFuelSurcharge),2))</f>
        <v>191.65</v>
      </c>
      <c r="G48" s="307">
        <f>IF(MinBaseIntAir&gt;ROUND(((1-InternationalAirDiscount)*'UPS International Air Base'!G45),2),ROUND(MinBaseIntAir*(1+ExpressFuelSurcharge),2),ROUND(((1-InternationalAirDiscount)*'UPS International Air Base'!G45)*(1+ExpressFuelSurcharge),2))</f>
        <v>292.38</v>
      </c>
      <c r="H48" s="307">
        <f>IF(MinBaseIntAir&gt;ROUND(((1-InternationalAirDiscount)*'UPS International Air Base'!H45),2),ROUND(MinBaseIntAir*(1+ExpressFuelSurcharge),2),ROUND(((1-InternationalAirDiscount)*'UPS International Air Base'!H45)*(1+ExpressFuelSurcharge),2))</f>
        <v>378.31</v>
      </c>
      <c r="I48" s="307">
        <f>IF(MinBaseIntAir&gt;ROUND(((1-InternationalAirDiscount)*'UPS International Air Base'!I45),2),ROUND(MinBaseIntAir*(1+ExpressFuelSurcharge),2),ROUND(((1-InternationalAirDiscount)*'UPS International Air Base'!I45)*(1+ExpressFuelSurcharge),2))</f>
        <v>309.01</v>
      </c>
      <c r="J48" s="307">
        <f>IF(MinBaseIntAir&gt;ROUND(((1-InternationalAirDiscount)*'UPS International Air Base'!J45),2),ROUND(MinBaseIntAir*(1+ExpressFuelSurcharge),2),ROUND(((1-InternationalAirDiscount)*'UPS International Air Base'!J45)*(1+ExpressFuelSurcharge),2))</f>
        <v>462.77</v>
      </c>
      <c r="K48" s="307">
        <f>IF(MinBaseIntAir&gt;ROUND(((1-InternationalAirDiscount)*'UPS International Air Base'!K45),2),ROUND(MinBaseIntAir*(1+ExpressFuelSurcharge),2),ROUND(((1-InternationalAirDiscount)*'UPS International Air Base'!K45)*(1+ExpressFuelSurcharge),2))</f>
        <v>475.91</v>
      </c>
      <c r="L48" s="307">
        <f>IF(MinBaseIntAir&gt;ROUND(((1-InternationalAirDiscount)*'UPS International Air Base'!L45),2),ROUND(MinBaseIntAir*(1+ExpressFuelSurcharge),2),ROUND(((1-InternationalAirDiscount)*'UPS International Air Base'!L45)*(1+ExpressFuelSurcharge),2))</f>
        <v>495.79</v>
      </c>
      <c r="M48" s="307">
        <f>IF(MinBaseIntAir&gt;ROUND(((1-InternationalAirDiscount)*'UPS International Air Base'!M45),2),ROUND(MinBaseIntAir*(1+ExpressFuelSurcharge),2),ROUND(((1-InternationalAirDiscount)*'UPS International Air Base'!M45)*(1+ExpressFuelSurcharge),2))</f>
        <v>257.84</v>
      </c>
      <c r="N48" s="307">
        <f>IF(MinBaseIntAir&gt;ROUND(((1-InternationalAirDiscount)*'UPS International Air Base'!N45),2),ROUND(MinBaseIntAir*(1+ExpressFuelSurcharge),2),ROUND(((1-InternationalAirDiscount)*'UPS International Air Base'!N45)*(1+ExpressFuelSurcharge),2))</f>
        <v>352.08</v>
      </c>
      <c r="O48" s="307">
        <f>IF(MinBaseIntAir&gt;ROUND(((1-InternationalAirDiscount)*'UPS International Air Base'!O45),2),ROUND(MinBaseIntAir*(1+ExpressFuelSurcharge),2),ROUND(((1-InternationalAirDiscount)*'UPS International Air Base'!O45)*(1+ExpressFuelSurcharge),2))</f>
        <v>331.39</v>
      </c>
      <c r="P48" s="307">
        <f>IF(MinBaseIntAir&gt;ROUND(((1-InternationalAirDiscount)*'UPS International Air Base'!P45),2),ROUND(MinBaseIntAir*(1+ExpressFuelSurcharge),2),ROUND(((1-InternationalAirDiscount)*'UPS International Air Base'!P45)*(1+ExpressFuelSurcharge),2))</f>
        <v>267.34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ht="12.75" customHeight="1">
      <c r="A49" s="299">
        <v>44.0</v>
      </c>
      <c r="B49" s="307">
        <f>IF(MinBaseIntAir&gt;ROUND(((1-InternationalAirDiscount)*'UPS International Air Base'!B46),2),ROUND(MinBaseIntAir*(1+ExpressFuelSurcharge),2),ROUND(((1-InternationalAirDiscount)*'UPS International Air Base'!B46)*(1+ExpressFuelSurcharge),2))</f>
        <v>162.12</v>
      </c>
      <c r="C49" s="307">
        <f>IF(MinBaseIntAir&gt;ROUND(((1-InternationalAirDiscount)*'UPS International Air Base'!C46),2),ROUND(MinBaseIntAir*(1+ExpressFuelSurcharge),2),ROUND(((1-InternationalAirDiscount)*'UPS International Air Base'!C46)*(1+ExpressFuelSurcharge),2))</f>
        <v>182.84</v>
      </c>
      <c r="D49" s="307">
        <f>IF(MinBaseIntAir&gt;ROUND(((1-InternationalAirDiscount)*'UPS International Air Base'!D46),2),ROUND(MinBaseIntAir*(1+ExpressFuelSurcharge),2),ROUND(((1-InternationalAirDiscount)*'UPS International Air Base'!D46)*(1+ExpressFuelSurcharge),2))</f>
        <v>185.6</v>
      </c>
      <c r="E49" s="307">
        <f>IF(MinBaseIntAir&gt;ROUND(((1-InternationalAirDiscount)*'UPS International Air Base'!E46),2),ROUND(MinBaseIntAir*(1+ExpressFuelSurcharge),2),ROUND(((1-InternationalAirDiscount)*'UPS International Air Base'!E46)*(1+ExpressFuelSurcharge),2))</f>
        <v>266.64</v>
      </c>
      <c r="F49" s="307">
        <f>IF(MinBaseIntAir&gt;ROUND(((1-InternationalAirDiscount)*'UPS International Air Base'!F46),2),ROUND(MinBaseIntAir*(1+ExpressFuelSurcharge),2),ROUND(((1-InternationalAirDiscount)*'UPS International Air Base'!F46)*(1+ExpressFuelSurcharge),2))</f>
        <v>195.05</v>
      </c>
      <c r="G49" s="307">
        <f>IF(MinBaseIntAir&gt;ROUND(((1-InternationalAirDiscount)*'UPS International Air Base'!G46),2),ROUND(MinBaseIntAir*(1+ExpressFuelSurcharge),2),ROUND(((1-InternationalAirDiscount)*'UPS International Air Base'!G46)*(1+ExpressFuelSurcharge),2))</f>
        <v>304.14</v>
      </c>
      <c r="H49" s="307">
        <f>IF(MinBaseIntAir&gt;ROUND(((1-InternationalAirDiscount)*'UPS International Air Base'!H46),2),ROUND(MinBaseIntAir*(1+ExpressFuelSurcharge),2),ROUND(((1-InternationalAirDiscount)*'UPS International Air Base'!H46)*(1+ExpressFuelSurcharge),2))</f>
        <v>385.36</v>
      </c>
      <c r="I49" s="307">
        <f>IF(MinBaseIntAir&gt;ROUND(((1-InternationalAirDiscount)*'UPS International Air Base'!I46),2),ROUND(MinBaseIntAir*(1+ExpressFuelSurcharge),2),ROUND(((1-InternationalAirDiscount)*'UPS International Air Base'!I46)*(1+ExpressFuelSurcharge),2))</f>
        <v>322.61</v>
      </c>
      <c r="J49" s="307">
        <f>IF(MinBaseIntAir&gt;ROUND(((1-InternationalAirDiscount)*'UPS International Air Base'!J46),2),ROUND(MinBaseIntAir*(1+ExpressFuelSurcharge),2),ROUND(((1-InternationalAirDiscount)*'UPS International Air Base'!J46)*(1+ExpressFuelSurcharge),2))</f>
        <v>463.15</v>
      </c>
      <c r="K49" s="307">
        <f>IF(MinBaseIntAir&gt;ROUND(((1-InternationalAirDiscount)*'UPS International Air Base'!K46),2),ROUND(MinBaseIntAir*(1+ExpressFuelSurcharge),2),ROUND(((1-InternationalAirDiscount)*'UPS International Air Base'!K46)*(1+ExpressFuelSurcharge),2))</f>
        <v>487.94</v>
      </c>
      <c r="L49" s="307">
        <f>IF(MinBaseIntAir&gt;ROUND(((1-InternationalAirDiscount)*'UPS International Air Base'!L46),2),ROUND(MinBaseIntAir*(1+ExpressFuelSurcharge),2),ROUND(((1-InternationalAirDiscount)*'UPS International Air Base'!L46)*(1+ExpressFuelSurcharge),2))</f>
        <v>497.54</v>
      </c>
      <c r="M49" s="307">
        <f>IF(MinBaseIntAir&gt;ROUND(((1-InternationalAirDiscount)*'UPS International Air Base'!M46),2),ROUND(MinBaseIntAir*(1+ExpressFuelSurcharge),2),ROUND(((1-InternationalAirDiscount)*'UPS International Air Base'!M46)*(1+ExpressFuelSurcharge),2))</f>
        <v>261.75</v>
      </c>
      <c r="N49" s="307">
        <f>IF(MinBaseIntAir&gt;ROUND(((1-InternationalAirDiscount)*'UPS International Air Base'!N46),2),ROUND(MinBaseIntAir*(1+ExpressFuelSurcharge),2),ROUND(((1-InternationalAirDiscount)*'UPS International Air Base'!N46)*(1+ExpressFuelSurcharge),2))</f>
        <v>356.77</v>
      </c>
      <c r="O49" s="307">
        <f>IF(MinBaseIntAir&gt;ROUND(((1-InternationalAirDiscount)*'UPS International Air Base'!O46),2),ROUND(MinBaseIntAir*(1+ExpressFuelSurcharge),2),ROUND(((1-InternationalAirDiscount)*'UPS International Air Base'!O46)*(1+ExpressFuelSurcharge),2))</f>
        <v>338.07</v>
      </c>
      <c r="P49" s="307">
        <f>IF(MinBaseIntAir&gt;ROUND(((1-InternationalAirDiscount)*'UPS International Air Base'!P46),2),ROUND(MinBaseIntAir*(1+ExpressFuelSurcharge),2),ROUND(((1-InternationalAirDiscount)*'UPS International Air Base'!P46)*(1+ExpressFuelSurcharge),2))</f>
        <v>271.18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ht="12.75" customHeight="1">
      <c r="A50" s="299">
        <v>45.0</v>
      </c>
      <c r="B50" s="307">
        <f>IF(MinBaseIntAir&gt;ROUND(((1-InternationalAirDiscount)*'UPS International Air Base'!B47),2),ROUND(MinBaseIntAir*(1+ExpressFuelSurcharge),2),ROUND(((1-InternationalAirDiscount)*'UPS International Air Base'!B47)*(1+ExpressFuelSurcharge),2))</f>
        <v>164.56</v>
      </c>
      <c r="C50" s="307">
        <f>IF(MinBaseIntAir&gt;ROUND(((1-InternationalAirDiscount)*'UPS International Air Base'!C47),2),ROUND(MinBaseIntAir*(1+ExpressFuelSurcharge),2),ROUND(((1-InternationalAirDiscount)*'UPS International Air Base'!C47)*(1+ExpressFuelSurcharge),2))</f>
        <v>185.06</v>
      </c>
      <c r="D50" s="307">
        <f>IF(MinBaseIntAir&gt;ROUND(((1-InternationalAirDiscount)*'UPS International Air Base'!D47),2),ROUND(MinBaseIntAir*(1+ExpressFuelSurcharge),2),ROUND(((1-InternationalAirDiscount)*'UPS International Air Base'!D47)*(1+ExpressFuelSurcharge),2))</f>
        <v>188.18</v>
      </c>
      <c r="E50" s="307">
        <f>IF(MinBaseIntAir&gt;ROUND(((1-InternationalAirDiscount)*'UPS International Air Base'!E47),2),ROUND(MinBaseIntAir*(1+ExpressFuelSurcharge),2),ROUND(((1-InternationalAirDiscount)*'UPS International Air Base'!E47)*(1+ExpressFuelSurcharge),2))</f>
        <v>270.74</v>
      </c>
      <c r="F50" s="307">
        <f>IF(MinBaseIntAir&gt;ROUND(((1-InternationalAirDiscount)*'UPS International Air Base'!F47),2),ROUND(MinBaseIntAir*(1+ExpressFuelSurcharge),2),ROUND(((1-InternationalAirDiscount)*'UPS International Air Base'!F47)*(1+ExpressFuelSurcharge),2))</f>
        <v>195.71</v>
      </c>
      <c r="G50" s="307">
        <f>IF(MinBaseIntAir&gt;ROUND(((1-InternationalAirDiscount)*'UPS International Air Base'!G47),2),ROUND(MinBaseIntAir*(1+ExpressFuelSurcharge),2),ROUND(((1-InternationalAirDiscount)*'UPS International Air Base'!G47)*(1+ExpressFuelSurcharge),2))</f>
        <v>311.8</v>
      </c>
      <c r="H50" s="307">
        <f>IF(MinBaseIntAir&gt;ROUND(((1-InternationalAirDiscount)*'UPS International Air Base'!H47),2),ROUND(MinBaseIntAir*(1+ExpressFuelSurcharge),2),ROUND(((1-InternationalAirDiscount)*'UPS International Air Base'!H47)*(1+ExpressFuelSurcharge),2))</f>
        <v>392.3</v>
      </c>
      <c r="I50" s="307">
        <f>IF(MinBaseIntAir&gt;ROUND(((1-InternationalAirDiscount)*'UPS International Air Base'!I47),2),ROUND(MinBaseIntAir*(1+ExpressFuelSurcharge),2),ROUND(((1-InternationalAirDiscount)*'UPS International Air Base'!I47)*(1+ExpressFuelSurcharge),2))</f>
        <v>347.57</v>
      </c>
      <c r="J50" s="307">
        <f>IF(MinBaseIntAir&gt;ROUND(((1-InternationalAirDiscount)*'UPS International Air Base'!J47),2),ROUND(MinBaseIntAir*(1+ExpressFuelSurcharge),2),ROUND(((1-InternationalAirDiscount)*'UPS International Air Base'!J47)*(1+ExpressFuelSurcharge),2))</f>
        <v>463.52</v>
      </c>
      <c r="K50" s="307">
        <f>IF(MinBaseIntAir&gt;ROUND(((1-InternationalAirDiscount)*'UPS International Air Base'!K47),2),ROUND(MinBaseIntAir*(1+ExpressFuelSurcharge),2),ROUND(((1-InternationalAirDiscount)*'UPS International Air Base'!K47)*(1+ExpressFuelSurcharge),2))</f>
        <v>489.43</v>
      </c>
      <c r="L50" s="307">
        <f>IF(MinBaseIntAir&gt;ROUND(((1-InternationalAirDiscount)*'UPS International Air Base'!L47),2),ROUND(MinBaseIntAir*(1+ExpressFuelSurcharge),2),ROUND(((1-InternationalAirDiscount)*'UPS International Air Base'!L47)*(1+ExpressFuelSurcharge),2))</f>
        <v>499.79</v>
      </c>
      <c r="M50" s="307">
        <f>IF(MinBaseIntAir&gt;ROUND(((1-InternationalAirDiscount)*'UPS International Air Base'!M47),2),ROUND(MinBaseIntAir*(1+ExpressFuelSurcharge),2),ROUND(((1-InternationalAirDiscount)*'UPS International Air Base'!M47)*(1+ExpressFuelSurcharge),2))</f>
        <v>265.91</v>
      </c>
      <c r="N50" s="307">
        <f>IF(MinBaseIntAir&gt;ROUND(((1-InternationalAirDiscount)*'UPS International Air Base'!N47),2),ROUND(MinBaseIntAir*(1+ExpressFuelSurcharge),2),ROUND(((1-InternationalAirDiscount)*'UPS International Air Base'!N47)*(1+ExpressFuelSurcharge),2))</f>
        <v>357.41</v>
      </c>
      <c r="O50" s="307">
        <f>IF(MinBaseIntAir&gt;ROUND(((1-InternationalAirDiscount)*'UPS International Air Base'!O47),2),ROUND(MinBaseIntAir*(1+ExpressFuelSurcharge),2),ROUND(((1-InternationalAirDiscount)*'UPS International Air Base'!O47)*(1+ExpressFuelSurcharge),2))</f>
        <v>345.07</v>
      </c>
      <c r="P50" s="307">
        <f>IF(MinBaseIntAir&gt;ROUND(((1-InternationalAirDiscount)*'UPS International Air Base'!P47),2),ROUND(MinBaseIntAir*(1+ExpressFuelSurcharge),2),ROUND(((1-InternationalAirDiscount)*'UPS International Air Base'!P47)*(1+ExpressFuelSurcharge),2))</f>
        <v>275.5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ht="12.75" customHeight="1">
      <c r="A51" s="299">
        <v>46.0</v>
      </c>
      <c r="B51" s="307">
        <f>IF(MinBaseIntAir&gt;ROUND(((1-InternationalAirDiscount)*'UPS International Air Base'!B48),2),ROUND(MinBaseIntAir*(1+ExpressFuelSurcharge),2),ROUND(((1-InternationalAirDiscount)*'UPS International Air Base'!B48)*(1+ExpressFuelSurcharge),2))</f>
        <v>166.47</v>
      </c>
      <c r="C51" s="307">
        <f>IF(MinBaseIntAir&gt;ROUND(((1-InternationalAirDiscount)*'UPS International Air Base'!C48),2),ROUND(MinBaseIntAir*(1+ExpressFuelSurcharge),2),ROUND(((1-InternationalAirDiscount)*'UPS International Air Base'!C48)*(1+ExpressFuelSurcharge),2))</f>
        <v>189.11</v>
      </c>
      <c r="D51" s="307">
        <f>IF(MinBaseIntAir&gt;ROUND(((1-InternationalAirDiscount)*'UPS International Air Base'!D48),2),ROUND(MinBaseIntAir*(1+ExpressFuelSurcharge),2),ROUND(((1-InternationalAirDiscount)*'UPS International Air Base'!D48)*(1+ExpressFuelSurcharge),2))</f>
        <v>193.75</v>
      </c>
      <c r="E51" s="307">
        <f>IF(MinBaseIntAir&gt;ROUND(((1-InternationalAirDiscount)*'UPS International Air Base'!E48),2),ROUND(MinBaseIntAir*(1+ExpressFuelSurcharge),2),ROUND(((1-InternationalAirDiscount)*'UPS International Air Base'!E48)*(1+ExpressFuelSurcharge),2))</f>
        <v>274.98</v>
      </c>
      <c r="F51" s="307">
        <f>IF(MinBaseIntAir&gt;ROUND(((1-InternationalAirDiscount)*'UPS International Air Base'!F48),2),ROUND(MinBaseIntAir*(1+ExpressFuelSurcharge),2),ROUND(((1-InternationalAirDiscount)*'UPS International Air Base'!F48)*(1+ExpressFuelSurcharge),2))</f>
        <v>208.86</v>
      </c>
      <c r="G51" s="307">
        <f>IF(MinBaseIntAir&gt;ROUND(((1-InternationalAirDiscount)*'UPS International Air Base'!G48),2),ROUND(MinBaseIntAir*(1+ExpressFuelSurcharge),2),ROUND(((1-InternationalAirDiscount)*'UPS International Air Base'!G48)*(1+ExpressFuelSurcharge),2))</f>
        <v>314.46</v>
      </c>
      <c r="H51" s="307">
        <f>IF(MinBaseIntAir&gt;ROUND(((1-InternationalAirDiscount)*'UPS International Air Base'!H48),2),ROUND(MinBaseIntAir*(1+ExpressFuelSurcharge),2),ROUND(((1-InternationalAirDiscount)*'UPS International Air Base'!H48)*(1+ExpressFuelSurcharge),2))</f>
        <v>400.95</v>
      </c>
      <c r="I51" s="307">
        <f>IF(MinBaseIntAir&gt;ROUND(((1-InternationalAirDiscount)*'UPS International Air Base'!I48),2),ROUND(MinBaseIntAir*(1+ExpressFuelSurcharge),2),ROUND(((1-InternationalAirDiscount)*'UPS International Air Base'!I48)*(1+ExpressFuelSurcharge),2))</f>
        <v>350.06</v>
      </c>
      <c r="J51" s="307">
        <f>IF(MinBaseIntAir&gt;ROUND(((1-InternationalAirDiscount)*'UPS International Air Base'!J48),2),ROUND(MinBaseIntAir*(1+ExpressFuelSurcharge),2),ROUND(((1-InternationalAirDiscount)*'UPS International Air Base'!J48)*(1+ExpressFuelSurcharge),2))</f>
        <v>463.89</v>
      </c>
      <c r="K51" s="307">
        <f>IF(MinBaseIntAir&gt;ROUND(((1-InternationalAirDiscount)*'UPS International Air Base'!K48),2),ROUND(MinBaseIntAir*(1+ExpressFuelSurcharge),2),ROUND(((1-InternationalAirDiscount)*'UPS International Air Base'!K48)*(1+ExpressFuelSurcharge),2))</f>
        <v>519.29</v>
      </c>
      <c r="L51" s="307">
        <f>IF(MinBaseIntAir&gt;ROUND(((1-InternationalAirDiscount)*'UPS International Air Base'!L48),2),ROUND(MinBaseIntAir*(1+ExpressFuelSurcharge),2),ROUND(((1-InternationalAirDiscount)*'UPS International Air Base'!L48)*(1+ExpressFuelSurcharge),2))</f>
        <v>545</v>
      </c>
      <c r="M51" s="307">
        <f>IF(MinBaseIntAir&gt;ROUND(((1-InternationalAirDiscount)*'UPS International Air Base'!M48),2),ROUND(MinBaseIntAir*(1+ExpressFuelSurcharge),2),ROUND(((1-InternationalAirDiscount)*'UPS International Air Base'!M48)*(1+ExpressFuelSurcharge),2))</f>
        <v>268.68</v>
      </c>
      <c r="N51" s="307">
        <f>IF(MinBaseIntAir&gt;ROUND(((1-InternationalAirDiscount)*'UPS International Air Base'!N48),2),ROUND(MinBaseIntAir*(1+ExpressFuelSurcharge),2),ROUND(((1-InternationalAirDiscount)*'UPS International Air Base'!N48)*(1+ExpressFuelSurcharge),2))</f>
        <v>370.3</v>
      </c>
      <c r="O51" s="307">
        <f>IF(MinBaseIntAir&gt;ROUND(((1-InternationalAirDiscount)*'UPS International Air Base'!O48),2),ROUND(MinBaseIntAir*(1+ExpressFuelSurcharge),2),ROUND(((1-InternationalAirDiscount)*'UPS International Air Base'!O48)*(1+ExpressFuelSurcharge),2))</f>
        <v>348.16</v>
      </c>
      <c r="P51" s="307">
        <f>IF(MinBaseIntAir&gt;ROUND(((1-InternationalAirDiscount)*'UPS International Air Base'!P48),2),ROUND(MinBaseIntAir*(1+ExpressFuelSurcharge),2),ROUND(((1-InternationalAirDiscount)*'UPS International Air Base'!P48)*(1+ExpressFuelSurcharge),2))</f>
        <v>278.36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ht="12.75" customHeight="1">
      <c r="A52" s="299">
        <v>47.0</v>
      </c>
      <c r="B52" s="307">
        <f>IF(MinBaseIntAir&gt;ROUND(((1-InternationalAirDiscount)*'UPS International Air Base'!B49),2),ROUND(MinBaseIntAir*(1+ExpressFuelSurcharge),2),ROUND(((1-InternationalAirDiscount)*'UPS International Air Base'!B49)*(1+ExpressFuelSurcharge),2))</f>
        <v>168.91</v>
      </c>
      <c r="C52" s="307">
        <f>IF(MinBaseIntAir&gt;ROUND(((1-InternationalAirDiscount)*'UPS International Air Base'!C49),2),ROUND(MinBaseIntAir*(1+ExpressFuelSurcharge),2),ROUND(((1-InternationalAirDiscount)*'UPS International Air Base'!C49)*(1+ExpressFuelSurcharge),2))</f>
        <v>191</v>
      </c>
      <c r="D52" s="307">
        <f>IF(MinBaseIntAir&gt;ROUND(((1-InternationalAirDiscount)*'UPS International Air Base'!D49),2),ROUND(MinBaseIntAir*(1+ExpressFuelSurcharge),2),ROUND(((1-InternationalAirDiscount)*'UPS International Air Base'!D49)*(1+ExpressFuelSurcharge),2))</f>
        <v>196.98</v>
      </c>
      <c r="E52" s="307">
        <f>IF(MinBaseIntAir&gt;ROUND(((1-InternationalAirDiscount)*'UPS International Air Base'!E49),2),ROUND(MinBaseIntAir*(1+ExpressFuelSurcharge),2),ROUND(((1-InternationalAirDiscount)*'UPS International Air Base'!E49)*(1+ExpressFuelSurcharge),2))</f>
        <v>279.77</v>
      </c>
      <c r="F52" s="307">
        <f>IF(MinBaseIntAir&gt;ROUND(((1-InternationalAirDiscount)*'UPS International Air Base'!F49),2),ROUND(MinBaseIntAir*(1+ExpressFuelSurcharge),2),ROUND(((1-InternationalAirDiscount)*'UPS International Air Base'!F49)*(1+ExpressFuelSurcharge),2))</f>
        <v>210.19</v>
      </c>
      <c r="G52" s="307">
        <f>IF(MinBaseIntAir&gt;ROUND(((1-InternationalAirDiscount)*'UPS International Air Base'!G49),2),ROUND(MinBaseIntAir*(1+ExpressFuelSurcharge),2),ROUND(((1-InternationalAirDiscount)*'UPS International Air Base'!G49)*(1+ExpressFuelSurcharge),2))</f>
        <v>317.06</v>
      </c>
      <c r="H52" s="307">
        <f>IF(MinBaseIntAir&gt;ROUND(((1-InternationalAirDiscount)*'UPS International Air Base'!H49),2),ROUND(MinBaseIntAir*(1+ExpressFuelSurcharge),2),ROUND(((1-InternationalAirDiscount)*'UPS International Air Base'!H49)*(1+ExpressFuelSurcharge),2))</f>
        <v>406.11</v>
      </c>
      <c r="I52" s="307">
        <f>IF(MinBaseIntAir&gt;ROUND(((1-InternationalAirDiscount)*'UPS International Air Base'!I49),2),ROUND(MinBaseIntAir*(1+ExpressFuelSurcharge),2),ROUND(((1-InternationalAirDiscount)*'UPS International Air Base'!I49)*(1+ExpressFuelSurcharge),2))</f>
        <v>369.24</v>
      </c>
      <c r="J52" s="307">
        <f>IF(MinBaseIntAir&gt;ROUND(((1-InternationalAirDiscount)*'UPS International Air Base'!J49),2),ROUND(MinBaseIntAir*(1+ExpressFuelSurcharge),2),ROUND(((1-InternationalAirDiscount)*'UPS International Air Base'!J49)*(1+ExpressFuelSurcharge),2))</f>
        <v>464.27</v>
      </c>
      <c r="K52" s="307">
        <f>IF(MinBaseIntAir&gt;ROUND(((1-InternationalAirDiscount)*'UPS International Air Base'!K49),2),ROUND(MinBaseIntAir*(1+ExpressFuelSurcharge),2),ROUND(((1-InternationalAirDiscount)*'UPS International Air Base'!K49)*(1+ExpressFuelSurcharge),2))</f>
        <v>542.09</v>
      </c>
      <c r="L52" s="307">
        <f>IF(MinBaseIntAir&gt;ROUND(((1-InternationalAirDiscount)*'UPS International Air Base'!L49),2),ROUND(MinBaseIntAir*(1+ExpressFuelSurcharge),2),ROUND(((1-InternationalAirDiscount)*'UPS International Air Base'!L49)*(1+ExpressFuelSurcharge),2))</f>
        <v>549.54</v>
      </c>
      <c r="M52" s="307">
        <f>IF(MinBaseIntAir&gt;ROUND(((1-InternationalAirDiscount)*'UPS International Air Base'!M49),2),ROUND(MinBaseIntAir*(1+ExpressFuelSurcharge),2),ROUND(((1-InternationalAirDiscount)*'UPS International Air Base'!M49)*(1+ExpressFuelSurcharge),2))</f>
        <v>273.06</v>
      </c>
      <c r="N52" s="307">
        <f>IF(MinBaseIntAir&gt;ROUND(((1-InternationalAirDiscount)*'UPS International Air Base'!N49),2),ROUND(MinBaseIntAir*(1+ExpressFuelSurcharge),2),ROUND(((1-InternationalAirDiscount)*'UPS International Air Base'!N49)*(1+ExpressFuelSurcharge),2))</f>
        <v>371.61</v>
      </c>
      <c r="O52" s="307">
        <f>IF(MinBaseIntAir&gt;ROUND(((1-InternationalAirDiscount)*'UPS International Air Base'!O49),2),ROUND(MinBaseIntAir*(1+ExpressFuelSurcharge),2),ROUND(((1-InternationalAirDiscount)*'UPS International Air Base'!O49)*(1+ExpressFuelSurcharge),2))</f>
        <v>352.99</v>
      </c>
      <c r="P52" s="307">
        <f>IF(MinBaseIntAir&gt;ROUND(((1-InternationalAirDiscount)*'UPS International Air Base'!P49),2),ROUND(MinBaseIntAir*(1+ExpressFuelSurcharge),2),ROUND(((1-InternationalAirDiscount)*'UPS International Air Base'!P49)*(1+ExpressFuelSurcharge),2))</f>
        <v>283.07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ht="12.75" customHeight="1">
      <c r="A53" s="299">
        <v>48.0</v>
      </c>
      <c r="B53" s="307">
        <f>IF(MinBaseIntAir&gt;ROUND(((1-InternationalAirDiscount)*'UPS International Air Base'!B50),2),ROUND(MinBaseIntAir*(1+ExpressFuelSurcharge),2),ROUND(((1-InternationalAirDiscount)*'UPS International Air Base'!B50)*(1+ExpressFuelSurcharge),2))</f>
        <v>171.19</v>
      </c>
      <c r="C53" s="307">
        <f>IF(MinBaseIntAir&gt;ROUND(((1-InternationalAirDiscount)*'UPS International Air Base'!C50),2),ROUND(MinBaseIntAir*(1+ExpressFuelSurcharge),2),ROUND(((1-InternationalAirDiscount)*'UPS International Air Base'!C50)*(1+ExpressFuelSurcharge),2))</f>
        <v>194.52</v>
      </c>
      <c r="D53" s="307">
        <f>IF(MinBaseIntAir&gt;ROUND(((1-InternationalAirDiscount)*'UPS International Air Base'!D50),2),ROUND(MinBaseIntAir*(1+ExpressFuelSurcharge),2),ROUND(((1-InternationalAirDiscount)*'UPS International Air Base'!D50)*(1+ExpressFuelSurcharge),2))</f>
        <v>199.56</v>
      </c>
      <c r="E53" s="307">
        <f>IF(MinBaseIntAir&gt;ROUND(((1-InternationalAirDiscount)*'UPS International Air Base'!E50),2),ROUND(MinBaseIntAir*(1+ExpressFuelSurcharge),2),ROUND(((1-InternationalAirDiscount)*'UPS International Air Base'!E50)*(1+ExpressFuelSurcharge),2))</f>
        <v>283.95</v>
      </c>
      <c r="F53" s="307">
        <f>IF(MinBaseIntAir&gt;ROUND(((1-InternationalAirDiscount)*'UPS International Air Base'!F50),2),ROUND(MinBaseIntAir*(1+ExpressFuelSurcharge),2),ROUND(((1-InternationalAirDiscount)*'UPS International Air Base'!F50)*(1+ExpressFuelSurcharge),2))</f>
        <v>210.6</v>
      </c>
      <c r="G53" s="307">
        <f>IF(MinBaseIntAir&gt;ROUND(((1-InternationalAirDiscount)*'UPS International Air Base'!G50),2),ROUND(MinBaseIntAir*(1+ExpressFuelSurcharge),2),ROUND(((1-InternationalAirDiscount)*'UPS International Air Base'!G50)*(1+ExpressFuelSurcharge),2))</f>
        <v>326.67</v>
      </c>
      <c r="H53" s="307">
        <f>IF(MinBaseIntAir&gt;ROUND(((1-InternationalAirDiscount)*'UPS International Air Base'!H50),2),ROUND(MinBaseIntAir*(1+ExpressFuelSurcharge),2),ROUND(((1-InternationalAirDiscount)*'UPS International Air Base'!H50)*(1+ExpressFuelSurcharge),2))</f>
        <v>413.05</v>
      </c>
      <c r="I53" s="307">
        <f>IF(MinBaseIntAir&gt;ROUND(((1-InternationalAirDiscount)*'UPS International Air Base'!I50),2),ROUND(MinBaseIntAir*(1+ExpressFuelSurcharge),2),ROUND(((1-InternationalAirDiscount)*'UPS International Air Base'!I50)*(1+ExpressFuelSurcharge),2))</f>
        <v>371.16</v>
      </c>
      <c r="J53" s="307">
        <f>IF(MinBaseIntAir&gt;ROUND(((1-InternationalAirDiscount)*'UPS International Air Base'!J50),2),ROUND(MinBaseIntAir*(1+ExpressFuelSurcharge),2),ROUND(((1-InternationalAirDiscount)*'UPS International Air Base'!J50)*(1+ExpressFuelSurcharge),2))</f>
        <v>468.88</v>
      </c>
      <c r="K53" s="307">
        <f>IF(MinBaseIntAir&gt;ROUND(((1-InternationalAirDiscount)*'UPS International Air Base'!K50),2),ROUND(MinBaseIntAir*(1+ExpressFuelSurcharge),2),ROUND(((1-InternationalAirDiscount)*'UPS International Air Base'!K50)*(1+ExpressFuelSurcharge),2))</f>
        <v>544.37</v>
      </c>
      <c r="L53" s="307">
        <f>IF(MinBaseIntAir&gt;ROUND(((1-InternationalAirDiscount)*'UPS International Air Base'!L50),2),ROUND(MinBaseIntAir*(1+ExpressFuelSurcharge),2),ROUND(((1-InternationalAirDiscount)*'UPS International Air Base'!L50)*(1+ExpressFuelSurcharge),2))</f>
        <v>550</v>
      </c>
      <c r="M53" s="307">
        <f>IF(MinBaseIntAir&gt;ROUND(((1-InternationalAirDiscount)*'UPS International Air Base'!M50),2),ROUND(MinBaseIntAir*(1+ExpressFuelSurcharge),2),ROUND(((1-InternationalAirDiscount)*'UPS International Air Base'!M50)*(1+ExpressFuelSurcharge),2))</f>
        <v>277.21</v>
      </c>
      <c r="N53" s="307">
        <f>IF(MinBaseIntAir&gt;ROUND(((1-InternationalAirDiscount)*'UPS International Air Base'!N50),2),ROUND(MinBaseIntAir*(1+ExpressFuelSurcharge),2),ROUND(((1-InternationalAirDiscount)*'UPS International Air Base'!N50)*(1+ExpressFuelSurcharge),2))</f>
        <v>371.98</v>
      </c>
      <c r="O53" s="307">
        <f>IF(MinBaseIntAir&gt;ROUND(((1-InternationalAirDiscount)*'UPS International Air Base'!O50),2),ROUND(MinBaseIntAir*(1+ExpressFuelSurcharge),2),ROUND(((1-InternationalAirDiscount)*'UPS International Air Base'!O50)*(1+ExpressFuelSurcharge),2))</f>
        <v>358.7</v>
      </c>
      <c r="P53" s="307">
        <f>IF(MinBaseIntAir&gt;ROUND(((1-InternationalAirDiscount)*'UPS International Air Base'!P50),2),ROUND(MinBaseIntAir*(1+ExpressFuelSurcharge),2),ROUND(((1-InternationalAirDiscount)*'UPS International Air Base'!P50)*(1+ExpressFuelSurcharge),2))</f>
        <v>286.7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ht="12.75" customHeight="1">
      <c r="A54" s="299">
        <v>49.0</v>
      </c>
      <c r="B54" s="307">
        <f>IF(MinBaseIntAir&gt;ROUND(((1-InternationalAirDiscount)*'UPS International Air Base'!B51),2),ROUND(MinBaseIntAir*(1+ExpressFuelSurcharge),2),ROUND(((1-InternationalAirDiscount)*'UPS International Air Base'!B51)*(1+ExpressFuelSurcharge),2))</f>
        <v>173.1</v>
      </c>
      <c r="C54" s="307">
        <f>IF(MinBaseIntAir&gt;ROUND(((1-InternationalAirDiscount)*'UPS International Air Base'!C51),2),ROUND(MinBaseIntAir*(1+ExpressFuelSurcharge),2),ROUND(((1-InternationalAirDiscount)*'UPS International Air Base'!C51)*(1+ExpressFuelSurcharge),2))</f>
        <v>196.46</v>
      </c>
      <c r="D54" s="307">
        <f>IF(MinBaseIntAir&gt;ROUND(((1-InternationalAirDiscount)*'UPS International Air Base'!D51),2),ROUND(MinBaseIntAir*(1+ExpressFuelSurcharge),2),ROUND(((1-InternationalAirDiscount)*'UPS International Air Base'!D51)*(1+ExpressFuelSurcharge),2))</f>
        <v>201.76</v>
      </c>
      <c r="E54" s="307">
        <f>IF(MinBaseIntAir&gt;ROUND(((1-InternationalAirDiscount)*'UPS International Air Base'!E51),2),ROUND(MinBaseIntAir*(1+ExpressFuelSurcharge),2),ROUND(((1-InternationalAirDiscount)*'UPS International Air Base'!E51)*(1+ExpressFuelSurcharge),2))</f>
        <v>287.99</v>
      </c>
      <c r="F54" s="307">
        <f>IF(MinBaseIntAir&gt;ROUND(((1-InternationalAirDiscount)*'UPS International Air Base'!F51),2),ROUND(MinBaseIntAir*(1+ExpressFuelSurcharge),2),ROUND(((1-InternationalAirDiscount)*'UPS International Air Base'!F51)*(1+ExpressFuelSurcharge),2))</f>
        <v>218.61</v>
      </c>
      <c r="G54" s="307">
        <f>IF(MinBaseIntAir&gt;ROUND(((1-InternationalAirDiscount)*'UPS International Air Base'!G51),2),ROUND(MinBaseIntAir*(1+ExpressFuelSurcharge),2),ROUND(((1-InternationalAirDiscount)*'UPS International Air Base'!G51)*(1+ExpressFuelSurcharge),2))</f>
        <v>327.64</v>
      </c>
      <c r="H54" s="307">
        <f>IF(MinBaseIntAir&gt;ROUND(((1-InternationalAirDiscount)*'UPS International Air Base'!H51),2),ROUND(MinBaseIntAir*(1+ExpressFuelSurcharge),2),ROUND(((1-InternationalAirDiscount)*'UPS International Air Base'!H51)*(1+ExpressFuelSurcharge),2))</f>
        <v>419.76</v>
      </c>
      <c r="I54" s="307">
        <f>IF(MinBaseIntAir&gt;ROUND(((1-InternationalAirDiscount)*'UPS International Air Base'!I51),2),ROUND(MinBaseIntAir*(1+ExpressFuelSurcharge),2),ROUND(((1-InternationalAirDiscount)*'UPS International Air Base'!I51)*(1+ExpressFuelSurcharge),2))</f>
        <v>377.15</v>
      </c>
      <c r="J54" s="307">
        <f>IF(MinBaseIntAir&gt;ROUND(((1-InternationalAirDiscount)*'UPS International Air Base'!J51),2),ROUND(MinBaseIntAir*(1+ExpressFuelSurcharge),2),ROUND(((1-InternationalAirDiscount)*'UPS International Air Base'!J51)*(1+ExpressFuelSurcharge),2))</f>
        <v>472.72</v>
      </c>
      <c r="K54" s="307">
        <f>IF(MinBaseIntAir&gt;ROUND(((1-InternationalAirDiscount)*'UPS International Air Base'!K51),2),ROUND(MinBaseIntAir*(1+ExpressFuelSurcharge),2),ROUND(((1-InternationalAirDiscount)*'UPS International Air Base'!K51)*(1+ExpressFuelSurcharge),2))</f>
        <v>569.75</v>
      </c>
      <c r="L54" s="307">
        <f>IF(MinBaseIntAir&gt;ROUND(((1-InternationalAirDiscount)*'UPS International Air Base'!L51),2),ROUND(MinBaseIntAir*(1+ExpressFuelSurcharge),2),ROUND(((1-InternationalAirDiscount)*'UPS International Air Base'!L51)*(1+ExpressFuelSurcharge),2))</f>
        <v>550.4</v>
      </c>
      <c r="M54" s="307">
        <f>IF(MinBaseIntAir&gt;ROUND(((1-InternationalAirDiscount)*'UPS International Air Base'!M51),2),ROUND(MinBaseIntAir*(1+ExpressFuelSurcharge),2),ROUND(((1-InternationalAirDiscount)*'UPS International Air Base'!M51)*(1+ExpressFuelSurcharge),2))</f>
        <v>281.59</v>
      </c>
      <c r="N54" s="307">
        <f>IF(MinBaseIntAir&gt;ROUND(((1-InternationalAirDiscount)*'UPS International Air Base'!N51),2),ROUND(MinBaseIntAir*(1+ExpressFuelSurcharge),2),ROUND(((1-InternationalAirDiscount)*'UPS International Air Base'!N51)*(1+ExpressFuelSurcharge),2))</f>
        <v>372.35</v>
      </c>
      <c r="O54" s="307">
        <f>IF(MinBaseIntAir&gt;ROUND(((1-InternationalAirDiscount)*'UPS International Air Base'!O51),2),ROUND(MinBaseIntAir*(1+ExpressFuelSurcharge),2),ROUND(((1-InternationalAirDiscount)*'UPS International Air Base'!O51)*(1+ExpressFuelSurcharge),2))</f>
        <v>359.17</v>
      </c>
      <c r="P54" s="307">
        <f>IF(MinBaseIntAir&gt;ROUND(((1-InternationalAirDiscount)*'UPS International Air Base'!P51),2),ROUND(MinBaseIntAir*(1+ExpressFuelSurcharge),2),ROUND(((1-InternationalAirDiscount)*'UPS International Air Base'!P51)*(1+ExpressFuelSurcharge),2))</f>
        <v>291.7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ht="12.75" customHeight="1">
      <c r="A55" s="299">
        <v>50.0</v>
      </c>
      <c r="B55" s="307">
        <f>IF(MinBaseIntAir&gt;ROUND(((1-InternationalAirDiscount)*'UPS International Air Base'!B52),2),ROUND(MinBaseIntAir*(1+ExpressFuelSurcharge),2),ROUND(((1-InternationalAirDiscount)*'UPS International Air Base'!B52)*(1+ExpressFuelSurcharge),2))</f>
        <v>175.6</v>
      </c>
      <c r="C55" s="307">
        <f>IF(MinBaseIntAir&gt;ROUND(((1-InternationalAirDiscount)*'UPS International Air Base'!C52),2),ROUND(MinBaseIntAir*(1+ExpressFuelSurcharge),2),ROUND(((1-InternationalAirDiscount)*'UPS International Air Base'!C52)*(1+ExpressFuelSurcharge),2))</f>
        <v>199.31</v>
      </c>
      <c r="D55" s="307">
        <f>IF(MinBaseIntAir&gt;ROUND(((1-InternationalAirDiscount)*'UPS International Air Base'!D52),2),ROUND(MinBaseIntAir*(1+ExpressFuelSurcharge),2),ROUND(((1-InternationalAirDiscount)*'UPS International Air Base'!D52)*(1+ExpressFuelSurcharge),2))</f>
        <v>202.12</v>
      </c>
      <c r="E55" s="307">
        <f>IF(MinBaseIntAir&gt;ROUND(((1-InternationalAirDiscount)*'UPS International Air Base'!E52),2),ROUND(MinBaseIntAir*(1+ExpressFuelSurcharge),2),ROUND(((1-InternationalAirDiscount)*'UPS International Air Base'!E52)*(1+ExpressFuelSurcharge),2))</f>
        <v>288.37</v>
      </c>
      <c r="F55" s="307">
        <f>IF(MinBaseIntAir&gt;ROUND(((1-InternationalAirDiscount)*'UPS International Air Base'!F52),2),ROUND(MinBaseIntAir*(1+ExpressFuelSurcharge),2),ROUND(((1-InternationalAirDiscount)*'UPS International Air Base'!F52)*(1+ExpressFuelSurcharge),2))</f>
        <v>219.43</v>
      </c>
      <c r="G55" s="307">
        <f>IF(MinBaseIntAir&gt;ROUND(((1-InternationalAirDiscount)*'UPS International Air Base'!G52),2),ROUND(MinBaseIntAir*(1+ExpressFuelSurcharge),2),ROUND(((1-InternationalAirDiscount)*'UPS International Air Base'!G52)*(1+ExpressFuelSurcharge),2))</f>
        <v>328.41</v>
      </c>
      <c r="H55" s="307">
        <f>IF(MinBaseIntAir&gt;ROUND(((1-InternationalAirDiscount)*'UPS International Air Base'!H52),2),ROUND(MinBaseIntAir*(1+ExpressFuelSurcharge),2),ROUND(((1-InternationalAirDiscount)*'UPS International Air Base'!H52)*(1+ExpressFuelSurcharge),2))</f>
        <v>426.14</v>
      </c>
      <c r="I55" s="307">
        <f>IF(MinBaseIntAir&gt;ROUND(((1-InternationalAirDiscount)*'UPS International Air Base'!I52),2),ROUND(MinBaseIntAir*(1+ExpressFuelSurcharge),2),ROUND(((1-InternationalAirDiscount)*'UPS International Air Base'!I52)*(1+ExpressFuelSurcharge),2))</f>
        <v>378.32</v>
      </c>
      <c r="J55" s="307">
        <f>IF(MinBaseIntAir&gt;ROUND(((1-InternationalAirDiscount)*'UPS International Air Base'!J52),2),ROUND(MinBaseIntAir*(1+ExpressFuelSurcharge),2),ROUND(((1-InternationalAirDiscount)*'UPS International Air Base'!J52)*(1+ExpressFuelSurcharge),2))</f>
        <v>480.77</v>
      </c>
      <c r="K55" s="307">
        <f>IF(MinBaseIntAir&gt;ROUND(((1-InternationalAirDiscount)*'UPS International Air Base'!K52),2),ROUND(MinBaseIntAir*(1+ExpressFuelSurcharge),2),ROUND(((1-InternationalAirDiscount)*'UPS International Air Base'!K52)*(1+ExpressFuelSurcharge),2))</f>
        <v>572.3</v>
      </c>
      <c r="L55" s="307">
        <f>IF(MinBaseIntAir&gt;ROUND(((1-InternationalAirDiscount)*'UPS International Air Base'!L52),2),ROUND(MinBaseIntAir*(1+ExpressFuelSurcharge),2),ROUND(((1-InternationalAirDiscount)*'UPS International Air Base'!L52)*(1+ExpressFuelSurcharge),2))</f>
        <v>550.8</v>
      </c>
      <c r="M55" s="307">
        <f>IF(MinBaseIntAir&gt;ROUND(((1-InternationalAirDiscount)*'UPS International Air Base'!M52),2),ROUND(MinBaseIntAir*(1+ExpressFuelSurcharge),2),ROUND(((1-InternationalAirDiscount)*'UPS International Air Base'!M52)*(1+ExpressFuelSurcharge),2))</f>
        <v>285.58</v>
      </c>
      <c r="N55" s="307">
        <f>IF(MinBaseIntAir&gt;ROUND(((1-InternationalAirDiscount)*'UPS International Air Base'!N52),2),ROUND(MinBaseIntAir*(1+ExpressFuelSurcharge),2),ROUND(((1-InternationalAirDiscount)*'UPS International Air Base'!N52)*(1+ExpressFuelSurcharge),2))</f>
        <v>373.18</v>
      </c>
      <c r="O55" s="307">
        <f>IF(MinBaseIntAir&gt;ROUND(((1-InternationalAirDiscount)*'UPS International Air Base'!O52),2),ROUND(MinBaseIntAir*(1+ExpressFuelSurcharge),2),ROUND(((1-InternationalAirDiscount)*'UPS International Air Base'!O52)*(1+ExpressFuelSurcharge),2))</f>
        <v>359.66</v>
      </c>
      <c r="P55" s="307">
        <f>IF(MinBaseIntAir&gt;ROUND(((1-InternationalAirDiscount)*'UPS International Air Base'!P52),2),ROUND(MinBaseIntAir*(1+ExpressFuelSurcharge),2),ROUND(((1-InternationalAirDiscount)*'UPS International Air Base'!P52)*(1+ExpressFuelSurcharge),2))</f>
        <v>295.86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ht="12.75" customHeight="1">
      <c r="A56" s="299">
        <v>52.0</v>
      </c>
      <c r="B56" s="307">
        <f>IF(MinBaseIntAir&gt;ROUND(((1-InternationalAirDiscount)*'UPS International Air Base'!B53),2),ROUND(MinBaseIntAir*(1+ExpressFuelSurcharge),2),ROUND(((1-InternationalAirDiscount)*'UPS International Air Base'!B53)*(1+ExpressFuelSurcharge),2))</f>
        <v>180.84</v>
      </c>
      <c r="C56" s="307">
        <f>IF(MinBaseIntAir&gt;ROUND(((1-InternationalAirDiscount)*'UPS International Air Base'!C53),2),ROUND(MinBaseIntAir*(1+ExpressFuelSurcharge),2),ROUND(((1-InternationalAirDiscount)*'UPS International Air Base'!C53)*(1+ExpressFuelSurcharge),2))</f>
        <v>203.21</v>
      </c>
      <c r="D56" s="307">
        <f>IF(MinBaseIntAir&gt;ROUND(((1-InternationalAirDiscount)*'UPS International Air Base'!D53),2),ROUND(MinBaseIntAir*(1+ExpressFuelSurcharge),2),ROUND(((1-InternationalAirDiscount)*'UPS International Air Base'!D53)*(1+ExpressFuelSurcharge),2))</f>
        <v>203.24</v>
      </c>
      <c r="E56" s="307">
        <f>IF(MinBaseIntAir&gt;ROUND(((1-InternationalAirDiscount)*'UPS International Air Base'!E53),2),ROUND(MinBaseIntAir*(1+ExpressFuelSurcharge),2),ROUND(((1-InternationalAirDiscount)*'UPS International Air Base'!E53)*(1+ExpressFuelSurcharge),2))</f>
        <v>300.09</v>
      </c>
      <c r="F56" s="307">
        <f>IF(MinBaseIntAir&gt;ROUND(((1-InternationalAirDiscount)*'UPS International Air Base'!F53),2),ROUND(MinBaseIntAir*(1+ExpressFuelSurcharge),2),ROUND(((1-InternationalAirDiscount)*'UPS International Air Base'!F53)*(1+ExpressFuelSurcharge),2))</f>
        <v>234.47</v>
      </c>
      <c r="G56" s="307">
        <f>IF(MinBaseIntAir&gt;ROUND(((1-InternationalAirDiscount)*'UPS International Air Base'!G53),2),ROUND(MinBaseIntAir*(1+ExpressFuelSurcharge),2),ROUND(((1-InternationalAirDiscount)*'UPS International Air Base'!G53)*(1+ExpressFuelSurcharge),2))</f>
        <v>344.72</v>
      </c>
      <c r="H56" s="307">
        <f>IF(MinBaseIntAir&gt;ROUND(((1-InternationalAirDiscount)*'UPS International Air Base'!H53),2),ROUND(MinBaseIntAir*(1+ExpressFuelSurcharge),2),ROUND(((1-InternationalAirDiscount)*'UPS International Air Base'!H53)*(1+ExpressFuelSurcharge),2))</f>
        <v>441.98</v>
      </c>
      <c r="I56" s="307">
        <f>IF(MinBaseIntAir&gt;ROUND(((1-InternationalAirDiscount)*'UPS International Air Base'!I53),2),ROUND(MinBaseIntAir*(1+ExpressFuelSurcharge),2),ROUND(((1-InternationalAirDiscount)*'UPS International Air Base'!I53)*(1+ExpressFuelSurcharge),2))</f>
        <v>401.82</v>
      </c>
      <c r="J56" s="307">
        <f>IF(MinBaseIntAir&gt;ROUND(((1-InternationalAirDiscount)*'UPS International Air Base'!J53),2),ROUND(MinBaseIntAir*(1+ExpressFuelSurcharge),2),ROUND(((1-InternationalAirDiscount)*'UPS International Air Base'!J53)*(1+ExpressFuelSurcharge),2))</f>
        <v>542.48</v>
      </c>
      <c r="K56" s="307">
        <f>IF(MinBaseIntAir&gt;ROUND(((1-InternationalAirDiscount)*'UPS International Air Base'!K53),2),ROUND(MinBaseIntAir*(1+ExpressFuelSurcharge),2),ROUND(((1-InternationalAirDiscount)*'UPS International Air Base'!K53)*(1+ExpressFuelSurcharge),2))</f>
        <v>574.15</v>
      </c>
      <c r="L56" s="307">
        <f>IF(MinBaseIntAir&gt;ROUND(((1-InternationalAirDiscount)*'UPS International Air Base'!L53),2),ROUND(MinBaseIntAir*(1+ExpressFuelSurcharge),2),ROUND(((1-InternationalAirDiscount)*'UPS International Air Base'!L53)*(1+ExpressFuelSurcharge),2))</f>
        <v>569.52</v>
      </c>
      <c r="M56" s="307">
        <f>IF(MinBaseIntAir&gt;ROUND(((1-InternationalAirDiscount)*'UPS International Air Base'!M53),2),ROUND(MinBaseIntAir*(1+ExpressFuelSurcharge),2),ROUND(((1-InternationalAirDiscount)*'UPS International Air Base'!M53)*(1+ExpressFuelSurcharge),2))</f>
        <v>290.59</v>
      </c>
      <c r="N56" s="307">
        <f>IF(MinBaseIntAir&gt;ROUND(((1-InternationalAirDiscount)*'UPS International Air Base'!N53),2),ROUND(MinBaseIntAir*(1+ExpressFuelSurcharge),2),ROUND(((1-InternationalAirDiscount)*'UPS International Air Base'!N53)*(1+ExpressFuelSurcharge),2))</f>
        <v>401.42</v>
      </c>
      <c r="O56" s="307">
        <f>IF(MinBaseIntAir&gt;ROUND(((1-InternationalAirDiscount)*'UPS International Air Base'!O53),2),ROUND(MinBaseIntAir*(1+ExpressFuelSurcharge),2),ROUND(((1-InternationalAirDiscount)*'UPS International Air Base'!O53)*(1+ExpressFuelSurcharge),2))</f>
        <v>362.68</v>
      </c>
      <c r="P56" s="307">
        <f>IF(MinBaseIntAir&gt;ROUND(((1-InternationalAirDiscount)*'UPS International Air Base'!P53),2),ROUND(MinBaseIntAir*(1+ExpressFuelSurcharge),2),ROUND(((1-InternationalAirDiscount)*'UPS International Air Base'!P53)*(1+ExpressFuelSurcharge),2))</f>
        <v>301.09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ht="12.75" customHeight="1">
      <c r="A57" s="299">
        <v>54.0</v>
      </c>
      <c r="B57" s="307">
        <f>IF(MinBaseIntAir&gt;ROUND(((1-InternationalAirDiscount)*'UPS International Air Base'!B54),2),ROUND(MinBaseIntAir*(1+ExpressFuelSurcharge),2),ROUND(((1-InternationalAirDiscount)*'UPS International Air Base'!B54)*(1+ExpressFuelSurcharge),2))</f>
        <v>182.74</v>
      </c>
      <c r="C57" s="307">
        <f>IF(MinBaseIntAir&gt;ROUND(((1-InternationalAirDiscount)*'UPS International Air Base'!C54),2),ROUND(MinBaseIntAir*(1+ExpressFuelSurcharge),2),ROUND(((1-InternationalAirDiscount)*'UPS International Air Base'!C54)*(1+ExpressFuelSurcharge),2))</f>
        <v>205.7</v>
      </c>
      <c r="D57" s="307">
        <f>IF(MinBaseIntAir&gt;ROUND(((1-InternationalAirDiscount)*'UPS International Air Base'!D54),2),ROUND(MinBaseIntAir*(1+ExpressFuelSurcharge),2),ROUND(((1-InternationalAirDiscount)*'UPS International Air Base'!D54)*(1+ExpressFuelSurcharge),2))</f>
        <v>213.42</v>
      </c>
      <c r="E57" s="307">
        <f>IF(MinBaseIntAir&gt;ROUND(((1-InternationalAirDiscount)*'UPS International Air Base'!E54),2),ROUND(MinBaseIntAir*(1+ExpressFuelSurcharge),2),ROUND(((1-InternationalAirDiscount)*'UPS International Air Base'!E54)*(1+ExpressFuelSurcharge),2))</f>
        <v>306.53</v>
      </c>
      <c r="F57" s="307">
        <f>IF(MinBaseIntAir&gt;ROUND(((1-InternationalAirDiscount)*'UPS International Air Base'!F54),2),ROUND(MinBaseIntAir*(1+ExpressFuelSurcharge),2),ROUND(((1-InternationalAirDiscount)*'UPS International Air Base'!F54)*(1+ExpressFuelSurcharge),2))</f>
        <v>237.2</v>
      </c>
      <c r="G57" s="307">
        <f>IF(MinBaseIntAir&gt;ROUND(((1-InternationalAirDiscount)*'UPS International Air Base'!G54),2),ROUND(MinBaseIntAir*(1+ExpressFuelSurcharge),2),ROUND(((1-InternationalAirDiscount)*'UPS International Air Base'!G54)*(1+ExpressFuelSurcharge),2))</f>
        <v>352.21</v>
      </c>
      <c r="H57" s="307">
        <f>IF(MinBaseIntAir&gt;ROUND(((1-InternationalAirDiscount)*'UPS International Air Base'!H54),2),ROUND(MinBaseIntAir*(1+ExpressFuelSurcharge),2),ROUND(((1-InternationalAirDiscount)*'UPS International Air Base'!H54)*(1+ExpressFuelSurcharge),2))</f>
        <v>450.36</v>
      </c>
      <c r="I57" s="307">
        <f>IF(MinBaseIntAir&gt;ROUND(((1-InternationalAirDiscount)*'UPS International Air Base'!I54),2),ROUND(MinBaseIntAir*(1+ExpressFuelSurcharge),2),ROUND(((1-InternationalAirDiscount)*'UPS International Air Base'!I54)*(1+ExpressFuelSurcharge),2))</f>
        <v>404.32</v>
      </c>
      <c r="J57" s="307">
        <f>IF(MinBaseIntAir&gt;ROUND(((1-InternationalAirDiscount)*'UPS International Air Base'!J54),2),ROUND(MinBaseIntAir*(1+ExpressFuelSurcharge),2),ROUND(((1-InternationalAirDiscount)*'UPS International Air Base'!J54)*(1+ExpressFuelSurcharge),2))</f>
        <v>546.14</v>
      </c>
      <c r="K57" s="307">
        <f>IF(MinBaseIntAir&gt;ROUND(((1-InternationalAirDiscount)*'UPS International Air Base'!K54),2),ROUND(MinBaseIntAir*(1+ExpressFuelSurcharge),2),ROUND(((1-InternationalAirDiscount)*'UPS International Air Base'!K54)*(1+ExpressFuelSurcharge),2))</f>
        <v>575.39</v>
      </c>
      <c r="L57" s="307">
        <f>IF(MinBaseIntAir&gt;ROUND(((1-InternationalAirDiscount)*'UPS International Air Base'!L54),2),ROUND(MinBaseIntAir*(1+ExpressFuelSurcharge),2),ROUND(((1-InternationalAirDiscount)*'UPS International Air Base'!L54)*(1+ExpressFuelSurcharge),2))</f>
        <v>571.57</v>
      </c>
      <c r="M57" s="307">
        <f>IF(MinBaseIntAir&gt;ROUND(((1-InternationalAirDiscount)*'UPS International Air Base'!M54),2),ROUND(MinBaseIntAir*(1+ExpressFuelSurcharge),2),ROUND(((1-InternationalAirDiscount)*'UPS International Air Base'!M54)*(1+ExpressFuelSurcharge),2))</f>
        <v>295.63</v>
      </c>
      <c r="N57" s="307">
        <f>IF(MinBaseIntAir&gt;ROUND(((1-InternationalAirDiscount)*'UPS International Air Base'!N54),2),ROUND(MinBaseIntAir*(1+ExpressFuelSurcharge),2),ROUND(((1-InternationalAirDiscount)*'UPS International Air Base'!N54)*(1+ExpressFuelSurcharge),2))</f>
        <v>418.8</v>
      </c>
      <c r="O57" s="307">
        <f>IF(MinBaseIntAir&gt;ROUND(((1-InternationalAirDiscount)*'UPS International Air Base'!O54),2),ROUND(MinBaseIntAir*(1+ExpressFuelSurcharge),2),ROUND(((1-InternationalAirDiscount)*'UPS International Air Base'!O54)*(1+ExpressFuelSurcharge),2))</f>
        <v>381.17</v>
      </c>
      <c r="P57" s="307">
        <f>IF(MinBaseIntAir&gt;ROUND(((1-InternationalAirDiscount)*'UPS International Air Base'!P54),2),ROUND(MinBaseIntAir*(1+ExpressFuelSurcharge),2),ROUND(((1-InternationalAirDiscount)*'UPS International Air Base'!P54)*(1+ExpressFuelSurcharge),2))</f>
        <v>305.4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ht="12.75" customHeight="1">
      <c r="A58" s="299">
        <v>56.0</v>
      </c>
      <c r="B58" s="307">
        <f>IF(MinBaseIntAir&gt;ROUND(((1-InternationalAirDiscount)*'UPS International Air Base'!B55),2),ROUND(MinBaseIntAir*(1+ExpressFuelSurcharge),2),ROUND(((1-InternationalAirDiscount)*'UPS International Air Base'!B55)*(1+ExpressFuelSurcharge),2))</f>
        <v>186.45</v>
      </c>
      <c r="C58" s="307">
        <f>IF(MinBaseIntAir&gt;ROUND(((1-InternationalAirDiscount)*'UPS International Air Base'!C55),2),ROUND(MinBaseIntAir*(1+ExpressFuelSurcharge),2),ROUND(((1-InternationalAirDiscount)*'UPS International Air Base'!C55)*(1+ExpressFuelSurcharge),2))</f>
        <v>209.64</v>
      </c>
      <c r="D58" s="307">
        <f>IF(MinBaseIntAir&gt;ROUND(((1-InternationalAirDiscount)*'UPS International Air Base'!D55),2),ROUND(MinBaseIntAir*(1+ExpressFuelSurcharge),2),ROUND(((1-InternationalAirDiscount)*'UPS International Air Base'!D55)*(1+ExpressFuelSurcharge),2))</f>
        <v>217.33</v>
      </c>
      <c r="E58" s="307">
        <f>IF(MinBaseIntAir&gt;ROUND(((1-InternationalAirDiscount)*'UPS International Air Base'!E55),2),ROUND(MinBaseIntAir*(1+ExpressFuelSurcharge),2),ROUND(((1-InternationalAirDiscount)*'UPS International Air Base'!E55)*(1+ExpressFuelSurcharge),2))</f>
        <v>316.09</v>
      </c>
      <c r="F58" s="307">
        <f>IF(MinBaseIntAir&gt;ROUND(((1-InternationalAirDiscount)*'UPS International Air Base'!F55),2),ROUND(MinBaseIntAir*(1+ExpressFuelSurcharge),2),ROUND(((1-InternationalAirDiscount)*'UPS International Air Base'!F55)*(1+ExpressFuelSurcharge),2))</f>
        <v>246.92</v>
      </c>
      <c r="G58" s="307">
        <f>IF(MinBaseIntAir&gt;ROUND(((1-InternationalAirDiscount)*'UPS International Air Base'!G55),2),ROUND(MinBaseIntAir*(1+ExpressFuelSurcharge),2),ROUND(((1-InternationalAirDiscount)*'UPS International Air Base'!G55)*(1+ExpressFuelSurcharge),2))</f>
        <v>358.71</v>
      </c>
      <c r="H58" s="307">
        <f>IF(MinBaseIntAir&gt;ROUND(((1-InternationalAirDiscount)*'UPS International Air Base'!H55),2),ROUND(MinBaseIntAir*(1+ExpressFuelSurcharge),2),ROUND(((1-InternationalAirDiscount)*'UPS International Air Base'!H55)*(1+ExpressFuelSurcharge),2))</f>
        <v>466.57</v>
      </c>
      <c r="I58" s="307">
        <f>IF(MinBaseIntAir&gt;ROUND(((1-InternationalAirDiscount)*'UPS International Air Base'!I55),2),ROUND(MinBaseIntAir*(1+ExpressFuelSurcharge),2),ROUND(((1-InternationalAirDiscount)*'UPS International Air Base'!I55)*(1+ExpressFuelSurcharge),2))</f>
        <v>405.53</v>
      </c>
      <c r="J58" s="307">
        <f>IF(MinBaseIntAir&gt;ROUND(((1-InternationalAirDiscount)*'UPS International Air Base'!J55),2),ROUND(MinBaseIntAir*(1+ExpressFuelSurcharge),2),ROUND(((1-InternationalAirDiscount)*'UPS International Air Base'!J55)*(1+ExpressFuelSurcharge),2))</f>
        <v>571.62</v>
      </c>
      <c r="K58" s="307">
        <f>IF(MinBaseIntAir&gt;ROUND(((1-InternationalAirDiscount)*'UPS International Air Base'!K55),2),ROUND(MinBaseIntAir*(1+ExpressFuelSurcharge),2),ROUND(((1-InternationalAirDiscount)*'UPS International Air Base'!K55)*(1+ExpressFuelSurcharge),2))</f>
        <v>603.05</v>
      </c>
      <c r="L58" s="307">
        <f>IF(MinBaseIntAir&gt;ROUND(((1-InternationalAirDiscount)*'UPS International Air Base'!L55),2),ROUND(MinBaseIntAir*(1+ExpressFuelSurcharge),2),ROUND(((1-InternationalAirDiscount)*'UPS International Air Base'!L55)*(1+ExpressFuelSurcharge),2))</f>
        <v>576.26</v>
      </c>
      <c r="M58" s="307">
        <f>IF(MinBaseIntAir&gt;ROUND(((1-InternationalAirDiscount)*'UPS International Air Base'!M55),2),ROUND(MinBaseIntAir*(1+ExpressFuelSurcharge),2),ROUND(((1-InternationalAirDiscount)*'UPS International Air Base'!M55)*(1+ExpressFuelSurcharge),2))</f>
        <v>304.85</v>
      </c>
      <c r="N58" s="307">
        <f>IF(MinBaseIntAir&gt;ROUND(((1-InternationalAirDiscount)*'UPS International Air Base'!N55),2),ROUND(MinBaseIntAir*(1+ExpressFuelSurcharge),2),ROUND(((1-InternationalAirDiscount)*'UPS International Air Base'!N55)*(1+ExpressFuelSurcharge),2))</f>
        <v>424.57</v>
      </c>
      <c r="O58" s="307">
        <f>IF(MinBaseIntAir&gt;ROUND(((1-InternationalAirDiscount)*'UPS International Air Base'!O55),2),ROUND(MinBaseIntAir*(1+ExpressFuelSurcharge),2),ROUND(((1-InternationalAirDiscount)*'UPS International Air Base'!O55)*(1+ExpressFuelSurcharge),2))</f>
        <v>394.86</v>
      </c>
      <c r="P58" s="307">
        <f>IF(MinBaseIntAir&gt;ROUND(((1-InternationalAirDiscount)*'UPS International Air Base'!P55),2),ROUND(MinBaseIntAir*(1+ExpressFuelSurcharge),2),ROUND(((1-InternationalAirDiscount)*'UPS International Air Base'!P55)*(1+ExpressFuelSurcharge),2))</f>
        <v>315.42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ht="12.75" customHeight="1">
      <c r="A59" s="299">
        <v>58.0</v>
      </c>
      <c r="B59" s="307">
        <f>IF(MinBaseIntAir&gt;ROUND(((1-InternationalAirDiscount)*'UPS International Air Base'!B56),2),ROUND(MinBaseIntAir*(1+ExpressFuelSurcharge),2),ROUND(((1-InternationalAirDiscount)*'UPS International Air Base'!B56)*(1+ExpressFuelSurcharge),2))</f>
        <v>190.36</v>
      </c>
      <c r="C59" s="307">
        <f>IF(MinBaseIntAir&gt;ROUND(((1-InternationalAirDiscount)*'UPS International Air Base'!C56),2),ROUND(MinBaseIntAir*(1+ExpressFuelSurcharge),2),ROUND(((1-InternationalAirDiscount)*'UPS International Air Base'!C56)*(1+ExpressFuelSurcharge),2))</f>
        <v>213.53</v>
      </c>
      <c r="D59" s="307">
        <f>IF(MinBaseIntAir&gt;ROUND(((1-InternationalAirDiscount)*'UPS International Air Base'!D56),2),ROUND(MinBaseIntAir*(1+ExpressFuelSurcharge),2),ROUND(((1-InternationalAirDiscount)*'UPS International Air Base'!D56)*(1+ExpressFuelSurcharge),2))</f>
        <v>221.53</v>
      </c>
      <c r="E59" s="307">
        <f>IF(MinBaseIntAir&gt;ROUND(((1-InternationalAirDiscount)*'UPS International Air Base'!E56),2),ROUND(MinBaseIntAir*(1+ExpressFuelSurcharge),2),ROUND(((1-InternationalAirDiscount)*'UPS International Air Base'!E56)*(1+ExpressFuelSurcharge),2))</f>
        <v>325.66</v>
      </c>
      <c r="F59" s="307">
        <f>IF(MinBaseIntAir&gt;ROUND(((1-InternationalAirDiscount)*'UPS International Air Base'!F56),2),ROUND(MinBaseIntAir*(1+ExpressFuelSurcharge),2),ROUND(((1-InternationalAirDiscount)*'UPS International Air Base'!F56)*(1+ExpressFuelSurcharge),2))</f>
        <v>256.64</v>
      </c>
      <c r="G59" s="307">
        <f>IF(MinBaseIntAir&gt;ROUND(((1-InternationalAirDiscount)*'UPS International Air Base'!G56),2),ROUND(MinBaseIntAir*(1+ExpressFuelSurcharge),2),ROUND(((1-InternationalAirDiscount)*'UPS International Air Base'!G56)*(1+ExpressFuelSurcharge),2))</f>
        <v>362.27</v>
      </c>
      <c r="H59" s="307">
        <f>IF(MinBaseIntAir&gt;ROUND(((1-InternationalAirDiscount)*'UPS International Air Base'!H56),2),ROUND(MinBaseIntAir*(1+ExpressFuelSurcharge),2),ROUND(((1-InternationalAirDiscount)*'UPS International Air Base'!H56)*(1+ExpressFuelSurcharge),2))</f>
        <v>483.12</v>
      </c>
      <c r="I59" s="307">
        <f>IF(MinBaseIntAir&gt;ROUND(((1-InternationalAirDiscount)*'UPS International Air Base'!I56),2),ROUND(MinBaseIntAir*(1+ExpressFuelSurcharge),2),ROUND(((1-InternationalAirDiscount)*'UPS International Air Base'!I56)*(1+ExpressFuelSurcharge),2))</f>
        <v>406.73</v>
      </c>
      <c r="J59" s="307">
        <f>IF(MinBaseIntAir&gt;ROUND(((1-InternationalAirDiscount)*'UPS International Air Base'!J56),2),ROUND(MinBaseIntAir*(1+ExpressFuelSurcharge),2),ROUND(((1-InternationalAirDiscount)*'UPS International Air Base'!J56)*(1+ExpressFuelSurcharge),2))</f>
        <v>587.91</v>
      </c>
      <c r="K59" s="307">
        <f>IF(MinBaseIntAir&gt;ROUND(((1-InternationalAirDiscount)*'UPS International Air Base'!K56),2),ROUND(MinBaseIntAir*(1+ExpressFuelSurcharge),2),ROUND(((1-InternationalAirDiscount)*'UPS International Air Base'!K56)*(1+ExpressFuelSurcharge),2))</f>
        <v>635.01</v>
      </c>
      <c r="L59" s="307">
        <f>IF(MinBaseIntAir&gt;ROUND(((1-InternationalAirDiscount)*'UPS International Air Base'!L56),2),ROUND(MinBaseIntAir*(1+ExpressFuelSurcharge),2),ROUND(((1-InternationalAirDiscount)*'UPS International Air Base'!L56)*(1+ExpressFuelSurcharge),2))</f>
        <v>580.95</v>
      </c>
      <c r="M59" s="307">
        <f>IF(MinBaseIntAir&gt;ROUND(((1-InternationalAirDiscount)*'UPS International Air Base'!M56),2),ROUND(MinBaseIntAir*(1+ExpressFuelSurcharge),2),ROUND(((1-InternationalAirDiscount)*'UPS International Air Base'!M56)*(1+ExpressFuelSurcharge),2))</f>
        <v>314.07</v>
      </c>
      <c r="N59" s="307">
        <f>IF(MinBaseIntAir&gt;ROUND(((1-InternationalAirDiscount)*'UPS International Air Base'!N56),2),ROUND(MinBaseIntAir*(1+ExpressFuelSurcharge),2),ROUND(((1-InternationalAirDiscount)*'UPS International Air Base'!N56)*(1+ExpressFuelSurcharge),2))</f>
        <v>430.34</v>
      </c>
      <c r="O59" s="307">
        <f>IF(MinBaseIntAir&gt;ROUND(((1-InternationalAirDiscount)*'UPS International Air Base'!O56),2),ROUND(MinBaseIntAir*(1+ExpressFuelSurcharge),2),ROUND(((1-InternationalAirDiscount)*'UPS International Air Base'!O56)*(1+ExpressFuelSurcharge),2))</f>
        <v>408.5</v>
      </c>
      <c r="P59" s="307">
        <f>IF(MinBaseIntAir&gt;ROUND(((1-InternationalAirDiscount)*'UPS International Air Base'!P56),2),ROUND(MinBaseIntAir*(1+ExpressFuelSurcharge),2),ROUND(((1-InternationalAirDiscount)*'UPS International Air Base'!P56)*(1+ExpressFuelSurcharge),2))</f>
        <v>326.07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ht="12.75" customHeight="1">
      <c r="A60" s="299">
        <v>60.0</v>
      </c>
      <c r="B60" s="307">
        <f>IF(MinBaseIntAir&gt;ROUND(((1-InternationalAirDiscount)*'UPS International Air Base'!B57),2),ROUND(MinBaseIntAir*(1+ExpressFuelSurcharge),2),ROUND(((1-InternationalAirDiscount)*'UPS International Air Base'!B57)*(1+ExpressFuelSurcharge),2))</f>
        <v>196.03</v>
      </c>
      <c r="C60" s="307">
        <f>IF(MinBaseIntAir&gt;ROUND(((1-InternationalAirDiscount)*'UPS International Air Base'!C57),2),ROUND(MinBaseIntAir*(1+ExpressFuelSurcharge),2),ROUND(((1-InternationalAirDiscount)*'UPS International Air Base'!C57)*(1+ExpressFuelSurcharge),2))</f>
        <v>218.3</v>
      </c>
      <c r="D60" s="307">
        <f>IF(MinBaseIntAir&gt;ROUND(((1-InternationalAirDiscount)*'UPS International Air Base'!D57),2),ROUND(MinBaseIntAir*(1+ExpressFuelSurcharge),2),ROUND(((1-InternationalAirDiscount)*'UPS International Air Base'!D57)*(1+ExpressFuelSurcharge),2))</f>
        <v>222.65</v>
      </c>
      <c r="E60" s="307">
        <f>IF(MinBaseIntAir&gt;ROUND(((1-InternationalAirDiscount)*'UPS International Air Base'!E57),2),ROUND(MinBaseIntAir*(1+ExpressFuelSurcharge),2),ROUND(((1-InternationalAirDiscount)*'UPS International Air Base'!E57)*(1+ExpressFuelSurcharge),2))</f>
        <v>336.41</v>
      </c>
      <c r="F60" s="307">
        <f>IF(MinBaseIntAir&gt;ROUND(((1-InternationalAirDiscount)*'UPS International Air Base'!F57),2),ROUND(MinBaseIntAir*(1+ExpressFuelSurcharge),2),ROUND(((1-InternationalAirDiscount)*'UPS International Air Base'!F57)*(1+ExpressFuelSurcharge),2))</f>
        <v>257.89</v>
      </c>
      <c r="G60" s="307">
        <f>IF(MinBaseIntAir&gt;ROUND(((1-InternationalAirDiscount)*'UPS International Air Base'!G57),2),ROUND(MinBaseIntAir*(1+ExpressFuelSurcharge),2),ROUND(((1-InternationalAirDiscount)*'UPS International Air Base'!G57)*(1+ExpressFuelSurcharge),2))</f>
        <v>388.71</v>
      </c>
      <c r="H60" s="307">
        <f>IF(MinBaseIntAir&gt;ROUND(((1-InternationalAirDiscount)*'UPS International Air Base'!H57),2),ROUND(MinBaseIntAir*(1+ExpressFuelSurcharge),2),ROUND(((1-InternationalAirDiscount)*'UPS International Air Base'!H57)*(1+ExpressFuelSurcharge),2))</f>
        <v>503.79</v>
      </c>
      <c r="I60" s="307">
        <f>IF(MinBaseIntAir&gt;ROUND(((1-InternationalAirDiscount)*'UPS International Air Base'!I57),2),ROUND(MinBaseIntAir*(1+ExpressFuelSurcharge),2),ROUND(((1-InternationalAirDiscount)*'UPS International Air Base'!I57)*(1+ExpressFuelSurcharge),2))</f>
        <v>408.67</v>
      </c>
      <c r="J60" s="307">
        <f>IF(MinBaseIntAir&gt;ROUND(((1-InternationalAirDiscount)*'UPS International Air Base'!J57),2),ROUND(MinBaseIntAir*(1+ExpressFuelSurcharge),2),ROUND(((1-InternationalAirDiscount)*'UPS International Air Base'!J57)*(1+ExpressFuelSurcharge),2))</f>
        <v>598.5</v>
      </c>
      <c r="K60" s="307">
        <f>IF(MinBaseIntAir&gt;ROUND(((1-InternationalAirDiscount)*'UPS International Air Base'!K57),2),ROUND(MinBaseIntAir*(1+ExpressFuelSurcharge),2),ROUND(((1-InternationalAirDiscount)*'UPS International Air Base'!K57)*(1+ExpressFuelSurcharge),2))</f>
        <v>655.53</v>
      </c>
      <c r="L60" s="307">
        <f>IF(MinBaseIntAir&gt;ROUND(((1-InternationalAirDiscount)*'UPS International Air Base'!L57),2),ROUND(MinBaseIntAir*(1+ExpressFuelSurcharge),2),ROUND(((1-InternationalAirDiscount)*'UPS International Air Base'!L57)*(1+ExpressFuelSurcharge),2))</f>
        <v>610.51</v>
      </c>
      <c r="M60" s="307">
        <f>IF(MinBaseIntAir&gt;ROUND(((1-InternationalAirDiscount)*'UPS International Air Base'!M57),2),ROUND(MinBaseIntAir*(1+ExpressFuelSurcharge),2),ROUND(((1-InternationalAirDiscount)*'UPS International Air Base'!M57)*(1+ExpressFuelSurcharge),2))</f>
        <v>326.21</v>
      </c>
      <c r="N60" s="307">
        <f>IF(MinBaseIntAir&gt;ROUND(((1-InternationalAirDiscount)*'UPS International Air Base'!N57),2),ROUND(MinBaseIntAir*(1+ExpressFuelSurcharge),2),ROUND(((1-InternationalAirDiscount)*'UPS International Air Base'!N57)*(1+ExpressFuelSurcharge),2))</f>
        <v>476.41</v>
      </c>
      <c r="O60" s="307">
        <f>IF(MinBaseIntAir&gt;ROUND(((1-InternationalAirDiscount)*'UPS International Air Base'!O57),2),ROUND(MinBaseIntAir*(1+ExpressFuelSurcharge),2),ROUND(((1-InternationalAirDiscount)*'UPS International Air Base'!O57)*(1+ExpressFuelSurcharge),2))</f>
        <v>439.9</v>
      </c>
      <c r="P60" s="307">
        <f>IF(MinBaseIntAir&gt;ROUND(((1-InternationalAirDiscount)*'UPS International Air Base'!P57),2),ROUND(MinBaseIntAir*(1+ExpressFuelSurcharge),2),ROUND(((1-InternationalAirDiscount)*'UPS International Air Base'!P57)*(1+ExpressFuelSurcharge),2))</f>
        <v>338.16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ht="12.75" customHeight="1">
      <c r="A61" s="299">
        <v>62.0</v>
      </c>
      <c r="B61" s="307">
        <f>IF(MinBaseIntAir&gt;ROUND(((1-InternationalAirDiscount)*'UPS International Air Base'!B58),2),ROUND(MinBaseIntAir*(1+ExpressFuelSurcharge),2),ROUND(((1-InternationalAirDiscount)*'UPS International Air Base'!B58)*(1+ExpressFuelSurcharge),2))</f>
        <v>199.74</v>
      </c>
      <c r="C61" s="307">
        <f>IF(MinBaseIntAir&gt;ROUND(((1-InternationalAirDiscount)*'UPS International Air Base'!C58),2),ROUND(MinBaseIntAir*(1+ExpressFuelSurcharge),2),ROUND(((1-InternationalAirDiscount)*'UPS International Air Base'!C58)*(1+ExpressFuelSurcharge),2))</f>
        <v>222.35</v>
      </c>
      <c r="D61" s="307">
        <f>IF(MinBaseIntAir&gt;ROUND(((1-InternationalAirDiscount)*'UPS International Air Base'!D58),2),ROUND(MinBaseIntAir*(1+ExpressFuelSurcharge),2),ROUND(((1-InternationalAirDiscount)*'UPS International Air Base'!D58)*(1+ExpressFuelSurcharge),2))</f>
        <v>229.23</v>
      </c>
      <c r="E61" s="307">
        <f>IF(MinBaseIntAir&gt;ROUND(((1-InternationalAirDiscount)*'UPS International Air Base'!E58),2),ROUND(MinBaseIntAir*(1+ExpressFuelSurcharge),2),ROUND(((1-InternationalAirDiscount)*'UPS International Air Base'!E58)*(1+ExpressFuelSurcharge),2))</f>
        <v>340.45</v>
      </c>
      <c r="F61" s="307">
        <f>IF(MinBaseIntAir&gt;ROUND(((1-InternationalAirDiscount)*'UPS International Air Base'!F58),2),ROUND(MinBaseIntAir*(1+ExpressFuelSurcharge),2),ROUND(((1-InternationalAirDiscount)*'UPS International Air Base'!F58)*(1+ExpressFuelSurcharge),2))</f>
        <v>272.75</v>
      </c>
      <c r="G61" s="307">
        <f>IF(MinBaseIntAir&gt;ROUND(((1-InternationalAirDiscount)*'UPS International Air Base'!G58),2),ROUND(MinBaseIntAir*(1+ExpressFuelSurcharge),2),ROUND(((1-InternationalAirDiscount)*'UPS International Air Base'!G58)*(1+ExpressFuelSurcharge),2))</f>
        <v>394.54</v>
      </c>
      <c r="H61" s="307">
        <f>IF(MinBaseIntAir&gt;ROUND(((1-InternationalAirDiscount)*'UPS International Air Base'!H58),2),ROUND(MinBaseIntAir*(1+ExpressFuelSurcharge),2),ROUND(((1-InternationalAirDiscount)*'UPS International Air Base'!H58)*(1+ExpressFuelSurcharge),2))</f>
        <v>520.27</v>
      </c>
      <c r="I61" s="307">
        <f>IF(MinBaseIntAir&gt;ROUND(((1-InternationalAirDiscount)*'UPS International Air Base'!I58),2),ROUND(MinBaseIntAir*(1+ExpressFuelSurcharge),2),ROUND(((1-InternationalAirDiscount)*'UPS International Air Base'!I58)*(1+ExpressFuelSurcharge),2))</f>
        <v>425.63</v>
      </c>
      <c r="J61" s="307">
        <f>IF(MinBaseIntAir&gt;ROUND(((1-InternationalAirDiscount)*'UPS International Air Base'!J58),2),ROUND(MinBaseIntAir*(1+ExpressFuelSurcharge),2),ROUND(((1-InternationalAirDiscount)*'UPS International Air Base'!J58)*(1+ExpressFuelSurcharge),2))</f>
        <v>599.72</v>
      </c>
      <c r="K61" s="307">
        <f>IF(MinBaseIntAir&gt;ROUND(((1-InternationalAirDiscount)*'UPS International Air Base'!K58),2),ROUND(MinBaseIntAir*(1+ExpressFuelSurcharge),2),ROUND(((1-InternationalAirDiscount)*'UPS International Air Base'!K58)*(1+ExpressFuelSurcharge),2))</f>
        <v>658.01</v>
      </c>
      <c r="L61" s="307">
        <f>IF(MinBaseIntAir&gt;ROUND(((1-InternationalAirDiscount)*'UPS International Air Base'!L58),2),ROUND(MinBaseIntAir*(1+ExpressFuelSurcharge),2),ROUND(((1-InternationalAirDiscount)*'UPS International Air Base'!L58)*(1+ExpressFuelSurcharge),2))</f>
        <v>611.98</v>
      </c>
      <c r="M61" s="307">
        <f>IF(MinBaseIntAir&gt;ROUND(((1-InternationalAirDiscount)*'UPS International Air Base'!M58),2),ROUND(MinBaseIntAir*(1+ExpressFuelSurcharge),2),ROUND(((1-InternationalAirDiscount)*'UPS International Air Base'!M58)*(1+ExpressFuelSurcharge),2))</f>
        <v>334.76</v>
      </c>
      <c r="N61" s="307">
        <f>IF(MinBaseIntAir&gt;ROUND(((1-InternationalAirDiscount)*'UPS International Air Base'!N58),2),ROUND(MinBaseIntAir*(1+ExpressFuelSurcharge),2),ROUND(((1-InternationalAirDiscount)*'UPS International Air Base'!N58)*(1+ExpressFuelSurcharge),2))</f>
        <v>477.91</v>
      </c>
      <c r="O61" s="307">
        <f>IF(MinBaseIntAir&gt;ROUND(((1-InternationalAirDiscount)*'UPS International Air Base'!O58),2),ROUND(MinBaseIntAir*(1+ExpressFuelSurcharge),2),ROUND(((1-InternationalAirDiscount)*'UPS International Air Base'!O58)*(1+ExpressFuelSurcharge),2))</f>
        <v>448.53</v>
      </c>
      <c r="P61" s="307">
        <f>IF(MinBaseIntAir&gt;ROUND(((1-InternationalAirDiscount)*'UPS International Air Base'!P58),2),ROUND(MinBaseIntAir*(1+ExpressFuelSurcharge),2),ROUND(((1-InternationalAirDiscount)*'UPS International Air Base'!P58)*(1+ExpressFuelSurcharge),2))</f>
        <v>352.03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ht="12.75" customHeight="1">
      <c r="A62" s="299">
        <v>64.0</v>
      </c>
      <c r="B62" s="307">
        <f>IF(MinBaseIntAir&gt;ROUND(((1-InternationalAirDiscount)*'UPS International Air Base'!B59),2),ROUND(MinBaseIntAir*(1+ExpressFuelSurcharge),2),ROUND(((1-InternationalAirDiscount)*'UPS International Air Base'!B59)*(1+ExpressFuelSurcharge),2))</f>
        <v>203.46</v>
      </c>
      <c r="C62" s="307">
        <f>IF(MinBaseIntAir&gt;ROUND(((1-InternationalAirDiscount)*'UPS International Air Base'!C59),2),ROUND(MinBaseIntAir*(1+ExpressFuelSurcharge),2),ROUND(((1-InternationalAirDiscount)*'UPS International Air Base'!C59)*(1+ExpressFuelSurcharge),2))</f>
        <v>225.65</v>
      </c>
      <c r="D62" s="307">
        <f>IF(MinBaseIntAir&gt;ROUND(((1-InternationalAirDiscount)*'UPS International Air Base'!D59),2),ROUND(MinBaseIntAir*(1+ExpressFuelSurcharge),2),ROUND(((1-InternationalAirDiscount)*'UPS International Air Base'!D59)*(1+ExpressFuelSurcharge),2))</f>
        <v>230.36</v>
      </c>
      <c r="E62" s="307">
        <f>IF(MinBaseIntAir&gt;ROUND(((1-InternationalAirDiscount)*'UPS International Air Base'!E59),2),ROUND(MinBaseIntAir*(1+ExpressFuelSurcharge),2),ROUND(((1-InternationalAirDiscount)*'UPS International Air Base'!E59)*(1+ExpressFuelSurcharge),2))</f>
        <v>355.28</v>
      </c>
      <c r="F62" s="307">
        <f>IF(MinBaseIntAir&gt;ROUND(((1-InternationalAirDiscount)*'UPS International Air Base'!F59),2),ROUND(MinBaseIntAir*(1+ExpressFuelSurcharge),2),ROUND(((1-InternationalAirDiscount)*'UPS International Air Base'!F59)*(1+ExpressFuelSurcharge),2))</f>
        <v>274.38</v>
      </c>
      <c r="G62" s="307">
        <f>IF(MinBaseIntAir&gt;ROUND(((1-InternationalAirDiscount)*'UPS International Air Base'!G59),2),ROUND(MinBaseIntAir*(1+ExpressFuelSurcharge),2),ROUND(((1-InternationalAirDiscount)*'UPS International Air Base'!G59)*(1+ExpressFuelSurcharge),2))</f>
        <v>395.77</v>
      </c>
      <c r="H62" s="307">
        <f>IF(MinBaseIntAir&gt;ROUND(((1-InternationalAirDiscount)*'UPS International Air Base'!H59),2),ROUND(MinBaseIntAir*(1+ExpressFuelSurcharge),2),ROUND(((1-InternationalAirDiscount)*'UPS International Air Base'!H59)*(1+ExpressFuelSurcharge),2))</f>
        <v>537</v>
      </c>
      <c r="I62" s="307">
        <f>IF(MinBaseIntAir&gt;ROUND(((1-InternationalAirDiscount)*'UPS International Air Base'!I59),2),ROUND(MinBaseIntAir*(1+ExpressFuelSurcharge),2),ROUND(((1-InternationalAirDiscount)*'UPS International Air Base'!I59)*(1+ExpressFuelSurcharge),2))</f>
        <v>449.25</v>
      </c>
      <c r="J62" s="307">
        <f>IF(MinBaseIntAir&gt;ROUND(((1-InternationalAirDiscount)*'UPS International Air Base'!J59),2),ROUND(MinBaseIntAir*(1+ExpressFuelSurcharge),2),ROUND(((1-InternationalAirDiscount)*'UPS International Air Base'!J59)*(1+ExpressFuelSurcharge),2))</f>
        <v>600.95</v>
      </c>
      <c r="K62" s="307">
        <f>IF(MinBaseIntAir&gt;ROUND(((1-InternationalAirDiscount)*'UPS International Air Base'!K59),2),ROUND(MinBaseIntAir*(1+ExpressFuelSurcharge),2),ROUND(((1-InternationalAirDiscount)*'UPS International Air Base'!K59)*(1+ExpressFuelSurcharge),2))</f>
        <v>659.24</v>
      </c>
      <c r="L62" s="307">
        <f>IF(MinBaseIntAir&gt;ROUND(((1-InternationalAirDiscount)*'UPS International Air Base'!L59),2),ROUND(MinBaseIntAir*(1+ExpressFuelSurcharge),2),ROUND(((1-InternationalAirDiscount)*'UPS International Air Base'!L59)*(1+ExpressFuelSurcharge),2))</f>
        <v>624.02</v>
      </c>
      <c r="M62" s="307">
        <f>IF(MinBaseIntAir&gt;ROUND(((1-InternationalAirDiscount)*'UPS International Air Base'!M59),2),ROUND(MinBaseIntAir*(1+ExpressFuelSurcharge),2),ROUND(((1-InternationalAirDiscount)*'UPS International Air Base'!M59)*(1+ExpressFuelSurcharge),2))</f>
        <v>343.3</v>
      </c>
      <c r="N62" s="307">
        <f>IF(MinBaseIntAir&gt;ROUND(((1-InternationalAirDiscount)*'UPS International Air Base'!N59),2),ROUND(MinBaseIntAir*(1+ExpressFuelSurcharge),2),ROUND(((1-InternationalAirDiscount)*'UPS International Air Base'!N59)*(1+ExpressFuelSurcharge),2))</f>
        <v>479.17</v>
      </c>
      <c r="O62" s="307">
        <f>IF(MinBaseIntAir&gt;ROUND(((1-InternationalAirDiscount)*'UPS International Air Base'!O59),2),ROUND(MinBaseIntAir*(1+ExpressFuelSurcharge),2),ROUND(((1-InternationalAirDiscount)*'UPS International Air Base'!O59)*(1+ExpressFuelSurcharge),2))</f>
        <v>462.84</v>
      </c>
      <c r="P62" s="307">
        <f>IF(MinBaseIntAir&gt;ROUND(((1-InternationalAirDiscount)*'UPS International Air Base'!P59),2),ROUND(MinBaseIntAir*(1+ExpressFuelSurcharge),2),ROUND(((1-InternationalAirDiscount)*'UPS International Air Base'!P59)*(1+ExpressFuelSurcharge),2))</f>
        <v>359.63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ht="12.75" customHeight="1">
      <c r="A63" s="299">
        <v>66.0</v>
      </c>
      <c r="B63" s="307">
        <f>IF(MinBaseIntAir&gt;ROUND(((1-InternationalAirDiscount)*'UPS International Air Base'!B60),2),ROUND(MinBaseIntAir*(1+ExpressFuelSurcharge),2),ROUND(((1-InternationalAirDiscount)*'UPS International Air Base'!B60)*(1+ExpressFuelSurcharge),2))</f>
        <v>206.17</v>
      </c>
      <c r="C63" s="307">
        <f>IF(MinBaseIntAir&gt;ROUND(((1-InternationalAirDiscount)*'UPS International Air Base'!C60),2),ROUND(MinBaseIntAir*(1+ExpressFuelSurcharge),2),ROUND(((1-InternationalAirDiscount)*'UPS International Air Base'!C60)*(1+ExpressFuelSurcharge),2))</f>
        <v>229.32</v>
      </c>
      <c r="D63" s="307">
        <f>IF(MinBaseIntAir&gt;ROUND(((1-InternationalAirDiscount)*'UPS International Air Base'!D60),2),ROUND(MinBaseIntAir*(1+ExpressFuelSurcharge),2),ROUND(((1-InternationalAirDiscount)*'UPS International Air Base'!D60)*(1+ExpressFuelSurcharge),2))</f>
        <v>234.14</v>
      </c>
      <c r="E63" s="307">
        <f>IF(MinBaseIntAir&gt;ROUND(((1-InternationalAirDiscount)*'UPS International Air Base'!E60),2),ROUND(MinBaseIntAir*(1+ExpressFuelSurcharge),2),ROUND(((1-InternationalAirDiscount)*'UPS International Air Base'!E60)*(1+ExpressFuelSurcharge),2))</f>
        <v>364.32</v>
      </c>
      <c r="F63" s="307">
        <f>IF(MinBaseIntAir&gt;ROUND(((1-InternationalAirDiscount)*'UPS International Air Base'!F60),2),ROUND(MinBaseIntAir*(1+ExpressFuelSurcharge),2),ROUND(((1-InternationalAirDiscount)*'UPS International Air Base'!F60)*(1+ExpressFuelSurcharge),2))</f>
        <v>276.5</v>
      </c>
      <c r="G63" s="307">
        <f>IF(MinBaseIntAir&gt;ROUND(((1-InternationalAirDiscount)*'UPS International Air Base'!G60),2),ROUND(MinBaseIntAir*(1+ExpressFuelSurcharge),2),ROUND(((1-InternationalAirDiscount)*'UPS International Air Base'!G60)*(1+ExpressFuelSurcharge),2))</f>
        <v>397</v>
      </c>
      <c r="H63" s="307">
        <f>IF(MinBaseIntAir&gt;ROUND(((1-InternationalAirDiscount)*'UPS International Air Base'!H60),2),ROUND(MinBaseIntAir*(1+ExpressFuelSurcharge),2),ROUND(((1-InternationalAirDiscount)*'UPS International Air Base'!H60)*(1+ExpressFuelSurcharge),2))</f>
        <v>549.99</v>
      </c>
      <c r="I63" s="307">
        <f>IF(MinBaseIntAir&gt;ROUND(((1-InternationalAirDiscount)*'UPS International Air Base'!I60),2),ROUND(MinBaseIntAir*(1+ExpressFuelSurcharge),2),ROUND(((1-InternationalAirDiscount)*'UPS International Air Base'!I60)*(1+ExpressFuelSurcharge),2))</f>
        <v>450.97</v>
      </c>
      <c r="J63" s="307">
        <f>IF(MinBaseIntAir&gt;ROUND(((1-InternationalAirDiscount)*'UPS International Air Base'!J60),2),ROUND(MinBaseIntAir*(1+ExpressFuelSurcharge),2),ROUND(((1-InternationalAirDiscount)*'UPS International Air Base'!J60)*(1+ExpressFuelSurcharge),2))</f>
        <v>630.47</v>
      </c>
      <c r="K63" s="307">
        <f>IF(MinBaseIntAir&gt;ROUND(((1-InternationalAirDiscount)*'UPS International Air Base'!K60),2),ROUND(MinBaseIntAir*(1+ExpressFuelSurcharge),2),ROUND(((1-InternationalAirDiscount)*'UPS International Air Base'!K60)*(1+ExpressFuelSurcharge),2))</f>
        <v>660.48</v>
      </c>
      <c r="L63" s="307">
        <f>IF(MinBaseIntAir&gt;ROUND(((1-InternationalAirDiscount)*'UPS International Air Base'!L60),2),ROUND(MinBaseIntAir*(1+ExpressFuelSurcharge),2),ROUND(((1-InternationalAirDiscount)*'UPS International Air Base'!L60)*(1+ExpressFuelSurcharge),2))</f>
        <v>625.3</v>
      </c>
      <c r="M63" s="307">
        <f>IF(MinBaseIntAir&gt;ROUND(((1-InternationalAirDiscount)*'UPS International Air Base'!M60),2),ROUND(MinBaseIntAir*(1+ExpressFuelSurcharge),2),ROUND(((1-InternationalAirDiscount)*'UPS International Air Base'!M60)*(1+ExpressFuelSurcharge),2))</f>
        <v>351.85</v>
      </c>
      <c r="N63" s="307">
        <f>IF(MinBaseIntAir&gt;ROUND(((1-InternationalAirDiscount)*'UPS International Air Base'!N60),2),ROUND(MinBaseIntAir*(1+ExpressFuelSurcharge),2),ROUND(((1-InternationalAirDiscount)*'UPS International Air Base'!N60)*(1+ExpressFuelSurcharge),2))</f>
        <v>502.71</v>
      </c>
      <c r="O63" s="307">
        <f>IF(MinBaseIntAir&gt;ROUND(((1-InternationalAirDiscount)*'UPS International Air Base'!O60),2),ROUND(MinBaseIntAir*(1+ExpressFuelSurcharge),2),ROUND(((1-InternationalAirDiscount)*'UPS International Air Base'!O60)*(1+ExpressFuelSurcharge),2))</f>
        <v>467.61</v>
      </c>
      <c r="P63" s="307">
        <f>IF(MinBaseIntAir&gt;ROUND(((1-InternationalAirDiscount)*'UPS International Air Base'!P60),2),ROUND(MinBaseIntAir*(1+ExpressFuelSurcharge),2),ROUND(((1-InternationalAirDiscount)*'UPS International Air Base'!P60)*(1+ExpressFuelSurcharge),2))</f>
        <v>366.74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ht="12.75" customHeight="1">
      <c r="A64" s="299">
        <v>68.0</v>
      </c>
      <c r="B64" s="307">
        <f>IF(MinBaseIntAir&gt;ROUND(((1-InternationalAirDiscount)*'UPS International Air Base'!B61),2),ROUND(MinBaseIntAir*(1+ExpressFuelSurcharge),2),ROUND(((1-InternationalAirDiscount)*'UPS International Air Base'!B61)*(1+ExpressFuelSurcharge),2))</f>
        <v>210.45</v>
      </c>
      <c r="C64" s="307">
        <f>IF(MinBaseIntAir&gt;ROUND(((1-InternationalAirDiscount)*'UPS International Air Base'!C61),2),ROUND(MinBaseIntAir*(1+ExpressFuelSurcharge),2),ROUND(((1-InternationalAirDiscount)*'UPS International Air Base'!C61)*(1+ExpressFuelSurcharge),2))</f>
        <v>233.21</v>
      </c>
      <c r="D64" s="307">
        <f>IF(MinBaseIntAir&gt;ROUND(((1-InternationalAirDiscount)*'UPS International Air Base'!D61),2),ROUND(MinBaseIntAir*(1+ExpressFuelSurcharge),2),ROUND(((1-InternationalAirDiscount)*'UPS International Air Base'!D61)*(1+ExpressFuelSurcharge),2))</f>
        <v>242.97</v>
      </c>
      <c r="E64" s="307">
        <f>IF(MinBaseIntAir&gt;ROUND(((1-InternationalAirDiscount)*'UPS International Air Base'!E61),2),ROUND(MinBaseIntAir*(1+ExpressFuelSurcharge),2),ROUND(((1-InternationalAirDiscount)*'UPS International Air Base'!E61)*(1+ExpressFuelSurcharge),2))</f>
        <v>373.66</v>
      </c>
      <c r="F64" s="307">
        <f>IF(MinBaseIntAir&gt;ROUND(((1-InternationalAirDiscount)*'UPS International Air Base'!F61),2),ROUND(MinBaseIntAir*(1+ExpressFuelSurcharge),2),ROUND(((1-InternationalAirDiscount)*'UPS International Air Base'!F61)*(1+ExpressFuelSurcharge),2))</f>
        <v>295.21</v>
      </c>
      <c r="G64" s="307">
        <f>IF(MinBaseIntAir&gt;ROUND(((1-InternationalAirDiscount)*'UPS International Air Base'!G61),2),ROUND(MinBaseIntAir*(1+ExpressFuelSurcharge),2),ROUND(((1-InternationalAirDiscount)*'UPS International Air Base'!G61)*(1+ExpressFuelSurcharge),2))</f>
        <v>418.62</v>
      </c>
      <c r="H64" s="307">
        <f>IF(MinBaseIntAir&gt;ROUND(((1-InternationalAirDiscount)*'UPS International Air Base'!H61),2),ROUND(MinBaseIntAir*(1+ExpressFuelSurcharge),2),ROUND(((1-InternationalAirDiscount)*'UPS International Air Base'!H61)*(1+ExpressFuelSurcharge),2))</f>
        <v>554.27</v>
      </c>
      <c r="I64" s="307">
        <f>IF(MinBaseIntAir&gt;ROUND(((1-InternationalAirDiscount)*'UPS International Air Base'!I61),2),ROUND(MinBaseIntAir*(1+ExpressFuelSurcharge),2),ROUND(((1-InternationalAirDiscount)*'UPS International Air Base'!I61)*(1+ExpressFuelSurcharge),2))</f>
        <v>478.49</v>
      </c>
      <c r="J64" s="307">
        <f>IF(MinBaseIntAir&gt;ROUND(((1-InternationalAirDiscount)*'UPS International Air Base'!J61),2),ROUND(MinBaseIntAir*(1+ExpressFuelSurcharge),2),ROUND(((1-InternationalAirDiscount)*'UPS International Air Base'!J61)*(1+ExpressFuelSurcharge),2))</f>
        <v>681.18</v>
      </c>
      <c r="K64" s="307">
        <f>IF(MinBaseIntAir&gt;ROUND(((1-InternationalAirDiscount)*'UPS International Air Base'!K61),2),ROUND(MinBaseIntAir*(1+ExpressFuelSurcharge),2),ROUND(((1-InternationalAirDiscount)*'UPS International Air Base'!K61)*(1+ExpressFuelSurcharge),2))</f>
        <v>674.48</v>
      </c>
      <c r="L64" s="307">
        <f>IF(MinBaseIntAir&gt;ROUND(((1-InternationalAirDiscount)*'UPS International Air Base'!L61),2),ROUND(MinBaseIntAir*(1+ExpressFuelSurcharge),2),ROUND(((1-InternationalAirDiscount)*'UPS International Air Base'!L61)*(1+ExpressFuelSurcharge),2))</f>
        <v>680.79</v>
      </c>
      <c r="M64" s="307">
        <f>IF(MinBaseIntAir&gt;ROUND(((1-InternationalAirDiscount)*'UPS International Air Base'!M61),2),ROUND(MinBaseIntAir*(1+ExpressFuelSurcharge),2),ROUND(((1-InternationalAirDiscount)*'UPS International Air Base'!M61)*(1+ExpressFuelSurcharge),2))</f>
        <v>360.38</v>
      </c>
      <c r="N64" s="307">
        <f>IF(MinBaseIntAir&gt;ROUND(((1-InternationalAirDiscount)*'UPS International Air Base'!N61),2),ROUND(MinBaseIntAir*(1+ExpressFuelSurcharge),2),ROUND(((1-InternationalAirDiscount)*'UPS International Air Base'!N61)*(1+ExpressFuelSurcharge),2))</f>
        <v>504.01</v>
      </c>
      <c r="O64" s="307">
        <f>IF(MinBaseIntAir&gt;ROUND(((1-InternationalAirDiscount)*'UPS International Air Base'!O61),2),ROUND(MinBaseIntAir*(1+ExpressFuelSurcharge),2),ROUND(((1-InternationalAirDiscount)*'UPS International Air Base'!O61)*(1+ExpressFuelSurcharge),2))</f>
        <v>471.42</v>
      </c>
      <c r="P64" s="307">
        <f>IF(MinBaseIntAir&gt;ROUND(((1-InternationalAirDiscount)*'UPS International Air Base'!P61),2),ROUND(MinBaseIntAir*(1+ExpressFuelSurcharge),2),ROUND(((1-InternationalAirDiscount)*'UPS International Air Base'!P61)*(1+ExpressFuelSurcharge),2))</f>
        <v>377.47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ht="12.75" customHeight="1">
      <c r="A65" s="299">
        <v>70.0</v>
      </c>
      <c r="B65" s="307">
        <f>IF(MinBaseIntAir&gt;ROUND(((1-InternationalAirDiscount)*'UPS International Air Base'!B62),2),ROUND(MinBaseIntAir*(1+ExpressFuelSurcharge),2),ROUND(((1-InternationalAirDiscount)*'UPS International Air Base'!B62)*(1+ExpressFuelSurcharge),2))</f>
        <v>214.51</v>
      </c>
      <c r="C65" s="307">
        <f>IF(MinBaseIntAir&gt;ROUND(((1-InternationalAirDiscount)*'UPS International Air Base'!C62),2),ROUND(MinBaseIntAir*(1+ExpressFuelSurcharge),2),ROUND(((1-InternationalAirDiscount)*'UPS International Air Base'!C62)*(1+ExpressFuelSurcharge),2))</f>
        <v>237.52</v>
      </c>
      <c r="D65" s="307">
        <f>IF(MinBaseIntAir&gt;ROUND(((1-InternationalAirDiscount)*'UPS International Air Base'!D62),2),ROUND(MinBaseIntAir*(1+ExpressFuelSurcharge),2),ROUND(((1-InternationalAirDiscount)*'UPS International Air Base'!D62)*(1+ExpressFuelSurcharge),2))</f>
        <v>246.58</v>
      </c>
      <c r="E65" s="307">
        <f>IF(MinBaseIntAir&gt;ROUND(((1-InternationalAirDiscount)*'UPS International Air Base'!E62),2),ROUND(MinBaseIntAir*(1+ExpressFuelSurcharge),2),ROUND(((1-InternationalAirDiscount)*'UPS International Air Base'!E62)*(1+ExpressFuelSurcharge),2))</f>
        <v>382.53</v>
      </c>
      <c r="F65" s="307">
        <f>IF(MinBaseIntAir&gt;ROUND(((1-InternationalAirDiscount)*'UPS International Air Base'!F62),2),ROUND(MinBaseIntAir*(1+ExpressFuelSurcharge),2),ROUND(((1-InternationalAirDiscount)*'UPS International Air Base'!F62)*(1+ExpressFuelSurcharge),2))</f>
        <v>296.46</v>
      </c>
      <c r="G65" s="307">
        <f>IF(MinBaseIntAir&gt;ROUND(((1-InternationalAirDiscount)*'UPS International Air Base'!G62),2),ROUND(MinBaseIntAir*(1+ExpressFuelSurcharge),2),ROUND(((1-InternationalAirDiscount)*'UPS International Air Base'!G62)*(1+ExpressFuelSurcharge),2))</f>
        <v>424.58</v>
      </c>
      <c r="H65" s="307">
        <f>IF(MinBaseIntAir&gt;ROUND(((1-InternationalAirDiscount)*'UPS International Air Base'!H62),2),ROUND(MinBaseIntAir*(1+ExpressFuelSurcharge),2),ROUND(((1-InternationalAirDiscount)*'UPS International Air Base'!H62)*(1+ExpressFuelSurcharge),2))</f>
        <v>582.33</v>
      </c>
      <c r="I65" s="307">
        <f>IF(MinBaseIntAir&gt;ROUND(((1-InternationalAirDiscount)*'UPS International Air Base'!I62),2),ROUND(MinBaseIntAir*(1+ExpressFuelSurcharge),2),ROUND(((1-InternationalAirDiscount)*'UPS International Air Base'!I62)*(1+ExpressFuelSurcharge),2))</f>
        <v>484.05</v>
      </c>
      <c r="J65" s="307">
        <f>IF(MinBaseIntAir&gt;ROUND(((1-InternationalAirDiscount)*'UPS International Air Base'!J62),2),ROUND(MinBaseIntAir*(1+ExpressFuelSurcharge),2),ROUND(((1-InternationalAirDiscount)*'UPS International Air Base'!J62)*(1+ExpressFuelSurcharge),2))</f>
        <v>686.1</v>
      </c>
      <c r="K65" s="307">
        <f>IF(MinBaseIntAir&gt;ROUND(((1-InternationalAirDiscount)*'UPS International Air Base'!K62),2),ROUND(MinBaseIntAir*(1+ExpressFuelSurcharge),2),ROUND(((1-InternationalAirDiscount)*'UPS International Air Base'!K62)*(1+ExpressFuelSurcharge),2))</f>
        <v>684</v>
      </c>
      <c r="L65" s="307">
        <f>IF(MinBaseIntAir&gt;ROUND(((1-InternationalAirDiscount)*'UPS International Air Base'!L62),2),ROUND(MinBaseIntAir*(1+ExpressFuelSurcharge),2),ROUND(((1-InternationalAirDiscount)*'UPS International Air Base'!L62)*(1+ExpressFuelSurcharge),2))</f>
        <v>686.8</v>
      </c>
      <c r="M65" s="307">
        <f>IF(MinBaseIntAir&gt;ROUND(((1-InternationalAirDiscount)*'UPS International Air Base'!M62),2),ROUND(MinBaseIntAir*(1+ExpressFuelSurcharge),2),ROUND(((1-InternationalAirDiscount)*'UPS International Air Base'!M62)*(1+ExpressFuelSurcharge),2))</f>
        <v>368.91</v>
      </c>
      <c r="N65" s="307">
        <f>IF(MinBaseIntAir&gt;ROUND(((1-InternationalAirDiscount)*'UPS International Air Base'!N62),2),ROUND(MinBaseIntAir*(1+ExpressFuelSurcharge),2),ROUND(((1-InternationalAirDiscount)*'UPS International Air Base'!N62)*(1+ExpressFuelSurcharge),2))</f>
        <v>505.15</v>
      </c>
      <c r="O65" s="307">
        <f>IF(MinBaseIntAir&gt;ROUND(((1-InternationalAirDiscount)*'UPS International Air Base'!O62),2),ROUND(MinBaseIntAir*(1+ExpressFuelSurcharge),2),ROUND(((1-InternationalAirDiscount)*'UPS International Air Base'!O62)*(1+ExpressFuelSurcharge),2))</f>
        <v>484.67</v>
      </c>
      <c r="P65" s="307">
        <f>IF(MinBaseIntAir&gt;ROUND(((1-InternationalAirDiscount)*'UPS International Air Base'!P62),2),ROUND(MinBaseIntAir*(1+ExpressFuelSurcharge),2),ROUND(((1-InternationalAirDiscount)*'UPS International Air Base'!P62)*(1+ExpressFuelSurcharge),2))</f>
        <v>386.49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ht="12.75" customHeight="1">
      <c r="A66" s="299">
        <v>72.0</v>
      </c>
      <c r="B66" s="307">
        <f>IF(MinBaseIntAir&gt;ROUND(((1-InternationalAirDiscount)*'UPS International Air Base'!B63),2),ROUND(MinBaseIntAir*(1+ExpressFuelSurcharge),2),ROUND(((1-InternationalAirDiscount)*'UPS International Air Base'!B63)*(1+ExpressFuelSurcharge),2))</f>
        <v>218.77</v>
      </c>
      <c r="C66" s="307">
        <f>IF(MinBaseIntAir&gt;ROUND(((1-InternationalAirDiscount)*'UPS International Air Base'!C63),2),ROUND(MinBaseIntAir*(1+ExpressFuelSurcharge),2),ROUND(((1-InternationalAirDiscount)*'UPS International Air Base'!C63)*(1+ExpressFuelSurcharge),2))</f>
        <v>238.87</v>
      </c>
      <c r="D66" s="307">
        <f>IF(MinBaseIntAir&gt;ROUND(((1-InternationalAirDiscount)*'UPS International Air Base'!D63),2),ROUND(MinBaseIntAir*(1+ExpressFuelSurcharge),2),ROUND(((1-InternationalAirDiscount)*'UPS International Air Base'!D63)*(1+ExpressFuelSurcharge),2))</f>
        <v>247.85</v>
      </c>
      <c r="E66" s="307">
        <f>IF(MinBaseIntAir&gt;ROUND(((1-InternationalAirDiscount)*'UPS International Air Base'!E63),2),ROUND(MinBaseIntAir*(1+ExpressFuelSurcharge),2),ROUND(((1-InternationalAirDiscount)*'UPS International Air Base'!E63)*(1+ExpressFuelSurcharge),2))</f>
        <v>390.71</v>
      </c>
      <c r="F66" s="307">
        <f>IF(MinBaseIntAir&gt;ROUND(((1-InternationalAirDiscount)*'UPS International Air Base'!F63),2),ROUND(MinBaseIntAir*(1+ExpressFuelSurcharge),2),ROUND(((1-InternationalAirDiscount)*'UPS International Air Base'!F63)*(1+ExpressFuelSurcharge),2))</f>
        <v>307.85</v>
      </c>
      <c r="G66" s="307">
        <f>IF(MinBaseIntAir&gt;ROUND(((1-InternationalAirDiscount)*'UPS International Air Base'!G63),2),ROUND(MinBaseIntAir*(1+ExpressFuelSurcharge),2),ROUND(((1-InternationalAirDiscount)*'UPS International Air Base'!G63)*(1+ExpressFuelSurcharge),2))</f>
        <v>443.12</v>
      </c>
      <c r="H66" s="307">
        <f>IF(MinBaseIntAir&gt;ROUND(((1-InternationalAirDiscount)*'UPS International Air Base'!H63),2),ROUND(MinBaseIntAir*(1+ExpressFuelSurcharge),2),ROUND(((1-InternationalAirDiscount)*'UPS International Air Base'!H63)*(1+ExpressFuelSurcharge),2))</f>
        <v>597.38</v>
      </c>
      <c r="I66" s="307">
        <f>IF(MinBaseIntAir&gt;ROUND(((1-InternationalAirDiscount)*'UPS International Air Base'!I63),2),ROUND(MinBaseIntAir*(1+ExpressFuelSurcharge),2),ROUND(((1-InternationalAirDiscount)*'UPS International Air Base'!I63)*(1+ExpressFuelSurcharge),2))</f>
        <v>511.63</v>
      </c>
      <c r="J66" s="307">
        <f>IF(MinBaseIntAir&gt;ROUND(((1-InternationalAirDiscount)*'UPS International Air Base'!J63),2),ROUND(MinBaseIntAir*(1+ExpressFuelSurcharge),2),ROUND(((1-InternationalAirDiscount)*'UPS International Air Base'!J63)*(1+ExpressFuelSurcharge),2))</f>
        <v>687.24</v>
      </c>
      <c r="K66" s="307">
        <f>IF(MinBaseIntAir&gt;ROUND(((1-InternationalAirDiscount)*'UPS International Air Base'!K63),2),ROUND(MinBaseIntAir*(1+ExpressFuelSurcharge),2),ROUND(((1-InternationalAirDiscount)*'UPS International Air Base'!K63)*(1+ExpressFuelSurcharge),2))</f>
        <v>686.14</v>
      </c>
      <c r="L66" s="307">
        <f>IF(MinBaseIntAir&gt;ROUND(((1-InternationalAirDiscount)*'UPS International Air Base'!L63),2),ROUND(MinBaseIntAir*(1+ExpressFuelSurcharge),2),ROUND(((1-InternationalAirDiscount)*'UPS International Air Base'!L63)*(1+ExpressFuelSurcharge),2))</f>
        <v>703.41</v>
      </c>
      <c r="M66" s="307">
        <f>IF(MinBaseIntAir&gt;ROUND(((1-InternationalAirDiscount)*'UPS International Air Base'!M63),2),ROUND(MinBaseIntAir*(1+ExpressFuelSurcharge),2),ROUND(((1-InternationalAirDiscount)*'UPS International Air Base'!M63)*(1+ExpressFuelSurcharge),2))</f>
        <v>371.58</v>
      </c>
      <c r="N66" s="307">
        <f>IF(MinBaseIntAir&gt;ROUND(((1-InternationalAirDiscount)*'UPS International Air Base'!N63),2),ROUND(MinBaseIntAir*(1+ExpressFuelSurcharge),2),ROUND(((1-InternationalAirDiscount)*'UPS International Air Base'!N63)*(1+ExpressFuelSurcharge),2))</f>
        <v>525.8</v>
      </c>
      <c r="O66" s="307">
        <f>IF(MinBaseIntAir&gt;ROUND(((1-InternationalAirDiscount)*'UPS International Air Base'!O63),2),ROUND(MinBaseIntAir*(1+ExpressFuelSurcharge),2),ROUND(((1-InternationalAirDiscount)*'UPS International Air Base'!O63)*(1+ExpressFuelSurcharge),2))</f>
        <v>496.77</v>
      </c>
      <c r="P66" s="307">
        <f>IF(MinBaseIntAir&gt;ROUND(((1-InternationalAirDiscount)*'UPS International Air Base'!P63),2),ROUND(MinBaseIntAir*(1+ExpressFuelSurcharge),2),ROUND(((1-InternationalAirDiscount)*'UPS International Air Base'!P63)*(1+ExpressFuelSurcharge),2))</f>
        <v>389.75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ht="12.75" customHeight="1">
      <c r="A67" s="299">
        <v>74.0</v>
      </c>
      <c r="B67" s="307">
        <f>IF(MinBaseIntAir&gt;ROUND(((1-InternationalAirDiscount)*'UPS International Air Base'!B64),2),ROUND(MinBaseIntAir*(1+ExpressFuelSurcharge),2),ROUND(((1-InternationalAirDiscount)*'UPS International Air Base'!B64)*(1+ExpressFuelSurcharge),2))</f>
        <v>228.07</v>
      </c>
      <c r="C67" s="307">
        <f>IF(MinBaseIntAir&gt;ROUND(((1-InternationalAirDiscount)*'UPS International Air Base'!C64),2),ROUND(MinBaseIntAir*(1+ExpressFuelSurcharge),2),ROUND(((1-InternationalAirDiscount)*'UPS International Air Base'!C64)*(1+ExpressFuelSurcharge),2))</f>
        <v>241.15</v>
      </c>
      <c r="D67" s="307">
        <f>IF(MinBaseIntAir&gt;ROUND(((1-InternationalAirDiscount)*'UPS International Air Base'!D64),2),ROUND(MinBaseIntAir*(1+ExpressFuelSurcharge),2),ROUND(((1-InternationalAirDiscount)*'UPS International Air Base'!D64)*(1+ExpressFuelSurcharge),2))</f>
        <v>248.97</v>
      </c>
      <c r="E67" s="307">
        <f>IF(MinBaseIntAir&gt;ROUND(((1-InternationalAirDiscount)*'UPS International Air Base'!E64),2),ROUND(MinBaseIntAir*(1+ExpressFuelSurcharge),2),ROUND(((1-InternationalAirDiscount)*'UPS International Air Base'!E64)*(1+ExpressFuelSurcharge),2))</f>
        <v>399.45</v>
      </c>
      <c r="F67" s="307">
        <f>IF(MinBaseIntAir&gt;ROUND(((1-InternationalAirDiscount)*'UPS International Air Base'!F64),2),ROUND(MinBaseIntAir*(1+ExpressFuelSurcharge),2),ROUND(((1-InternationalAirDiscount)*'UPS International Air Base'!F64)*(1+ExpressFuelSurcharge),2))</f>
        <v>309.14</v>
      </c>
      <c r="G67" s="307">
        <f>IF(MinBaseIntAir&gt;ROUND(((1-InternationalAirDiscount)*'UPS International Air Base'!G64),2),ROUND(MinBaseIntAir*(1+ExpressFuelSurcharge),2),ROUND(((1-InternationalAirDiscount)*'UPS International Air Base'!G64)*(1+ExpressFuelSurcharge),2))</f>
        <v>459.29</v>
      </c>
      <c r="H67" s="307">
        <f>IF(MinBaseIntAir&gt;ROUND(((1-InternationalAirDiscount)*'UPS International Air Base'!H64),2),ROUND(MinBaseIntAir*(1+ExpressFuelSurcharge),2),ROUND(((1-InternationalAirDiscount)*'UPS International Air Base'!H64)*(1+ExpressFuelSurcharge),2))</f>
        <v>608.81</v>
      </c>
      <c r="I67" s="307">
        <f>IF(MinBaseIntAir&gt;ROUND(((1-InternationalAirDiscount)*'UPS International Air Base'!I64),2),ROUND(MinBaseIntAir*(1+ExpressFuelSurcharge),2),ROUND(((1-InternationalAirDiscount)*'UPS International Air Base'!I64)*(1+ExpressFuelSurcharge),2))</f>
        <v>514.87</v>
      </c>
      <c r="J67" s="307">
        <f>IF(MinBaseIntAir&gt;ROUND(((1-InternationalAirDiscount)*'UPS International Air Base'!J64),2),ROUND(MinBaseIntAir*(1+ExpressFuelSurcharge),2),ROUND(((1-InternationalAirDiscount)*'UPS International Air Base'!J64)*(1+ExpressFuelSurcharge),2))</f>
        <v>689.28</v>
      </c>
      <c r="K67" s="307">
        <f>IF(MinBaseIntAir&gt;ROUND(((1-InternationalAirDiscount)*'UPS International Air Base'!K64),2),ROUND(MinBaseIntAir*(1+ExpressFuelSurcharge),2),ROUND(((1-InternationalAirDiscount)*'UPS International Air Base'!K64)*(1+ExpressFuelSurcharge),2))</f>
        <v>712.46</v>
      </c>
      <c r="L67" s="307">
        <f>IF(MinBaseIntAir&gt;ROUND(((1-InternationalAirDiscount)*'UPS International Air Base'!L64),2),ROUND(MinBaseIntAir*(1+ExpressFuelSurcharge),2),ROUND(((1-InternationalAirDiscount)*'UPS International Air Base'!L64)*(1+ExpressFuelSurcharge),2))</f>
        <v>720.4</v>
      </c>
      <c r="M67" s="307">
        <f>IF(MinBaseIntAir&gt;ROUND(((1-InternationalAirDiscount)*'UPS International Air Base'!M64),2),ROUND(MinBaseIntAir*(1+ExpressFuelSurcharge),2),ROUND(((1-InternationalAirDiscount)*'UPS International Air Base'!M64)*(1+ExpressFuelSurcharge),2))</f>
        <v>385.3</v>
      </c>
      <c r="N67" s="307">
        <f>IF(MinBaseIntAir&gt;ROUND(((1-InternationalAirDiscount)*'UPS International Air Base'!N64),2),ROUND(MinBaseIntAir*(1+ExpressFuelSurcharge),2),ROUND(((1-InternationalAirDiscount)*'UPS International Air Base'!N64)*(1+ExpressFuelSurcharge),2))</f>
        <v>538.85</v>
      </c>
      <c r="O67" s="307">
        <f>IF(MinBaseIntAir&gt;ROUND(((1-InternationalAirDiscount)*'UPS International Air Base'!O64),2),ROUND(MinBaseIntAir*(1+ExpressFuelSurcharge),2),ROUND(((1-InternationalAirDiscount)*'UPS International Air Base'!O64)*(1+ExpressFuelSurcharge),2))</f>
        <v>509.15</v>
      </c>
      <c r="P67" s="307">
        <f>IF(MinBaseIntAir&gt;ROUND(((1-InternationalAirDiscount)*'UPS International Air Base'!P64),2),ROUND(MinBaseIntAir*(1+ExpressFuelSurcharge),2),ROUND(((1-InternationalAirDiscount)*'UPS International Air Base'!P64)*(1+ExpressFuelSurcharge),2))</f>
        <v>394.48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ht="12.75" customHeight="1">
      <c r="A68" s="299">
        <v>76.0</v>
      </c>
      <c r="B68" s="307">
        <f>IF(MinBaseIntAir&gt;ROUND(((1-InternationalAirDiscount)*'UPS International Air Base'!B65),2),ROUND(MinBaseIntAir*(1+ExpressFuelSurcharge),2),ROUND(((1-InternationalAirDiscount)*'UPS International Air Base'!B65)*(1+ExpressFuelSurcharge),2))</f>
        <v>234.28</v>
      </c>
      <c r="C68" s="307">
        <f>IF(MinBaseIntAir&gt;ROUND(((1-InternationalAirDiscount)*'UPS International Air Base'!C65),2),ROUND(MinBaseIntAir*(1+ExpressFuelSurcharge),2),ROUND(((1-InternationalAirDiscount)*'UPS International Air Base'!C65)*(1+ExpressFuelSurcharge),2))</f>
        <v>244.94</v>
      </c>
      <c r="D68" s="307">
        <f>IF(MinBaseIntAir&gt;ROUND(((1-InternationalAirDiscount)*'UPS International Air Base'!D65),2),ROUND(MinBaseIntAir*(1+ExpressFuelSurcharge),2),ROUND(((1-InternationalAirDiscount)*'UPS International Air Base'!D65)*(1+ExpressFuelSurcharge),2))</f>
        <v>250.09</v>
      </c>
      <c r="E68" s="307">
        <f>IF(MinBaseIntAir&gt;ROUND(((1-InternationalAirDiscount)*'UPS International Air Base'!E65),2),ROUND(MinBaseIntAir*(1+ExpressFuelSurcharge),2),ROUND(((1-InternationalAirDiscount)*'UPS International Air Base'!E65)*(1+ExpressFuelSurcharge),2))</f>
        <v>400.61</v>
      </c>
      <c r="F68" s="307">
        <f>IF(MinBaseIntAir&gt;ROUND(((1-InternationalAirDiscount)*'UPS International Air Base'!F65),2),ROUND(MinBaseIntAir*(1+ExpressFuelSurcharge),2),ROUND(((1-InternationalAirDiscount)*'UPS International Air Base'!F65)*(1+ExpressFuelSurcharge),2))</f>
        <v>331.72</v>
      </c>
      <c r="G68" s="307">
        <f>IF(MinBaseIntAir&gt;ROUND(((1-InternationalAirDiscount)*'UPS International Air Base'!G65),2),ROUND(MinBaseIntAir*(1+ExpressFuelSurcharge),2),ROUND(((1-InternationalAirDiscount)*'UPS International Air Base'!G65)*(1+ExpressFuelSurcharge),2))</f>
        <v>463.55</v>
      </c>
      <c r="H68" s="307">
        <f>IF(MinBaseIntAir&gt;ROUND(((1-InternationalAirDiscount)*'UPS International Air Base'!H65),2),ROUND(MinBaseIntAir*(1+ExpressFuelSurcharge),2),ROUND(((1-InternationalAirDiscount)*'UPS International Air Base'!H65)*(1+ExpressFuelSurcharge),2))</f>
        <v>611.51</v>
      </c>
      <c r="I68" s="307">
        <f>IF(MinBaseIntAir&gt;ROUND(((1-InternationalAirDiscount)*'UPS International Air Base'!I65),2),ROUND(MinBaseIntAir*(1+ExpressFuelSurcharge),2),ROUND(((1-InternationalAirDiscount)*'UPS International Air Base'!I65)*(1+ExpressFuelSurcharge),2))</f>
        <v>538.3</v>
      </c>
      <c r="J68" s="307">
        <f>IF(MinBaseIntAir&gt;ROUND(((1-InternationalAirDiscount)*'UPS International Air Base'!J65),2),ROUND(MinBaseIntAir*(1+ExpressFuelSurcharge),2),ROUND(((1-InternationalAirDiscount)*'UPS International Air Base'!J65)*(1+ExpressFuelSurcharge),2))</f>
        <v>738.52</v>
      </c>
      <c r="K68" s="307">
        <f>IF(MinBaseIntAir&gt;ROUND(((1-InternationalAirDiscount)*'UPS International Air Base'!K65),2),ROUND(MinBaseIntAir*(1+ExpressFuelSurcharge),2),ROUND(((1-InternationalAirDiscount)*'UPS International Air Base'!K65)*(1+ExpressFuelSurcharge),2))</f>
        <v>735.61</v>
      </c>
      <c r="L68" s="307">
        <f>IF(MinBaseIntAir&gt;ROUND(((1-InternationalAirDiscount)*'UPS International Air Base'!L65),2),ROUND(MinBaseIntAir*(1+ExpressFuelSurcharge),2),ROUND(((1-InternationalAirDiscount)*'UPS International Air Base'!L65)*(1+ExpressFuelSurcharge),2))</f>
        <v>721.62</v>
      </c>
      <c r="M68" s="307">
        <f>IF(MinBaseIntAir&gt;ROUND(((1-InternationalAirDiscount)*'UPS International Air Base'!M65),2),ROUND(MinBaseIntAir*(1+ExpressFuelSurcharge),2),ROUND(((1-InternationalAirDiscount)*'UPS International Air Base'!M65)*(1+ExpressFuelSurcharge),2))</f>
        <v>393.83</v>
      </c>
      <c r="N68" s="307">
        <f>IF(MinBaseIntAir&gt;ROUND(((1-InternationalAirDiscount)*'UPS International Air Base'!N65),2),ROUND(MinBaseIntAir*(1+ExpressFuelSurcharge),2),ROUND(((1-InternationalAirDiscount)*'UPS International Air Base'!N65)*(1+ExpressFuelSurcharge),2))</f>
        <v>553.87</v>
      </c>
      <c r="O68" s="307">
        <f>IF(MinBaseIntAir&gt;ROUND(((1-InternationalAirDiscount)*'UPS International Air Base'!O65),2),ROUND(MinBaseIntAir*(1+ExpressFuelSurcharge),2),ROUND(((1-InternationalAirDiscount)*'UPS International Air Base'!O65)*(1+ExpressFuelSurcharge),2))</f>
        <v>522.29</v>
      </c>
      <c r="P68" s="307">
        <f>IF(MinBaseIntAir&gt;ROUND(((1-InternationalAirDiscount)*'UPS International Air Base'!P65),2),ROUND(MinBaseIntAir*(1+ExpressFuelSurcharge),2),ROUND(((1-InternationalAirDiscount)*'UPS International Air Base'!P65)*(1+ExpressFuelSurcharge),2))</f>
        <v>412.5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ht="12.75" customHeight="1">
      <c r="A69" s="299">
        <v>78.0</v>
      </c>
      <c r="B69" s="307">
        <f>IF(MinBaseIntAir&gt;ROUND(((1-InternationalAirDiscount)*'UPS International Air Base'!B66),2),ROUND(MinBaseIntAir*(1+ExpressFuelSurcharge),2),ROUND(((1-InternationalAirDiscount)*'UPS International Air Base'!B66)*(1+ExpressFuelSurcharge),2))</f>
        <v>236.42</v>
      </c>
      <c r="C69" s="307">
        <f>IF(MinBaseIntAir&gt;ROUND(((1-InternationalAirDiscount)*'UPS International Air Base'!C66),2),ROUND(MinBaseIntAir*(1+ExpressFuelSurcharge),2),ROUND(((1-InternationalAirDiscount)*'UPS International Air Base'!C66)*(1+ExpressFuelSurcharge),2))</f>
        <v>248.13</v>
      </c>
      <c r="D69" s="307">
        <f>IF(MinBaseIntAir&gt;ROUND(((1-InternationalAirDiscount)*'UPS International Air Base'!D66),2),ROUND(MinBaseIntAir*(1+ExpressFuelSurcharge),2),ROUND(((1-InternationalAirDiscount)*'UPS International Air Base'!D66)*(1+ExpressFuelSurcharge),2))</f>
        <v>258.25</v>
      </c>
      <c r="E69" s="307">
        <f>IF(MinBaseIntAir&gt;ROUND(((1-InternationalAirDiscount)*'UPS International Air Base'!E66),2),ROUND(MinBaseIntAir*(1+ExpressFuelSurcharge),2),ROUND(((1-InternationalAirDiscount)*'UPS International Air Base'!E66)*(1+ExpressFuelSurcharge),2))</f>
        <v>411.86</v>
      </c>
      <c r="F69" s="307">
        <f>IF(MinBaseIntAir&gt;ROUND(((1-InternationalAirDiscount)*'UPS International Air Base'!F66),2),ROUND(MinBaseIntAir*(1+ExpressFuelSurcharge),2),ROUND(((1-InternationalAirDiscount)*'UPS International Air Base'!F66)*(1+ExpressFuelSurcharge),2))</f>
        <v>334.08</v>
      </c>
      <c r="G69" s="307">
        <f>IF(MinBaseIntAir&gt;ROUND(((1-InternationalAirDiscount)*'UPS International Air Base'!G66),2),ROUND(MinBaseIntAir*(1+ExpressFuelSurcharge),2),ROUND(((1-InternationalAirDiscount)*'UPS International Air Base'!G66)*(1+ExpressFuelSurcharge),2))</f>
        <v>465.1</v>
      </c>
      <c r="H69" s="307">
        <f>IF(MinBaseIntAir&gt;ROUND(((1-InternationalAirDiscount)*'UPS International Air Base'!H66),2),ROUND(MinBaseIntAir*(1+ExpressFuelSurcharge),2),ROUND(((1-InternationalAirDiscount)*'UPS International Air Base'!H66)*(1+ExpressFuelSurcharge),2))</f>
        <v>627.16</v>
      </c>
      <c r="I69" s="307">
        <f>IF(MinBaseIntAir&gt;ROUND(((1-InternationalAirDiscount)*'UPS International Air Base'!I66),2),ROUND(MinBaseIntAir*(1+ExpressFuelSurcharge),2),ROUND(((1-InternationalAirDiscount)*'UPS International Air Base'!I66)*(1+ExpressFuelSurcharge),2))</f>
        <v>539.48</v>
      </c>
      <c r="J69" s="307">
        <f>IF(MinBaseIntAir&gt;ROUND(((1-InternationalAirDiscount)*'UPS International Air Base'!J66),2),ROUND(MinBaseIntAir*(1+ExpressFuelSurcharge),2),ROUND(((1-InternationalAirDiscount)*'UPS International Air Base'!J66)*(1+ExpressFuelSurcharge),2))</f>
        <v>739.81</v>
      </c>
      <c r="K69" s="307">
        <f>IF(MinBaseIntAir&gt;ROUND(((1-InternationalAirDiscount)*'UPS International Air Base'!K66),2),ROUND(MinBaseIntAir*(1+ExpressFuelSurcharge),2),ROUND(((1-InternationalAirDiscount)*'UPS International Air Base'!K66)*(1+ExpressFuelSurcharge),2))</f>
        <v>738.71</v>
      </c>
      <c r="L69" s="307">
        <f>IF(MinBaseIntAir&gt;ROUND(((1-InternationalAirDiscount)*'UPS International Air Base'!L66),2),ROUND(MinBaseIntAir*(1+ExpressFuelSurcharge),2),ROUND(((1-InternationalAirDiscount)*'UPS International Air Base'!L66)*(1+ExpressFuelSurcharge),2))</f>
        <v>726.32</v>
      </c>
      <c r="M69" s="307">
        <f>IF(MinBaseIntAir&gt;ROUND(((1-InternationalAirDiscount)*'UPS International Air Base'!M66),2),ROUND(MinBaseIntAir*(1+ExpressFuelSurcharge),2),ROUND(((1-InternationalAirDiscount)*'UPS International Air Base'!M66)*(1+ExpressFuelSurcharge),2))</f>
        <v>402.37</v>
      </c>
      <c r="N69" s="307">
        <f>IF(MinBaseIntAir&gt;ROUND(((1-InternationalAirDiscount)*'UPS International Air Base'!N66),2),ROUND(MinBaseIntAir*(1+ExpressFuelSurcharge),2),ROUND(((1-InternationalAirDiscount)*'UPS International Air Base'!N66)*(1+ExpressFuelSurcharge),2))</f>
        <v>555.39</v>
      </c>
      <c r="O69" s="307">
        <f>IF(MinBaseIntAir&gt;ROUND(((1-InternationalAirDiscount)*'UPS International Air Base'!O66),2),ROUND(MinBaseIntAir*(1+ExpressFuelSurcharge),2),ROUND(((1-InternationalAirDiscount)*'UPS International Air Base'!O66)*(1+ExpressFuelSurcharge),2))</f>
        <v>554.09</v>
      </c>
      <c r="P69" s="307">
        <f>IF(MinBaseIntAir&gt;ROUND(((1-InternationalAirDiscount)*'UPS International Air Base'!P66),2),ROUND(MinBaseIntAir*(1+ExpressFuelSurcharge),2),ROUND(((1-InternationalAirDiscount)*'UPS International Air Base'!P66)*(1+ExpressFuelSurcharge),2))</f>
        <v>421.5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ht="12.75" customHeight="1">
      <c r="A70" s="299">
        <v>80.0</v>
      </c>
      <c r="B70" s="307">
        <f>IF(MinBaseIntAir&gt;ROUND(((1-InternationalAirDiscount)*'UPS International Air Base'!B67),2),ROUND(MinBaseIntAir*(1+ExpressFuelSurcharge),2),ROUND(((1-InternationalAirDiscount)*'UPS International Air Base'!B67)*(1+ExpressFuelSurcharge),2))</f>
        <v>239.18</v>
      </c>
      <c r="C70" s="307">
        <f>IF(MinBaseIntAir&gt;ROUND(((1-InternationalAirDiscount)*'UPS International Air Base'!C67),2),ROUND(MinBaseIntAir*(1+ExpressFuelSurcharge),2),ROUND(((1-InternationalAirDiscount)*'UPS International Air Base'!C67)*(1+ExpressFuelSurcharge),2))</f>
        <v>251.23</v>
      </c>
      <c r="D70" s="307">
        <f>IF(MinBaseIntAir&gt;ROUND(((1-InternationalAirDiscount)*'UPS International Air Base'!D67),2),ROUND(MinBaseIntAir*(1+ExpressFuelSurcharge),2),ROUND(((1-InternationalAirDiscount)*'UPS International Air Base'!D67)*(1+ExpressFuelSurcharge),2))</f>
        <v>260.63</v>
      </c>
      <c r="E70" s="307">
        <f>IF(MinBaseIntAir&gt;ROUND(((1-InternationalAirDiscount)*'UPS International Air Base'!E67),2),ROUND(MinBaseIntAir*(1+ExpressFuelSurcharge),2),ROUND(((1-InternationalAirDiscount)*'UPS International Air Base'!E67)*(1+ExpressFuelSurcharge),2))</f>
        <v>418.71</v>
      </c>
      <c r="F70" s="307">
        <f>IF(MinBaseIntAir&gt;ROUND(((1-InternationalAirDiscount)*'UPS International Air Base'!F67),2),ROUND(MinBaseIntAir*(1+ExpressFuelSurcharge),2),ROUND(((1-InternationalAirDiscount)*'UPS International Air Base'!F67)*(1+ExpressFuelSurcharge),2))</f>
        <v>336.17</v>
      </c>
      <c r="G70" s="307">
        <f>IF(MinBaseIntAir&gt;ROUND(((1-InternationalAirDiscount)*'UPS International Air Base'!G67),2),ROUND(MinBaseIntAir*(1+ExpressFuelSurcharge),2),ROUND(((1-InternationalAirDiscount)*'UPS International Air Base'!G67)*(1+ExpressFuelSurcharge),2))</f>
        <v>487.86</v>
      </c>
      <c r="H70" s="307">
        <f>IF(MinBaseIntAir&gt;ROUND(((1-InternationalAirDiscount)*'UPS International Air Base'!H67),2),ROUND(MinBaseIntAir*(1+ExpressFuelSurcharge),2),ROUND(((1-InternationalAirDiscount)*'UPS International Air Base'!H67)*(1+ExpressFuelSurcharge),2))</f>
        <v>632.75</v>
      </c>
      <c r="I70" s="307">
        <f>IF(MinBaseIntAir&gt;ROUND(((1-InternationalAirDiscount)*'UPS International Air Base'!I67),2),ROUND(MinBaseIntAir*(1+ExpressFuelSurcharge),2),ROUND(((1-InternationalAirDiscount)*'UPS International Air Base'!I67)*(1+ExpressFuelSurcharge),2))</f>
        <v>549.81</v>
      </c>
      <c r="J70" s="307">
        <f>IF(MinBaseIntAir&gt;ROUND(((1-InternationalAirDiscount)*'UPS International Air Base'!J67),2),ROUND(MinBaseIntAir*(1+ExpressFuelSurcharge),2),ROUND(((1-InternationalAirDiscount)*'UPS International Air Base'!J67)*(1+ExpressFuelSurcharge),2))</f>
        <v>747.95</v>
      </c>
      <c r="K70" s="307">
        <f>IF(MinBaseIntAir&gt;ROUND(((1-InternationalAirDiscount)*'UPS International Air Base'!K67),2),ROUND(MinBaseIntAir*(1+ExpressFuelSurcharge),2),ROUND(((1-InternationalAirDiscount)*'UPS International Air Base'!K67)*(1+ExpressFuelSurcharge),2))</f>
        <v>742.1</v>
      </c>
      <c r="L70" s="307">
        <f>IF(MinBaseIntAir&gt;ROUND(((1-InternationalAirDiscount)*'UPS International Air Base'!L67),2),ROUND(MinBaseIntAir*(1+ExpressFuelSurcharge),2),ROUND(((1-InternationalAirDiscount)*'UPS International Air Base'!L67)*(1+ExpressFuelSurcharge),2))</f>
        <v>732.84</v>
      </c>
      <c r="M70" s="307">
        <f>IF(MinBaseIntAir&gt;ROUND(((1-InternationalAirDiscount)*'UPS International Air Base'!M67),2),ROUND(MinBaseIntAir*(1+ExpressFuelSurcharge),2),ROUND(((1-InternationalAirDiscount)*'UPS International Air Base'!M67)*(1+ExpressFuelSurcharge),2))</f>
        <v>410.89</v>
      </c>
      <c r="N70" s="307">
        <f>IF(MinBaseIntAir&gt;ROUND(((1-InternationalAirDiscount)*'UPS International Air Base'!N67),2),ROUND(MinBaseIntAir*(1+ExpressFuelSurcharge),2),ROUND(((1-InternationalAirDiscount)*'UPS International Air Base'!N67)*(1+ExpressFuelSurcharge),2))</f>
        <v>556.53</v>
      </c>
      <c r="O70" s="307">
        <f>IF(MinBaseIntAir&gt;ROUND(((1-InternationalAirDiscount)*'UPS International Air Base'!O67),2),ROUND(MinBaseIntAir*(1+ExpressFuelSurcharge),2),ROUND(((1-InternationalAirDiscount)*'UPS International Air Base'!O67)*(1+ExpressFuelSurcharge),2))</f>
        <v>564.71</v>
      </c>
      <c r="P70" s="307">
        <f>IF(MinBaseIntAir&gt;ROUND(((1-InternationalAirDiscount)*'UPS International Air Base'!P67),2),ROUND(MinBaseIntAir*(1+ExpressFuelSurcharge),2),ROUND(((1-InternationalAirDiscount)*'UPS International Air Base'!P67)*(1+ExpressFuelSurcharge),2))</f>
        <v>431.37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ht="12.75" customHeight="1">
      <c r="A71" s="299">
        <v>82.0</v>
      </c>
      <c r="B71" s="307">
        <f>IF(MinBaseIntAir&gt;ROUND(((1-InternationalAirDiscount)*'UPS International Air Base'!B68),2),ROUND(MinBaseIntAir*(1+ExpressFuelSurcharge),2),ROUND(((1-InternationalAirDiscount)*'UPS International Air Base'!B68)*(1+ExpressFuelSurcharge),2))</f>
        <v>241.66</v>
      </c>
      <c r="C71" s="307">
        <f>IF(MinBaseIntAir&gt;ROUND(((1-InternationalAirDiscount)*'UPS International Air Base'!C68),2),ROUND(MinBaseIntAir*(1+ExpressFuelSurcharge),2),ROUND(((1-InternationalAirDiscount)*'UPS International Air Base'!C68)*(1+ExpressFuelSurcharge),2))</f>
        <v>254.31</v>
      </c>
      <c r="D71" s="307">
        <f>IF(MinBaseIntAir&gt;ROUND(((1-InternationalAirDiscount)*'UPS International Air Base'!D68),2),ROUND(MinBaseIntAir*(1+ExpressFuelSurcharge),2),ROUND(((1-InternationalAirDiscount)*'UPS International Air Base'!D68)*(1+ExpressFuelSurcharge),2))</f>
        <v>268.89</v>
      </c>
      <c r="E71" s="307">
        <f>IF(MinBaseIntAir&gt;ROUND(((1-InternationalAirDiscount)*'UPS International Air Base'!E68),2),ROUND(MinBaseIntAir*(1+ExpressFuelSurcharge),2),ROUND(((1-InternationalAirDiscount)*'UPS International Air Base'!E68)*(1+ExpressFuelSurcharge),2))</f>
        <v>430.39</v>
      </c>
      <c r="F71" s="307">
        <f>IF(MinBaseIntAir&gt;ROUND(((1-InternationalAirDiscount)*'UPS International Air Base'!F68),2),ROUND(MinBaseIntAir*(1+ExpressFuelSurcharge),2),ROUND(((1-InternationalAirDiscount)*'UPS International Air Base'!F68)*(1+ExpressFuelSurcharge),2))</f>
        <v>337.42</v>
      </c>
      <c r="G71" s="307">
        <f>IF(MinBaseIntAir&gt;ROUND(((1-InternationalAirDiscount)*'UPS International Air Base'!G68),2),ROUND(MinBaseIntAir*(1+ExpressFuelSurcharge),2),ROUND(((1-InternationalAirDiscount)*'UPS International Air Base'!G68)*(1+ExpressFuelSurcharge),2))</f>
        <v>489.09</v>
      </c>
      <c r="H71" s="307">
        <f>IF(MinBaseIntAir&gt;ROUND(((1-InternationalAirDiscount)*'UPS International Air Base'!H68),2),ROUND(MinBaseIntAir*(1+ExpressFuelSurcharge),2),ROUND(((1-InternationalAirDiscount)*'UPS International Air Base'!H68)*(1+ExpressFuelSurcharge),2))</f>
        <v>633.97</v>
      </c>
      <c r="I71" s="307">
        <f>IF(MinBaseIntAir&gt;ROUND(((1-InternationalAirDiscount)*'UPS International Air Base'!I68),2),ROUND(MinBaseIntAir*(1+ExpressFuelSurcharge),2),ROUND(((1-InternationalAirDiscount)*'UPS International Air Base'!I68)*(1+ExpressFuelSurcharge),2))</f>
        <v>550.99</v>
      </c>
      <c r="J71" s="307">
        <f>IF(MinBaseIntAir&gt;ROUND(((1-InternationalAirDiscount)*'UPS International Air Base'!J68),2),ROUND(MinBaseIntAir*(1+ExpressFuelSurcharge),2),ROUND(((1-InternationalAirDiscount)*'UPS International Air Base'!J68)*(1+ExpressFuelSurcharge),2))</f>
        <v>749.09</v>
      </c>
      <c r="K71" s="307">
        <f>IF(MinBaseIntAir&gt;ROUND(((1-InternationalAirDiscount)*'UPS International Air Base'!K68),2),ROUND(MinBaseIntAir*(1+ExpressFuelSurcharge),2),ROUND(((1-InternationalAirDiscount)*'UPS International Air Base'!K68)*(1+ExpressFuelSurcharge),2))</f>
        <v>743.37</v>
      </c>
      <c r="L71" s="307">
        <f>IF(MinBaseIntAir&gt;ROUND(((1-InternationalAirDiscount)*'UPS International Air Base'!L68),2),ROUND(MinBaseIntAir*(1+ExpressFuelSurcharge),2),ROUND(((1-InternationalAirDiscount)*'UPS International Air Base'!L68)*(1+ExpressFuelSurcharge),2))</f>
        <v>746.6</v>
      </c>
      <c r="M71" s="307">
        <f>IF(MinBaseIntAir&gt;ROUND(((1-InternationalAirDiscount)*'UPS International Air Base'!M68),2),ROUND(MinBaseIntAir*(1+ExpressFuelSurcharge),2),ROUND(((1-InternationalAirDiscount)*'UPS International Air Base'!M68)*(1+ExpressFuelSurcharge),2))</f>
        <v>412.06</v>
      </c>
      <c r="N71" s="307">
        <f>IF(MinBaseIntAir&gt;ROUND(((1-InternationalAirDiscount)*'UPS International Air Base'!N68),2),ROUND(MinBaseIntAir*(1+ExpressFuelSurcharge),2),ROUND(((1-InternationalAirDiscount)*'UPS International Air Base'!N68)*(1+ExpressFuelSurcharge),2))</f>
        <v>558.07</v>
      </c>
      <c r="O71" s="307">
        <f>IF(MinBaseIntAir&gt;ROUND(((1-InternationalAirDiscount)*'UPS International Air Base'!O68),2),ROUND(MinBaseIntAir*(1+ExpressFuelSurcharge),2),ROUND(((1-InternationalAirDiscount)*'UPS International Air Base'!O68)*(1+ExpressFuelSurcharge),2))</f>
        <v>570.01</v>
      </c>
      <c r="P71" s="307">
        <f>IF(MinBaseIntAir&gt;ROUND(((1-InternationalAirDiscount)*'UPS International Air Base'!P68),2),ROUND(MinBaseIntAir*(1+ExpressFuelSurcharge),2),ROUND(((1-InternationalAirDiscount)*'UPS International Air Base'!P68)*(1+ExpressFuelSurcharge),2))</f>
        <v>432.69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ht="12.75" customHeight="1">
      <c r="A72" s="299">
        <v>84.0</v>
      </c>
      <c r="B72" s="307">
        <f>IF(MinBaseIntAir&gt;ROUND(((1-InternationalAirDiscount)*'UPS International Air Base'!B69),2),ROUND(MinBaseIntAir*(1+ExpressFuelSurcharge),2),ROUND(((1-InternationalAirDiscount)*'UPS International Air Base'!B69)*(1+ExpressFuelSurcharge),2))</f>
        <v>243.87</v>
      </c>
      <c r="C72" s="307">
        <f>IF(MinBaseIntAir&gt;ROUND(((1-InternationalAirDiscount)*'UPS International Air Base'!C69),2),ROUND(MinBaseIntAir*(1+ExpressFuelSurcharge),2),ROUND(((1-InternationalAirDiscount)*'UPS International Air Base'!C69)*(1+ExpressFuelSurcharge),2))</f>
        <v>257.35</v>
      </c>
      <c r="D72" s="307">
        <f>IF(MinBaseIntAir&gt;ROUND(((1-InternationalAirDiscount)*'UPS International Air Base'!D69),2),ROUND(MinBaseIntAir*(1+ExpressFuelSurcharge),2),ROUND(((1-InternationalAirDiscount)*'UPS International Air Base'!D69)*(1+ExpressFuelSurcharge),2))</f>
        <v>271.54</v>
      </c>
      <c r="E72" s="307">
        <f>IF(MinBaseIntAir&gt;ROUND(((1-InternationalAirDiscount)*'UPS International Air Base'!E69),2),ROUND(MinBaseIntAir*(1+ExpressFuelSurcharge),2),ROUND(((1-InternationalAirDiscount)*'UPS International Air Base'!E69)*(1+ExpressFuelSurcharge),2))</f>
        <v>439.66</v>
      </c>
      <c r="F72" s="307">
        <f>IF(MinBaseIntAir&gt;ROUND(((1-InternationalAirDiscount)*'UPS International Air Base'!F69),2),ROUND(MinBaseIntAir*(1+ExpressFuelSurcharge),2),ROUND(((1-InternationalAirDiscount)*'UPS International Air Base'!F69)*(1+ExpressFuelSurcharge),2))</f>
        <v>360.48</v>
      </c>
      <c r="G72" s="307">
        <f>IF(MinBaseIntAir&gt;ROUND(((1-InternationalAirDiscount)*'UPS International Air Base'!G69),2),ROUND(MinBaseIntAir*(1+ExpressFuelSurcharge),2),ROUND(((1-InternationalAirDiscount)*'UPS International Air Base'!G69)*(1+ExpressFuelSurcharge),2))</f>
        <v>490.32</v>
      </c>
      <c r="H72" s="307">
        <f>IF(MinBaseIntAir&gt;ROUND(((1-InternationalAirDiscount)*'UPS International Air Base'!H69),2),ROUND(MinBaseIntAir*(1+ExpressFuelSurcharge),2),ROUND(((1-InternationalAirDiscount)*'UPS International Air Base'!H69)*(1+ExpressFuelSurcharge),2))</f>
        <v>664.65</v>
      </c>
      <c r="I72" s="307">
        <f>IF(MinBaseIntAir&gt;ROUND(((1-InternationalAirDiscount)*'UPS International Air Base'!I69),2),ROUND(MinBaseIntAir*(1+ExpressFuelSurcharge),2),ROUND(((1-InternationalAirDiscount)*'UPS International Air Base'!I69)*(1+ExpressFuelSurcharge),2))</f>
        <v>552.16</v>
      </c>
      <c r="J72" s="307">
        <f>IF(MinBaseIntAir&gt;ROUND(((1-InternationalAirDiscount)*'UPS International Air Base'!J69),2),ROUND(MinBaseIntAir*(1+ExpressFuelSurcharge),2),ROUND(((1-InternationalAirDiscount)*'UPS International Air Base'!J69)*(1+ExpressFuelSurcharge),2))</f>
        <v>750.24</v>
      </c>
      <c r="K72" s="307">
        <f>IF(MinBaseIntAir&gt;ROUND(((1-InternationalAirDiscount)*'UPS International Air Base'!K69),2),ROUND(MinBaseIntAir*(1+ExpressFuelSurcharge),2),ROUND(((1-InternationalAirDiscount)*'UPS International Air Base'!K69)*(1+ExpressFuelSurcharge),2))</f>
        <v>756.54</v>
      </c>
      <c r="L72" s="307">
        <f>IF(MinBaseIntAir&gt;ROUND(((1-InternationalAirDiscount)*'UPS International Air Base'!L69),2),ROUND(MinBaseIntAir*(1+ExpressFuelSurcharge),2),ROUND(((1-InternationalAirDiscount)*'UPS International Air Base'!L69)*(1+ExpressFuelSurcharge),2))</f>
        <v>747.69</v>
      </c>
      <c r="M72" s="307">
        <f>IF(MinBaseIntAir&gt;ROUND(((1-InternationalAirDiscount)*'UPS International Air Base'!M69),2),ROUND(MinBaseIntAir*(1+ExpressFuelSurcharge),2),ROUND(((1-InternationalAirDiscount)*'UPS International Air Base'!M69)*(1+ExpressFuelSurcharge),2))</f>
        <v>413.24</v>
      </c>
      <c r="N72" s="307">
        <f>IF(MinBaseIntAir&gt;ROUND(((1-InternationalAirDiscount)*'UPS International Air Base'!N69),2),ROUND(MinBaseIntAir*(1+ExpressFuelSurcharge),2),ROUND(((1-InternationalAirDiscount)*'UPS International Air Base'!N69)*(1+ExpressFuelSurcharge),2))</f>
        <v>587.7</v>
      </c>
      <c r="O72" s="307">
        <f>IF(MinBaseIntAir&gt;ROUND(((1-InternationalAirDiscount)*'UPS International Air Base'!O69),2),ROUND(MinBaseIntAir*(1+ExpressFuelSurcharge),2),ROUND(((1-InternationalAirDiscount)*'UPS International Air Base'!O69)*(1+ExpressFuelSurcharge),2))</f>
        <v>571.15</v>
      </c>
      <c r="P72" s="307">
        <f>IF(MinBaseIntAir&gt;ROUND(((1-InternationalAirDiscount)*'UPS International Air Base'!P69),2),ROUND(MinBaseIntAir*(1+ExpressFuelSurcharge),2),ROUND(((1-InternationalAirDiscount)*'UPS International Air Base'!P69)*(1+ExpressFuelSurcharge),2))</f>
        <v>435.76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ht="12.75" customHeight="1">
      <c r="A73" s="299">
        <v>86.0</v>
      </c>
      <c r="B73" s="307">
        <f>IF(MinBaseIntAir&gt;ROUND(((1-InternationalAirDiscount)*'UPS International Air Base'!B70),2),ROUND(MinBaseIntAir*(1+ExpressFuelSurcharge),2),ROUND(((1-InternationalAirDiscount)*'UPS International Air Base'!B70)*(1+ExpressFuelSurcharge),2))</f>
        <v>246.57</v>
      </c>
      <c r="C73" s="307">
        <f>IF(MinBaseIntAir&gt;ROUND(((1-InternationalAirDiscount)*'UPS International Air Base'!C70),2),ROUND(MinBaseIntAir*(1+ExpressFuelSurcharge),2),ROUND(((1-InternationalAirDiscount)*'UPS International Air Base'!C70)*(1+ExpressFuelSurcharge),2))</f>
        <v>259.63</v>
      </c>
      <c r="D73" s="307">
        <f>IF(MinBaseIntAir&gt;ROUND(((1-InternationalAirDiscount)*'UPS International Air Base'!D70),2),ROUND(MinBaseIntAir*(1+ExpressFuelSurcharge),2),ROUND(((1-InternationalAirDiscount)*'UPS International Air Base'!D70)*(1+ExpressFuelSurcharge),2))</f>
        <v>272.88</v>
      </c>
      <c r="E73" s="307">
        <f>IF(MinBaseIntAir&gt;ROUND(((1-InternationalAirDiscount)*'UPS International Air Base'!E70),2),ROUND(MinBaseIntAir*(1+ExpressFuelSurcharge),2),ROUND(((1-InternationalAirDiscount)*'UPS International Air Base'!E70)*(1+ExpressFuelSurcharge),2))</f>
        <v>446.49</v>
      </c>
      <c r="F73" s="307">
        <f>IF(MinBaseIntAir&gt;ROUND(((1-InternationalAirDiscount)*'UPS International Air Base'!F70),2),ROUND(MinBaseIntAir*(1+ExpressFuelSurcharge),2),ROUND(((1-InternationalAirDiscount)*'UPS International Air Base'!F70)*(1+ExpressFuelSurcharge),2))</f>
        <v>363</v>
      </c>
      <c r="G73" s="307">
        <f>IF(MinBaseIntAir&gt;ROUND(((1-InternationalAirDiscount)*'UPS International Air Base'!G70),2),ROUND(MinBaseIntAir*(1+ExpressFuelSurcharge),2),ROUND(((1-InternationalAirDiscount)*'UPS International Air Base'!G70)*(1+ExpressFuelSurcharge),2))</f>
        <v>491.4</v>
      </c>
      <c r="H73" s="307">
        <f>IF(MinBaseIntAir&gt;ROUND(((1-InternationalAirDiscount)*'UPS International Air Base'!H70),2),ROUND(MinBaseIntAir*(1+ExpressFuelSurcharge),2),ROUND(((1-InternationalAirDiscount)*'UPS International Air Base'!H70)*(1+ExpressFuelSurcharge),2))</f>
        <v>676.08</v>
      </c>
      <c r="I73" s="307">
        <f>IF(MinBaseIntAir&gt;ROUND(((1-InternationalAirDiscount)*'UPS International Air Base'!I70),2),ROUND(MinBaseIntAir*(1+ExpressFuelSurcharge),2),ROUND(((1-InternationalAirDiscount)*'UPS International Air Base'!I70)*(1+ExpressFuelSurcharge),2))</f>
        <v>562.51</v>
      </c>
      <c r="J73" s="307">
        <f>IF(MinBaseIntAir&gt;ROUND(((1-InternationalAirDiscount)*'UPS International Air Base'!J70),2),ROUND(MinBaseIntAir*(1+ExpressFuelSurcharge),2),ROUND(((1-InternationalAirDiscount)*'UPS International Air Base'!J70)*(1+ExpressFuelSurcharge),2))</f>
        <v>751.38</v>
      </c>
      <c r="K73" s="307">
        <f>IF(MinBaseIntAir&gt;ROUND(((1-InternationalAirDiscount)*'UPS International Air Base'!K70),2),ROUND(MinBaseIntAir*(1+ExpressFuelSurcharge),2),ROUND(((1-InternationalAirDiscount)*'UPS International Air Base'!K70)*(1+ExpressFuelSurcharge),2))</f>
        <v>778.16</v>
      </c>
      <c r="L73" s="307">
        <f>IF(MinBaseIntAir&gt;ROUND(((1-InternationalAirDiscount)*'UPS International Air Base'!L70),2),ROUND(MinBaseIntAir*(1+ExpressFuelSurcharge),2),ROUND(((1-InternationalAirDiscount)*'UPS International Air Base'!L70)*(1+ExpressFuelSurcharge),2))</f>
        <v>792.4</v>
      </c>
      <c r="M73" s="307">
        <f>IF(MinBaseIntAir&gt;ROUND(((1-InternationalAirDiscount)*'UPS International Air Base'!M70),2),ROUND(MinBaseIntAir*(1+ExpressFuelSurcharge),2),ROUND(((1-InternationalAirDiscount)*'UPS International Air Base'!M70)*(1+ExpressFuelSurcharge),2))</f>
        <v>433.1</v>
      </c>
      <c r="N73" s="307">
        <f>IF(MinBaseIntAir&gt;ROUND(((1-InternationalAirDiscount)*'UPS International Air Base'!N70),2),ROUND(MinBaseIntAir*(1+ExpressFuelSurcharge),2),ROUND(((1-InternationalAirDiscount)*'UPS International Air Base'!N70)*(1+ExpressFuelSurcharge),2))</f>
        <v>589.64</v>
      </c>
      <c r="O73" s="307">
        <f>IF(MinBaseIntAir&gt;ROUND(((1-InternationalAirDiscount)*'UPS International Air Base'!O70),2),ROUND(MinBaseIntAir*(1+ExpressFuelSurcharge),2),ROUND(((1-InternationalAirDiscount)*'UPS International Air Base'!O70)*(1+ExpressFuelSurcharge),2))</f>
        <v>572.28</v>
      </c>
      <c r="P73" s="307">
        <f>IF(MinBaseIntAir&gt;ROUND(((1-InternationalAirDiscount)*'UPS International Air Base'!P70),2),ROUND(MinBaseIntAir*(1+ExpressFuelSurcharge),2),ROUND(((1-InternationalAirDiscount)*'UPS International Air Base'!P70)*(1+ExpressFuelSurcharge),2))</f>
        <v>452.13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ht="12.75" customHeight="1">
      <c r="A74" s="299">
        <v>88.0</v>
      </c>
      <c r="B74" s="307">
        <f>IF(MinBaseIntAir&gt;ROUND(((1-InternationalAirDiscount)*'UPS International Air Base'!B71),2),ROUND(MinBaseIntAir*(1+ExpressFuelSurcharge),2),ROUND(((1-InternationalAirDiscount)*'UPS International Air Base'!B71)*(1+ExpressFuelSurcharge),2))</f>
        <v>249.32</v>
      </c>
      <c r="C74" s="307">
        <f>IF(MinBaseIntAir&gt;ROUND(((1-InternationalAirDiscount)*'UPS International Air Base'!C71),2),ROUND(MinBaseIntAir*(1+ExpressFuelSurcharge),2),ROUND(((1-InternationalAirDiscount)*'UPS International Air Base'!C71)*(1+ExpressFuelSurcharge),2))</f>
        <v>264.25</v>
      </c>
      <c r="D74" s="307">
        <f>IF(MinBaseIntAir&gt;ROUND(((1-InternationalAirDiscount)*'UPS International Air Base'!D71),2),ROUND(MinBaseIntAir*(1+ExpressFuelSurcharge),2),ROUND(((1-InternationalAirDiscount)*'UPS International Air Base'!D71)*(1+ExpressFuelSurcharge),2))</f>
        <v>274.16</v>
      </c>
      <c r="E74" s="307">
        <f>IF(MinBaseIntAir&gt;ROUND(((1-InternationalAirDiscount)*'UPS International Air Base'!E71),2),ROUND(MinBaseIntAir*(1+ExpressFuelSurcharge),2),ROUND(((1-InternationalAirDiscount)*'UPS International Air Base'!E71)*(1+ExpressFuelSurcharge),2))</f>
        <v>455.14</v>
      </c>
      <c r="F74" s="307">
        <f>IF(MinBaseIntAir&gt;ROUND(((1-InternationalAirDiscount)*'UPS International Air Base'!F71),2),ROUND(MinBaseIntAir*(1+ExpressFuelSurcharge),2),ROUND(((1-InternationalAirDiscount)*'UPS International Air Base'!F71)*(1+ExpressFuelSurcharge),2))</f>
        <v>364.36</v>
      </c>
      <c r="G74" s="307">
        <f>IF(MinBaseIntAir&gt;ROUND(((1-InternationalAirDiscount)*'UPS International Air Base'!G71),2),ROUND(MinBaseIntAir*(1+ExpressFuelSurcharge),2),ROUND(((1-InternationalAirDiscount)*'UPS International Air Base'!G71)*(1+ExpressFuelSurcharge),2))</f>
        <v>505.88</v>
      </c>
      <c r="H74" s="307">
        <f>IF(MinBaseIntAir&gt;ROUND(((1-InternationalAirDiscount)*'UPS International Air Base'!H71),2),ROUND(MinBaseIntAir*(1+ExpressFuelSurcharge),2),ROUND(((1-InternationalAirDiscount)*'UPS International Air Base'!H71)*(1+ExpressFuelSurcharge),2))</f>
        <v>687.44</v>
      </c>
      <c r="I74" s="307">
        <f>IF(MinBaseIntAir&gt;ROUND(((1-InternationalAirDiscount)*'UPS International Air Base'!I71),2),ROUND(MinBaseIntAir*(1+ExpressFuelSurcharge),2),ROUND(((1-InternationalAirDiscount)*'UPS International Air Base'!I71)*(1+ExpressFuelSurcharge),2))</f>
        <v>563.68</v>
      </c>
      <c r="J74" s="307">
        <f>IF(MinBaseIntAir&gt;ROUND(((1-InternationalAirDiscount)*'UPS International Air Base'!J71),2),ROUND(MinBaseIntAir*(1+ExpressFuelSurcharge),2),ROUND(((1-InternationalAirDiscount)*'UPS International Air Base'!J71)*(1+ExpressFuelSurcharge),2))</f>
        <v>752.52</v>
      </c>
      <c r="K74" s="307">
        <f>IF(MinBaseIntAir&gt;ROUND(((1-InternationalAirDiscount)*'UPS International Air Base'!K71),2),ROUND(MinBaseIntAir*(1+ExpressFuelSurcharge),2),ROUND(((1-InternationalAirDiscount)*'UPS International Air Base'!K71)*(1+ExpressFuelSurcharge),2))</f>
        <v>796.36</v>
      </c>
      <c r="L74" s="307">
        <f>IF(MinBaseIntAir&gt;ROUND(((1-InternationalAirDiscount)*'UPS International Air Base'!L71),2),ROUND(MinBaseIntAir*(1+ExpressFuelSurcharge),2),ROUND(((1-InternationalAirDiscount)*'UPS International Air Base'!L71)*(1+ExpressFuelSurcharge),2))</f>
        <v>821.57</v>
      </c>
      <c r="M74" s="307">
        <f>IF(MinBaseIntAir&gt;ROUND(((1-InternationalAirDiscount)*'UPS International Air Base'!M71),2),ROUND(MinBaseIntAir*(1+ExpressFuelSurcharge),2),ROUND(((1-InternationalAirDiscount)*'UPS International Air Base'!M71)*(1+ExpressFuelSurcharge),2))</f>
        <v>434.2</v>
      </c>
      <c r="N74" s="307">
        <f>IF(MinBaseIntAir&gt;ROUND(((1-InternationalAirDiscount)*'UPS International Air Base'!N71),2),ROUND(MinBaseIntAir*(1+ExpressFuelSurcharge),2),ROUND(((1-InternationalAirDiscount)*'UPS International Air Base'!N71)*(1+ExpressFuelSurcharge),2))</f>
        <v>625.11</v>
      </c>
      <c r="O74" s="307">
        <f>IF(MinBaseIntAir&gt;ROUND(((1-InternationalAirDiscount)*'UPS International Air Base'!O71),2),ROUND(MinBaseIntAir*(1+ExpressFuelSurcharge),2),ROUND(((1-InternationalAirDiscount)*'UPS International Air Base'!O71)*(1+ExpressFuelSurcharge),2))</f>
        <v>573.41</v>
      </c>
      <c r="P74" s="307">
        <f>IF(MinBaseIntAir&gt;ROUND(((1-InternationalAirDiscount)*'UPS International Air Base'!P71),2),ROUND(MinBaseIntAir*(1+ExpressFuelSurcharge),2),ROUND(((1-InternationalAirDiscount)*'UPS International Air Base'!P71)*(1+ExpressFuelSurcharge),2))</f>
        <v>459.7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ht="12.75" customHeight="1">
      <c r="A75" s="299">
        <v>90.0</v>
      </c>
      <c r="B75" s="307">
        <f>IF(MinBaseIntAir&gt;ROUND(((1-InternationalAirDiscount)*'UPS International Air Base'!B72),2),ROUND(MinBaseIntAir*(1+ExpressFuelSurcharge),2),ROUND(((1-InternationalAirDiscount)*'UPS International Air Base'!B72)*(1+ExpressFuelSurcharge),2))</f>
        <v>252.08</v>
      </c>
      <c r="C75" s="307">
        <f>IF(MinBaseIntAir&gt;ROUND(((1-InternationalAirDiscount)*'UPS International Air Base'!C72),2),ROUND(MinBaseIntAir*(1+ExpressFuelSurcharge),2),ROUND(((1-InternationalAirDiscount)*'UPS International Air Base'!C72)*(1+ExpressFuelSurcharge),2))</f>
        <v>266.58</v>
      </c>
      <c r="D75" s="307">
        <f>IF(MinBaseIntAir&gt;ROUND(((1-InternationalAirDiscount)*'UPS International Air Base'!D72),2),ROUND(MinBaseIntAir*(1+ExpressFuelSurcharge),2),ROUND(((1-InternationalAirDiscount)*'UPS International Air Base'!D72)*(1+ExpressFuelSurcharge),2))</f>
        <v>280.72</v>
      </c>
      <c r="E75" s="307">
        <f>IF(MinBaseIntAir&gt;ROUND(((1-InternationalAirDiscount)*'UPS International Air Base'!E72),2),ROUND(MinBaseIntAir*(1+ExpressFuelSurcharge),2),ROUND(((1-InternationalAirDiscount)*'UPS International Air Base'!E72)*(1+ExpressFuelSurcharge),2))</f>
        <v>458.31</v>
      </c>
      <c r="F75" s="307">
        <f>IF(MinBaseIntAir&gt;ROUND(((1-InternationalAirDiscount)*'UPS International Air Base'!F72),2),ROUND(MinBaseIntAir*(1+ExpressFuelSurcharge),2),ROUND(((1-InternationalAirDiscount)*'UPS International Air Base'!F72)*(1+ExpressFuelSurcharge),2))</f>
        <v>369.78</v>
      </c>
      <c r="G75" s="307">
        <f>IF(MinBaseIntAir&gt;ROUND(((1-InternationalAirDiscount)*'UPS International Air Base'!G72),2),ROUND(MinBaseIntAir*(1+ExpressFuelSurcharge),2),ROUND(((1-InternationalAirDiscount)*'UPS International Air Base'!G72)*(1+ExpressFuelSurcharge),2))</f>
        <v>526.74</v>
      </c>
      <c r="H75" s="307">
        <f>IF(MinBaseIntAir&gt;ROUND(((1-InternationalAirDiscount)*'UPS International Air Base'!H72),2),ROUND(MinBaseIntAir*(1+ExpressFuelSurcharge),2),ROUND(((1-InternationalAirDiscount)*'UPS International Air Base'!H72)*(1+ExpressFuelSurcharge),2))</f>
        <v>698.76</v>
      </c>
      <c r="I75" s="307">
        <f>IF(MinBaseIntAir&gt;ROUND(((1-InternationalAirDiscount)*'UPS International Air Base'!I72),2),ROUND(MinBaseIntAir*(1+ExpressFuelSurcharge),2),ROUND(((1-InternationalAirDiscount)*'UPS International Air Base'!I72)*(1+ExpressFuelSurcharge),2))</f>
        <v>594.4</v>
      </c>
      <c r="J75" s="307">
        <f>IF(MinBaseIntAir&gt;ROUND(((1-InternationalAirDiscount)*'UPS International Air Base'!J72),2),ROUND(MinBaseIntAir*(1+ExpressFuelSurcharge),2),ROUND(((1-InternationalAirDiscount)*'UPS International Air Base'!J72)*(1+ExpressFuelSurcharge),2))</f>
        <v>753.67</v>
      </c>
      <c r="K75" s="307">
        <f>IF(MinBaseIntAir&gt;ROUND(((1-InternationalAirDiscount)*'UPS International Air Base'!K72),2),ROUND(MinBaseIntAir*(1+ExpressFuelSurcharge),2),ROUND(((1-InternationalAirDiscount)*'UPS International Air Base'!K72)*(1+ExpressFuelSurcharge),2))</f>
        <v>797.47</v>
      </c>
      <c r="L75" s="307">
        <f>IF(MinBaseIntAir&gt;ROUND(((1-InternationalAirDiscount)*'UPS International Air Base'!L72),2),ROUND(MinBaseIntAir*(1+ExpressFuelSurcharge),2),ROUND(((1-InternationalAirDiscount)*'UPS International Air Base'!L72)*(1+ExpressFuelSurcharge),2))</f>
        <v>844.53</v>
      </c>
      <c r="M75" s="307">
        <f>IF(MinBaseIntAir&gt;ROUND(((1-InternationalAirDiscount)*'UPS International Air Base'!M72),2),ROUND(MinBaseIntAir*(1+ExpressFuelSurcharge),2),ROUND(((1-InternationalAirDiscount)*'UPS International Air Base'!M72)*(1+ExpressFuelSurcharge),2))</f>
        <v>445.67</v>
      </c>
      <c r="N75" s="307">
        <f>IF(MinBaseIntAir&gt;ROUND(((1-InternationalAirDiscount)*'UPS International Air Base'!N72),2),ROUND(MinBaseIntAir*(1+ExpressFuelSurcharge),2),ROUND(((1-InternationalAirDiscount)*'UPS International Air Base'!N72)*(1+ExpressFuelSurcharge),2))</f>
        <v>631.65</v>
      </c>
      <c r="O75" s="307">
        <f>IF(MinBaseIntAir&gt;ROUND(((1-InternationalAirDiscount)*'UPS International Air Base'!O72),2),ROUND(MinBaseIntAir*(1+ExpressFuelSurcharge),2),ROUND(((1-InternationalAirDiscount)*'UPS International Air Base'!O72)*(1+ExpressFuelSurcharge),2))</f>
        <v>574.54</v>
      </c>
      <c r="P75" s="307">
        <f>IF(MinBaseIntAir&gt;ROUND(((1-InternationalAirDiscount)*'UPS International Air Base'!P72),2),ROUND(MinBaseIntAir*(1+ExpressFuelSurcharge),2),ROUND(((1-InternationalAirDiscount)*'UPS International Air Base'!P72)*(1+ExpressFuelSurcharge),2))</f>
        <v>467.33</v>
      </c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ht="12.75" customHeight="1">
      <c r="A76" s="299">
        <v>92.0</v>
      </c>
      <c r="B76" s="307">
        <f>IF(MinBaseIntAir&gt;ROUND(((1-InternationalAirDiscount)*'UPS International Air Base'!B73),2),ROUND(MinBaseIntAir*(1+ExpressFuelSurcharge),2),ROUND(((1-InternationalAirDiscount)*'UPS International Air Base'!B73)*(1+ExpressFuelSurcharge),2))</f>
        <v>254.73</v>
      </c>
      <c r="C76" s="307">
        <f>IF(MinBaseIntAir&gt;ROUND(((1-InternationalAirDiscount)*'UPS International Air Base'!C73),2),ROUND(MinBaseIntAir*(1+ExpressFuelSurcharge),2),ROUND(((1-InternationalAirDiscount)*'UPS International Air Base'!C73)*(1+ExpressFuelSurcharge),2))</f>
        <v>269.44</v>
      </c>
      <c r="D76" s="307">
        <f>IF(MinBaseIntAir&gt;ROUND(((1-InternationalAirDiscount)*'UPS International Air Base'!D73),2),ROUND(MinBaseIntAir*(1+ExpressFuelSurcharge),2),ROUND(((1-InternationalAirDiscount)*'UPS International Air Base'!D73)*(1+ExpressFuelSurcharge),2))</f>
        <v>284.19</v>
      </c>
      <c r="E76" s="307">
        <f>IF(MinBaseIntAir&gt;ROUND(((1-InternationalAirDiscount)*'UPS International Air Base'!E73),2),ROUND(MinBaseIntAir*(1+ExpressFuelSurcharge),2),ROUND(((1-InternationalAirDiscount)*'UPS International Air Base'!E73)*(1+ExpressFuelSurcharge),2))</f>
        <v>464.6</v>
      </c>
      <c r="F76" s="307">
        <f>IF(MinBaseIntAir&gt;ROUND(((1-InternationalAirDiscount)*'UPS International Air Base'!F73),2),ROUND(MinBaseIntAir*(1+ExpressFuelSurcharge),2),ROUND(((1-InternationalAirDiscount)*'UPS International Air Base'!F73)*(1+ExpressFuelSurcharge),2))</f>
        <v>377.64</v>
      </c>
      <c r="G76" s="307">
        <f>IF(MinBaseIntAir&gt;ROUND(((1-InternationalAirDiscount)*'UPS International Air Base'!G73),2),ROUND(MinBaseIntAir*(1+ExpressFuelSurcharge),2),ROUND(((1-InternationalAirDiscount)*'UPS International Air Base'!G73)*(1+ExpressFuelSurcharge),2))</f>
        <v>529.95</v>
      </c>
      <c r="H76" s="307">
        <f>IF(MinBaseIntAir&gt;ROUND(((1-InternationalAirDiscount)*'UPS International Air Base'!H73),2),ROUND(MinBaseIntAir*(1+ExpressFuelSurcharge),2),ROUND(((1-InternationalAirDiscount)*'UPS International Air Base'!H73)*(1+ExpressFuelSurcharge),2))</f>
        <v>710.25</v>
      </c>
      <c r="I76" s="307">
        <f>IF(MinBaseIntAir&gt;ROUND(((1-InternationalAirDiscount)*'UPS International Air Base'!I73),2),ROUND(MinBaseIntAir*(1+ExpressFuelSurcharge),2),ROUND(((1-InternationalAirDiscount)*'UPS International Air Base'!I73)*(1+ExpressFuelSurcharge),2))</f>
        <v>609.81</v>
      </c>
      <c r="J76" s="307">
        <f>IF(MinBaseIntAir&gt;ROUND(((1-InternationalAirDiscount)*'UPS International Air Base'!J73),2),ROUND(MinBaseIntAir*(1+ExpressFuelSurcharge),2),ROUND(((1-InternationalAirDiscount)*'UPS International Air Base'!J73)*(1+ExpressFuelSurcharge),2))</f>
        <v>754.81</v>
      </c>
      <c r="K76" s="307">
        <f>IF(MinBaseIntAir&gt;ROUND(((1-InternationalAirDiscount)*'UPS International Air Base'!K73),2),ROUND(MinBaseIntAir*(1+ExpressFuelSurcharge),2),ROUND(((1-InternationalAirDiscount)*'UPS International Air Base'!K73)*(1+ExpressFuelSurcharge),2))</f>
        <v>802.69</v>
      </c>
      <c r="L76" s="307">
        <f>IF(MinBaseIntAir&gt;ROUND(((1-InternationalAirDiscount)*'UPS International Air Base'!L73),2),ROUND(MinBaseIntAir*(1+ExpressFuelSurcharge),2),ROUND(((1-InternationalAirDiscount)*'UPS International Air Base'!L73)*(1+ExpressFuelSurcharge),2))</f>
        <v>846.97</v>
      </c>
      <c r="M76" s="307">
        <f>IF(MinBaseIntAir&gt;ROUND(((1-InternationalAirDiscount)*'UPS International Air Base'!M73),2),ROUND(MinBaseIntAir*(1+ExpressFuelSurcharge),2),ROUND(((1-InternationalAirDiscount)*'UPS International Air Base'!M73)*(1+ExpressFuelSurcharge),2))</f>
        <v>452.34</v>
      </c>
      <c r="N76" s="307">
        <f>IF(MinBaseIntAir&gt;ROUND(((1-InternationalAirDiscount)*'UPS International Air Base'!N73),2),ROUND(MinBaseIntAir*(1+ExpressFuelSurcharge),2),ROUND(((1-InternationalAirDiscount)*'UPS International Air Base'!N73)*(1+ExpressFuelSurcharge),2))</f>
        <v>632.86</v>
      </c>
      <c r="O76" s="307">
        <f>IF(MinBaseIntAir&gt;ROUND(((1-InternationalAirDiscount)*'UPS International Air Base'!O73),2),ROUND(MinBaseIntAir*(1+ExpressFuelSurcharge),2),ROUND(((1-InternationalAirDiscount)*'UPS International Air Base'!O73)*(1+ExpressFuelSurcharge),2))</f>
        <v>575.67</v>
      </c>
      <c r="P76" s="307">
        <f>IF(MinBaseIntAir&gt;ROUND(((1-InternationalAirDiscount)*'UPS International Air Base'!P73),2),ROUND(MinBaseIntAir*(1+ExpressFuelSurcharge),2),ROUND(((1-InternationalAirDiscount)*'UPS International Air Base'!P73)*(1+ExpressFuelSurcharge),2))</f>
        <v>474.89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ht="12.75" customHeight="1">
      <c r="A77" s="299">
        <v>94.0</v>
      </c>
      <c r="B77" s="307">
        <f>IF(MinBaseIntAir&gt;ROUND(((1-InternationalAirDiscount)*'UPS International Air Base'!B74),2),ROUND(MinBaseIntAir*(1+ExpressFuelSurcharge),2),ROUND(((1-InternationalAirDiscount)*'UPS International Air Base'!B74)*(1+ExpressFuelSurcharge),2))</f>
        <v>257.48</v>
      </c>
      <c r="C77" s="307">
        <f>IF(MinBaseIntAir&gt;ROUND(((1-InternationalAirDiscount)*'UPS International Air Base'!C74),2),ROUND(MinBaseIntAir*(1+ExpressFuelSurcharge),2),ROUND(((1-InternationalAirDiscount)*'UPS International Air Base'!C74)*(1+ExpressFuelSurcharge),2))</f>
        <v>272.44</v>
      </c>
      <c r="D77" s="307">
        <f>IF(MinBaseIntAir&gt;ROUND(((1-InternationalAirDiscount)*'UPS International Air Base'!D74),2),ROUND(MinBaseIntAir*(1+ExpressFuelSurcharge),2),ROUND(((1-InternationalAirDiscount)*'UPS International Air Base'!D74)*(1+ExpressFuelSurcharge),2))</f>
        <v>285.31</v>
      </c>
      <c r="E77" s="307">
        <f>IF(MinBaseIntAir&gt;ROUND(((1-InternationalAirDiscount)*'UPS International Air Base'!E74),2),ROUND(MinBaseIntAir*(1+ExpressFuelSurcharge),2),ROUND(((1-InternationalAirDiscount)*'UPS International Air Base'!E74)*(1+ExpressFuelSurcharge),2))</f>
        <v>474.33</v>
      </c>
      <c r="F77" s="307">
        <f>IF(MinBaseIntAir&gt;ROUND(((1-InternationalAirDiscount)*'UPS International Air Base'!F74),2),ROUND(MinBaseIntAir*(1+ExpressFuelSurcharge),2),ROUND(((1-InternationalAirDiscount)*'UPS International Air Base'!F74)*(1+ExpressFuelSurcharge),2))</f>
        <v>383.56</v>
      </c>
      <c r="G77" s="307">
        <f>IF(MinBaseIntAir&gt;ROUND(((1-InternationalAirDiscount)*'UPS International Air Base'!G74),2),ROUND(MinBaseIntAir*(1+ExpressFuelSurcharge),2),ROUND(((1-InternationalAirDiscount)*'UPS International Air Base'!G74)*(1+ExpressFuelSurcharge),2))</f>
        <v>565.14</v>
      </c>
      <c r="H77" s="307">
        <f>IF(MinBaseIntAir&gt;ROUND(((1-InternationalAirDiscount)*'UPS International Air Base'!H74),2),ROUND(MinBaseIntAir*(1+ExpressFuelSurcharge),2),ROUND(((1-InternationalAirDiscount)*'UPS International Air Base'!H74)*(1+ExpressFuelSurcharge),2))</f>
        <v>718.86</v>
      </c>
      <c r="I77" s="307">
        <f>IF(MinBaseIntAir&gt;ROUND(((1-InternationalAirDiscount)*'UPS International Air Base'!I74),2),ROUND(MinBaseIntAir*(1+ExpressFuelSurcharge),2),ROUND(((1-InternationalAirDiscount)*'UPS International Air Base'!I74)*(1+ExpressFuelSurcharge),2))</f>
        <v>643.29</v>
      </c>
      <c r="J77" s="307">
        <f>IF(MinBaseIntAir&gt;ROUND(((1-InternationalAirDiscount)*'UPS International Air Base'!J74),2),ROUND(MinBaseIntAir*(1+ExpressFuelSurcharge),2),ROUND(((1-InternationalAirDiscount)*'UPS International Air Base'!J74)*(1+ExpressFuelSurcharge),2))</f>
        <v>755.95</v>
      </c>
      <c r="K77" s="307">
        <f>IF(MinBaseIntAir&gt;ROUND(((1-InternationalAirDiscount)*'UPS International Air Base'!K74),2),ROUND(MinBaseIntAir*(1+ExpressFuelSurcharge),2),ROUND(((1-InternationalAirDiscount)*'UPS International Air Base'!K74)*(1+ExpressFuelSurcharge),2))</f>
        <v>851.53</v>
      </c>
      <c r="L77" s="307">
        <f>IF(MinBaseIntAir&gt;ROUND(((1-InternationalAirDiscount)*'UPS International Air Base'!L74),2),ROUND(MinBaseIntAir*(1+ExpressFuelSurcharge),2),ROUND(((1-InternationalAirDiscount)*'UPS International Air Base'!L74)*(1+ExpressFuelSurcharge),2))</f>
        <v>848.2</v>
      </c>
      <c r="M77" s="307">
        <f>IF(MinBaseIntAir&gt;ROUND(((1-InternationalAirDiscount)*'UPS International Air Base'!M74),2),ROUND(MinBaseIntAir*(1+ExpressFuelSurcharge),2),ROUND(((1-InternationalAirDiscount)*'UPS International Air Base'!M74)*(1+ExpressFuelSurcharge),2))</f>
        <v>460.47</v>
      </c>
      <c r="N77" s="307">
        <f>IF(MinBaseIntAir&gt;ROUND(((1-InternationalAirDiscount)*'UPS International Air Base'!N74),2),ROUND(MinBaseIntAir*(1+ExpressFuelSurcharge),2),ROUND(((1-InternationalAirDiscount)*'UPS International Air Base'!N74)*(1+ExpressFuelSurcharge),2))</f>
        <v>664.27</v>
      </c>
      <c r="O77" s="307">
        <f>IF(MinBaseIntAir&gt;ROUND(((1-InternationalAirDiscount)*'UPS International Air Base'!O74),2),ROUND(MinBaseIntAir*(1+ExpressFuelSurcharge),2),ROUND(((1-InternationalAirDiscount)*'UPS International Air Base'!O74)*(1+ExpressFuelSurcharge),2))</f>
        <v>576.8</v>
      </c>
      <c r="P77" s="307">
        <f>IF(MinBaseIntAir&gt;ROUND(((1-InternationalAirDiscount)*'UPS International Air Base'!P74),2),ROUND(MinBaseIntAir*(1+ExpressFuelSurcharge),2),ROUND(((1-InternationalAirDiscount)*'UPS International Air Base'!P74)*(1+ExpressFuelSurcharge),2))</f>
        <v>480.4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ht="12.75" customHeight="1">
      <c r="A78" s="299">
        <v>96.0</v>
      </c>
      <c r="B78" s="307">
        <f>IF(MinBaseIntAir&gt;ROUND(((1-InternationalAirDiscount)*'UPS International Air Base'!B75),2),ROUND(MinBaseIntAir*(1+ExpressFuelSurcharge),2),ROUND(((1-InternationalAirDiscount)*'UPS International Air Base'!B75)*(1+ExpressFuelSurcharge),2))</f>
        <v>259.55</v>
      </c>
      <c r="C78" s="307">
        <f>IF(MinBaseIntAir&gt;ROUND(((1-InternationalAirDiscount)*'UPS International Air Base'!C75),2),ROUND(MinBaseIntAir*(1+ExpressFuelSurcharge),2),ROUND(((1-InternationalAirDiscount)*'UPS International Air Base'!C75)*(1+ExpressFuelSurcharge),2))</f>
        <v>274.63</v>
      </c>
      <c r="D78" s="307">
        <f>IF(MinBaseIntAir&gt;ROUND(((1-InternationalAirDiscount)*'UPS International Air Base'!D75),2),ROUND(MinBaseIntAir*(1+ExpressFuelSurcharge),2),ROUND(((1-InternationalAirDiscount)*'UPS International Air Base'!D75)*(1+ExpressFuelSurcharge),2))</f>
        <v>286.44</v>
      </c>
      <c r="E78" s="307">
        <f>IF(MinBaseIntAir&gt;ROUND(((1-InternationalAirDiscount)*'UPS International Air Base'!E75),2),ROUND(MinBaseIntAir*(1+ExpressFuelSurcharge),2),ROUND(((1-InternationalAirDiscount)*'UPS International Air Base'!E75)*(1+ExpressFuelSurcharge),2))</f>
        <v>478.17</v>
      </c>
      <c r="F78" s="307">
        <f>IF(MinBaseIntAir&gt;ROUND(((1-InternationalAirDiscount)*'UPS International Air Base'!F75),2),ROUND(MinBaseIntAir*(1+ExpressFuelSurcharge),2),ROUND(((1-InternationalAirDiscount)*'UPS International Air Base'!F75)*(1+ExpressFuelSurcharge),2))</f>
        <v>394.44</v>
      </c>
      <c r="G78" s="307">
        <f>IF(MinBaseIntAir&gt;ROUND(((1-InternationalAirDiscount)*'UPS International Air Base'!G75),2),ROUND(MinBaseIntAir*(1+ExpressFuelSurcharge),2),ROUND(((1-InternationalAirDiscount)*'UPS International Air Base'!G75)*(1+ExpressFuelSurcharge),2))</f>
        <v>576.95</v>
      </c>
      <c r="H78" s="307">
        <f>IF(MinBaseIntAir&gt;ROUND(((1-InternationalAirDiscount)*'UPS International Air Base'!H75),2),ROUND(MinBaseIntAir*(1+ExpressFuelSurcharge),2),ROUND(((1-InternationalAirDiscount)*'UPS International Air Base'!H75)*(1+ExpressFuelSurcharge),2))</f>
        <v>726.63</v>
      </c>
      <c r="I78" s="307">
        <f>IF(MinBaseIntAir&gt;ROUND(((1-InternationalAirDiscount)*'UPS International Air Base'!I75),2),ROUND(MinBaseIntAir*(1+ExpressFuelSurcharge),2),ROUND(((1-InternationalAirDiscount)*'UPS International Air Base'!I75)*(1+ExpressFuelSurcharge),2))</f>
        <v>648.55</v>
      </c>
      <c r="J78" s="307">
        <f>IF(MinBaseIntAir&gt;ROUND(((1-InternationalAirDiscount)*'UPS International Air Base'!J75),2),ROUND(MinBaseIntAir*(1+ExpressFuelSurcharge),2),ROUND(((1-InternationalAirDiscount)*'UPS International Air Base'!J75)*(1+ExpressFuelSurcharge),2))</f>
        <v>757.09</v>
      </c>
      <c r="K78" s="307">
        <f>IF(MinBaseIntAir&gt;ROUND(((1-InternationalAirDiscount)*'UPS International Air Base'!K75),2),ROUND(MinBaseIntAir*(1+ExpressFuelSurcharge),2),ROUND(((1-InternationalAirDiscount)*'UPS International Air Base'!K75)*(1+ExpressFuelSurcharge),2))</f>
        <v>902.99</v>
      </c>
      <c r="L78" s="307">
        <f>IF(MinBaseIntAir&gt;ROUND(((1-InternationalAirDiscount)*'UPS International Air Base'!L75),2),ROUND(MinBaseIntAir*(1+ExpressFuelSurcharge),2),ROUND(((1-InternationalAirDiscount)*'UPS International Air Base'!L75)*(1+ExpressFuelSurcharge),2))</f>
        <v>891.34</v>
      </c>
      <c r="M78" s="307">
        <f>IF(MinBaseIntAir&gt;ROUND(((1-InternationalAirDiscount)*'UPS International Air Base'!M75),2),ROUND(MinBaseIntAir*(1+ExpressFuelSurcharge),2),ROUND(((1-InternationalAirDiscount)*'UPS International Air Base'!M75)*(1+ExpressFuelSurcharge),2))</f>
        <v>469.43</v>
      </c>
      <c r="N78" s="307">
        <f>IF(MinBaseIntAir&gt;ROUND(((1-InternationalAirDiscount)*'UPS International Air Base'!N75),2),ROUND(MinBaseIntAir*(1+ExpressFuelSurcharge),2),ROUND(((1-InternationalAirDiscount)*'UPS International Air Base'!N75)*(1+ExpressFuelSurcharge),2))</f>
        <v>668.5</v>
      </c>
      <c r="O78" s="307">
        <f>IF(MinBaseIntAir&gt;ROUND(((1-InternationalAirDiscount)*'UPS International Air Base'!O75),2),ROUND(MinBaseIntAir*(1+ExpressFuelSurcharge),2),ROUND(((1-InternationalAirDiscount)*'UPS International Air Base'!O75)*(1+ExpressFuelSurcharge),2))</f>
        <v>598.68</v>
      </c>
      <c r="P78" s="307">
        <f>IF(MinBaseIntAir&gt;ROUND(((1-InternationalAirDiscount)*'UPS International Air Base'!P75),2),ROUND(MinBaseIntAir*(1+ExpressFuelSurcharge),2),ROUND(((1-InternationalAirDiscount)*'UPS International Air Base'!P75)*(1+ExpressFuelSurcharge),2))</f>
        <v>490.11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2.75" customHeight="1">
      <c r="A79" s="299">
        <v>98.0</v>
      </c>
      <c r="B79" s="307">
        <f>IF(MinBaseIntAir&gt;ROUND(((1-InternationalAirDiscount)*'UPS International Air Base'!B76),2),ROUND(MinBaseIntAir*(1+ExpressFuelSurcharge),2),ROUND(((1-InternationalAirDiscount)*'UPS International Air Base'!B76)*(1+ExpressFuelSurcharge),2))</f>
        <v>260.75</v>
      </c>
      <c r="C79" s="307">
        <f>IF(MinBaseIntAir&gt;ROUND(((1-InternationalAirDiscount)*'UPS International Air Base'!C76),2),ROUND(MinBaseIntAir*(1+ExpressFuelSurcharge),2),ROUND(((1-InternationalAirDiscount)*'UPS International Air Base'!C76)*(1+ExpressFuelSurcharge),2))</f>
        <v>275.85</v>
      </c>
      <c r="D79" s="307">
        <f>IF(MinBaseIntAir&gt;ROUND(((1-InternationalAirDiscount)*'UPS International Air Base'!D76),2),ROUND(MinBaseIntAir*(1+ExpressFuelSurcharge),2),ROUND(((1-InternationalAirDiscount)*'UPS International Air Base'!D76)*(1+ExpressFuelSurcharge),2))</f>
        <v>287.67</v>
      </c>
      <c r="E79" s="307">
        <f>IF(MinBaseIntAir&gt;ROUND(((1-InternationalAirDiscount)*'UPS International Air Base'!E76),2),ROUND(MinBaseIntAir*(1+ExpressFuelSurcharge),2),ROUND(((1-InternationalAirDiscount)*'UPS International Air Base'!E76)*(1+ExpressFuelSurcharge),2))</f>
        <v>479.28</v>
      </c>
      <c r="F79" s="307">
        <f>IF(MinBaseIntAir&gt;ROUND(((1-InternationalAirDiscount)*'UPS International Air Base'!F76),2),ROUND(MinBaseIntAir*(1+ExpressFuelSurcharge),2),ROUND(((1-InternationalAirDiscount)*'UPS International Air Base'!F76)*(1+ExpressFuelSurcharge),2))</f>
        <v>402.7</v>
      </c>
      <c r="G79" s="307">
        <f>IF(MinBaseIntAir&gt;ROUND(((1-InternationalAirDiscount)*'UPS International Air Base'!G76),2),ROUND(MinBaseIntAir*(1+ExpressFuelSurcharge),2),ROUND(((1-InternationalAirDiscount)*'UPS International Air Base'!G76)*(1+ExpressFuelSurcharge),2))</f>
        <v>578.03</v>
      </c>
      <c r="H79" s="307">
        <f>IF(MinBaseIntAir&gt;ROUND(((1-InternationalAirDiscount)*'UPS International Air Base'!H76),2),ROUND(MinBaseIntAir*(1+ExpressFuelSurcharge),2),ROUND(((1-InternationalAirDiscount)*'UPS International Air Base'!H76)*(1+ExpressFuelSurcharge),2))</f>
        <v>730.15</v>
      </c>
      <c r="I79" s="307">
        <f>IF(MinBaseIntAir&gt;ROUND(((1-InternationalAirDiscount)*'UPS International Air Base'!I76),2),ROUND(MinBaseIntAir*(1+ExpressFuelSurcharge),2),ROUND(((1-InternationalAirDiscount)*'UPS International Air Base'!I76)*(1+ExpressFuelSurcharge),2))</f>
        <v>649.67</v>
      </c>
      <c r="J79" s="307">
        <f>IF(MinBaseIntAir&gt;ROUND(((1-InternationalAirDiscount)*'UPS International Air Base'!J76),2),ROUND(MinBaseIntAir*(1+ExpressFuelSurcharge),2),ROUND(((1-InternationalAirDiscount)*'UPS International Air Base'!J76)*(1+ExpressFuelSurcharge),2))</f>
        <v>758.23</v>
      </c>
      <c r="K79" s="307">
        <f>IF(MinBaseIntAir&gt;ROUND(((1-InternationalAirDiscount)*'UPS International Air Base'!K76),2),ROUND(MinBaseIntAir*(1+ExpressFuelSurcharge),2),ROUND(((1-InternationalAirDiscount)*'UPS International Air Base'!K76)*(1+ExpressFuelSurcharge),2))</f>
        <v>933.33</v>
      </c>
      <c r="L79" s="307">
        <f>IF(MinBaseIntAir&gt;ROUND(((1-InternationalAirDiscount)*'UPS International Air Base'!L76),2),ROUND(MinBaseIntAir*(1+ExpressFuelSurcharge),2),ROUND(((1-InternationalAirDiscount)*'UPS International Air Base'!L76)*(1+ExpressFuelSurcharge),2))</f>
        <v>931.16</v>
      </c>
      <c r="M79" s="307">
        <f>IF(MinBaseIntAir&gt;ROUND(((1-InternationalAirDiscount)*'UPS International Air Base'!M76),2),ROUND(MinBaseIntAir*(1+ExpressFuelSurcharge),2),ROUND(((1-InternationalAirDiscount)*'UPS International Air Base'!M76)*(1+ExpressFuelSurcharge),2))</f>
        <v>470.52</v>
      </c>
      <c r="N79" s="307">
        <f>IF(MinBaseIntAir&gt;ROUND(((1-InternationalAirDiscount)*'UPS International Air Base'!N76),2),ROUND(MinBaseIntAir*(1+ExpressFuelSurcharge),2),ROUND(((1-InternationalAirDiscount)*'UPS International Air Base'!N76)*(1+ExpressFuelSurcharge),2))</f>
        <v>669.65</v>
      </c>
      <c r="O79" s="307">
        <f>IF(MinBaseIntAir&gt;ROUND(((1-InternationalAirDiscount)*'UPS International Air Base'!O76),2),ROUND(MinBaseIntAir*(1+ExpressFuelSurcharge),2),ROUND(((1-InternationalAirDiscount)*'UPS International Air Base'!O76)*(1+ExpressFuelSurcharge),2))</f>
        <v>602.29</v>
      </c>
      <c r="P79" s="307">
        <f>IF(MinBaseIntAir&gt;ROUND(((1-InternationalAirDiscount)*'UPS International Air Base'!P76),2),ROUND(MinBaseIntAir*(1+ExpressFuelSurcharge),2),ROUND(((1-InternationalAirDiscount)*'UPS International Air Base'!P76)*(1+ExpressFuelSurcharge),2))</f>
        <v>493.5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ht="12.75" customHeight="1">
      <c r="A80" s="299">
        <v>100.0</v>
      </c>
      <c r="B80" s="307">
        <f>IF(MinBaseIntAir&gt;ROUND(((1-InternationalAirDiscount)*'UPS International Air Base'!B77),2),ROUND(MinBaseIntAir*(1+ExpressFuelSurcharge),2),ROUND(((1-InternationalAirDiscount)*'UPS International Air Base'!B77)*(1+ExpressFuelSurcharge),2))</f>
        <v>264.49</v>
      </c>
      <c r="C80" s="307">
        <f>IF(MinBaseIntAir&gt;ROUND(((1-InternationalAirDiscount)*'UPS International Air Base'!C77),2),ROUND(MinBaseIntAir*(1+ExpressFuelSurcharge),2),ROUND(((1-InternationalAirDiscount)*'UPS International Air Base'!C77)*(1+ExpressFuelSurcharge),2))</f>
        <v>278.23</v>
      </c>
      <c r="D80" s="307">
        <f>IF(MinBaseIntAir&gt;ROUND(((1-InternationalAirDiscount)*'UPS International Air Base'!D77),2),ROUND(MinBaseIntAir*(1+ExpressFuelSurcharge),2),ROUND(((1-InternationalAirDiscount)*'UPS International Air Base'!D77)*(1+ExpressFuelSurcharge),2))</f>
        <v>288.91</v>
      </c>
      <c r="E80" s="307">
        <f>IF(MinBaseIntAir&gt;ROUND(((1-InternationalAirDiscount)*'UPS International Air Base'!E77),2),ROUND(MinBaseIntAir*(1+ExpressFuelSurcharge),2),ROUND(((1-InternationalAirDiscount)*'UPS International Air Base'!E77)*(1+ExpressFuelSurcharge),2))</f>
        <v>480.43</v>
      </c>
      <c r="F80" s="307">
        <f>IF(MinBaseIntAir&gt;ROUND(((1-InternationalAirDiscount)*'UPS International Air Base'!F77),2),ROUND(MinBaseIntAir*(1+ExpressFuelSurcharge),2),ROUND(((1-InternationalAirDiscount)*'UPS International Air Base'!F77)*(1+ExpressFuelSurcharge),2))</f>
        <v>427.52</v>
      </c>
      <c r="G80" s="307">
        <f>IF(MinBaseIntAir&gt;ROUND(((1-InternationalAirDiscount)*'UPS International Air Base'!G77),2),ROUND(MinBaseIntAir*(1+ExpressFuelSurcharge),2),ROUND(((1-InternationalAirDiscount)*'UPS International Air Base'!G77)*(1+ExpressFuelSurcharge),2))</f>
        <v>579.29</v>
      </c>
      <c r="H80" s="307">
        <f>IF(MinBaseIntAir&gt;ROUND(((1-InternationalAirDiscount)*'UPS International Air Base'!H77),2),ROUND(MinBaseIntAir*(1+ExpressFuelSurcharge),2),ROUND(((1-InternationalAirDiscount)*'UPS International Air Base'!H77)*(1+ExpressFuelSurcharge),2))</f>
        <v>731.36</v>
      </c>
      <c r="I80" s="307">
        <f>IF(MinBaseIntAir&gt;ROUND(((1-InternationalAirDiscount)*'UPS International Air Base'!I77),2),ROUND(MinBaseIntAir*(1+ExpressFuelSurcharge),2),ROUND(((1-InternationalAirDiscount)*'UPS International Air Base'!I77)*(1+ExpressFuelSurcharge),2))</f>
        <v>684.76</v>
      </c>
      <c r="J80" s="307">
        <f>IF(MinBaseIntAir&gt;ROUND(((1-InternationalAirDiscount)*'UPS International Air Base'!J77),2),ROUND(MinBaseIntAir*(1+ExpressFuelSurcharge),2),ROUND(((1-InternationalAirDiscount)*'UPS International Air Base'!J77)*(1+ExpressFuelSurcharge),2))</f>
        <v>811.44</v>
      </c>
      <c r="K80" s="307">
        <f>IF(MinBaseIntAir&gt;ROUND(((1-InternationalAirDiscount)*'UPS International Air Base'!K77),2),ROUND(MinBaseIntAir*(1+ExpressFuelSurcharge),2),ROUND(((1-InternationalAirDiscount)*'UPS International Air Base'!K77)*(1+ExpressFuelSurcharge),2))</f>
        <v>962.51</v>
      </c>
      <c r="L80" s="307">
        <f>IF(MinBaseIntAir&gt;ROUND(((1-InternationalAirDiscount)*'UPS International Air Base'!L77),2),ROUND(MinBaseIntAir*(1+ExpressFuelSurcharge),2),ROUND(((1-InternationalAirDiscount)*'UPS International Air Base'!L77)*(1+ExpressFuelSurcharge),2))</f>
        <v>1012.65</v>
      </c>
      <c r="M80" s="307">
        <f>IF(MinBaseIntAir&gt;ROUND(((1-InternationalAirDiscount)*'UPS International Air Base'!M77),2),ROUND(MinBaseIntAir*(1+ExpressFuelSurcharge),2),ROUND(((1-InternationalAirDiscount)*'UPS International Air Base'!M77)*(1+ExpressFuelSurcharge),2))</f>
        <v>471.74</v>
      </c>
      <c r="N80" s="307">
        <f>IF(MinBaseIntAir&gt;ROUND(((1-InternationalAirDiscount)*'UPS International Air Base'!N77),2),ROUND(MinBaseIntAir*(1+ExpressFuelSurcharge),2),ROUND(((1-InternationalAirDiscount)*'UPS International Air Base'!N77)*(1+ExpressFuelSurcharge),2))</f>
        <v>670.79</v>
      </c>
      <c r="O80" s="307">
        <f>IF(MinBaseIntAir&gt;ROUND(((1-InternationalAirDiscount)*'UPS International Air Base'!O77),2),ROUND(MinBaseIntAir*(1+ExpressFuelSurcharge),2),ROUND(((1-InternationalAirDiscount)*'UPS International Air Base'!O77)*(1+ExpressFuelSurcharge),2))</f>
        <v>603.54</v>
      </c>
      <c r="P80" s="307">
        <f>IF(MinBaseIntAir&gt;ROUND(((1-InternationalAirDiscount)*'UPS International Air Base'!P77),2),ROUND(MinBaseIntAir*(1+ExpressFuelSurcharge),2),ROUND(((1-InternationalAirDiscount)*'UPS International Air Base'!P77)*(1+ExpressFuelSurcharge),2))</f>
        <v>498.02</v>
      </c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ht="12.75" customHeight="1">
      <c r="A81" s="299">
        <v>105.0</v>
      </c>
      <c r="B81" s="307">
        <f>IF(MinBaseIntAir&gt;ROUND(((1-InternationalAirDiscount)*'UPS International Air Base'!B78),2),ROUND(MinBaseIntAir*(1+ExpressFuelSurcharge),2),ROUND(((1-InternationalAirDiscount)*'UPS International Air Base'!B78)*(1+ExpressFuelSurcharge),2))</f>
        <v>276.66</v>
      </c>
      <c r="C81" s="307">
        <f>IF(MinBaseIntAir&gt;ROUND(((1-InternationalAirDiscount)*'UPS International Air Base'!C78),2),ROUND(MinBaseIntAir*(1+ExpressFuelSurcharge),2),ROUND(((1-InternationalAirDiscount)*'UPS International Air Base'!C78)*(1+ExpressFuelSurcharge),2))</f>
        <v>290.94</v>
      </c>
      <c r="D81" s="307">
        <f>IF(MinBaseIntAir&gt;ROUND(((1-InternationalAirDiscount)*'UPS International Air Base'!D78),2),ROUND(MinBaseIntAir*(1+ExpressFuelSurcharge),2),ROUND(((1-InternationalAirDiscount)*'UPS International Air Base'!D78)*(1+ExpressFuelSurcharge),2))</f>
        <v>302.35</v>
      </c>
      <c r="E81" s="307">
        <f>IF(MinBaseIntAir&gt;ROUND(((1-InternationalAirDiscount)*'UPS International Air Base'!E78),2),ROUND(MinBaseIntAir*(1+ExpressFuelSurcharge),2),ROUND(((1-InternationalAirDiscount)*'UPS International Air Base'!E78)*(1+ExpressFuelSurcharge),2))</f>
        <v>503.05</v>
      </c>
      <c r="F81" s="307">
        <f>IF(MinBaseIntAir&gt;ROUND(((1-InternationalAirDiscount)*'UPS International Air Base'!F78),2),ROUND(MinBaseIntAir*(1+ExpressFuelSurcharge),2),ROUND(((1-InternationalAirDiscount)*'UPS International Air Base'!F78)*(1+ExpressFuelSurcharge),2))</f>
        <v>468.62</v>
      </c>
      <c r="G81" s="307">
        <f>IF(MinBaseIntAir&gt;ROUND(((1-InternationalAirDiscount)*'UPS International Air Base'!G78),2),ROUND(MinBaseIntAir*(1+ExpressFuelSurcharge),2),ROUND(((1-InternationalAirDiscount)*'UPS International Air Base'!G78)*(1+ExpressFuelSurcharge),2))</f>
        <v>609.39</v>
      </c>
      <c r="H81" s="307">
        <f>IF(MinBaseIntAir&gt;ROUND(((1-InternationalAirDiscount)*'UPS International Air Base'!H78),2),ROUND(MinBaseIntAir*(1+ExpressFuelSurcharge),2),ROUND(((1-InternationalAirDiscount)*'UPS International Air Base'!H78)*(1+ExpressFuelSurcharge),2))</f>
        <v>763.22</v>
      </c>
      <c r="I81" s="307">
        <f>IF(MinBaseIntAir&gt;ROUND(((1-InternationalAirDiscount)*'UPS International Air Base'!I78),2),ROUND(MinBaseIntAir*(1+ExpressFuelSurcharge),2),ROUND(((1-InternationalAirDiscount)*'UPS International Air Base'!I78)*(1+ExpressFuelSurcharge),2))</f>
        <v>718.75</v>
      </c>
      <c r="J81" s="307">
        <f>IF(MinBaseIntAir&gt;ROUND(((1-InternationalAirDiscount)*'UPS International Air Base'!J78),2),ROUND(MinBaseIntAir*(1+ExpressFuelSurcharge),2),ROUND(((1-InternationalAirDiscount)*'UPS International Air Base'!J78)*(1+ExpressFuelSurcharge),2))</f>
        <v>852.02</v>
      </c>
      <c r="K81" s="307">
        <f>IF(MinBaseIntAir&gt;ROUND(((1-InternationalAirDiscount)*'UPS International Air Base'!K78),2),ROUND(MinBaseIntAir*(1+ExpressFuelSurcharge),2),ROUND(((1-InternationalAirDiscount)*'UPS International Air Base'!K78)*(1+ExpressFuelSurcharge),2))</f>
        <v>1010.63</v>
      </c>
      <c r="L81" s="307">
        <f>IF(MinBaseIntAir&gt;ROUND(((1-InternationalAirDiscount)*'UPS International Air Base'!L78),2),ROUND(MinBaseIntAir*(1+ExpressFuelSurcharge),2),ROUND(((1-InternationalAirDiscount)*'UPS International Air Base'!L78)*(1+ExpressFuelSurcharge),2))</f>
        <v>1094.16</v>
      </c>
      <c r="M81" s="307">
        <f>IF(MinBaseIntAir&gt;ROUND(((1-InternationalAirDiscount)*'UPS International Air Base'!M78),2),ROUND(MinBaseIntAir*(1+ExpressFuelSurcharge),2),ROUND(((1-InternationalAirDiscount)*'UPS International Air Base'!M78)*(1+ExpressFuelSurcharge),2))</f>
        <v>495.32</v>
      </c>
      <c r="N81" s="307">
        <f>IF(MinBaseIntAir&gt;ROUND(((1-InternationalAirDiscount)*'UPS International Air Base'!N78),2),ROUND(MinBaseIntAir*(1+ExpressFuelSurcharge),2),ROUND(((1-InternationalAirDiscount)*'UPS International Air Base'!N78)*(1+ExpressFuelSurcharge),2))</f>
        <v>699.02</v>
      </c>
      <c r="O81" s="307">
        <f>IF(MinBaseIntAir&gt;ROUND(((1-InternationalAirDiscount)*'UPS International Air Base'!O78),2),ROUND(MinBaseIntAir*(1+ExpressFuelSurcharge),2),ROUND(((1-InternationalAirDiscount)*'UPS International Air Base'!O78)*(1+ExpressFuelSurcharge),2))</f>
        <v>635.65</v>
      </c>
      <c r="P81" s="307">
        <f>IF(MinBaseIntAir&gt;ROUND(((1-InternationalAirDiscount)*'UPS International Air Base'!P78),2),ROUND(MinBaseIntAir*(1+ExpressFuelSurcharge),2),ROUND(((1-InternationalAirDiscount)*'UPS International Air Base'!P78)*(1+ExpressFuelSurcharge),2))</f>
        <v>522.47</v>
      </c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ht="12.75" customHeight="1">
      <c r="A82" s="299">
        <v>110.0</v>
      </c>
      <c r="B82" s="307">
        <f>IF(MinBaseIntAir&gt;ROUND(((1-InternationalAirDiscount)*'UPS International Air Base'!B79),2),ROUND(MinBaseIntAir*(1+ExpressFuelSurcharge),2),ROUND(((1-InternationalAirDiscount)*'UPS International Air Base'!B79)*(1+ExpressFuelSurcharge),2))</f>
        <v>289.82</v>
      </c>
      <c r="C82" s="307">
        <f>IF(MinBaseIntAir&gt;ROUND(((1-InternationalAirDiscount)*'UPS International Air Base'!C79),2),ROUND(MinBaseIntAir*(1+ExpressFuelSurcharge),2),ROUND(((1-InternationalAirDiscount)*'UPS International Air Base'!C79)*(1+ExpressFuelSurcharge),2))</f>
        <v>304.8</v>
      </c>
      <c r="D82" s="307">
        <f>IF(MinBaseIntAir&gt;ROUND(((1-InternationalAirDiscount)*'UPS International Air Base'!D79),2),ROUND(MinBaseIntAir*(1+ExpressFuelSurcharge),2),ROUND(((1-InternationalAirDiscount)*'UPS International Air Base'!D79)*(1+ExpressFuelSurcharge),2))</f>
        <v>316.68</v>
      </c>
      <c r="E82" s="307">
        <f>IF(MinBaseIntAir&gt;ROUND(((1-InternationalAirDiscount)*'UPS International Air Base'!E79),2),ROUND(MinBaseIntAir*(1+ExpressFuelSurcharge),2),ROUND(((1-InternationalAirDiscount)*'UPS International Air Base'!E79)*(1+ExpressFuelSurcharge),2))</f>
        <v>527.01</v>
      </c>
      <c r="F82" s="307">
        <f>IF(MinBaseIntAir&gt;ROUND(((1-InternationalAirDiscount)*'UPS International Air Base'!F79),2),ROUND(MinBaseIntAir*(1+ExpressFuelSurcharge),2),ROUND(((1-InternationalAirDiscount)*'UPS International Air Base'!F79)*(1+ExpressFuelSurcharge),2))</f>
        <v>490.93</v>
      </c>
      <c r="G82" s="307">
        <f>IF(MinBaseIntAir&gt;ROUND(((1-InternationalAirDiscount)*'UPS International Air Base'!G79),2),ROUND(MinBaseIntAir*(1+ExpressFuelSurcharge),2),ROUND(((1-InternationalAirDiscount)*'UPS International Air Base'!G79)*(1+ExpressFuelSurcharge),2))</f>
        <v>638.07</v>
      </c>
      <c r="H82" s="307">
        <f>IF(MinBaseIntAir&gt;ROUND(((1-InternationalAirDiscount)*'UPS International Air Base'!H79),2),ROUND(MinBaseIntAir*(1+ExpressFuelSurcharge),2),ROUND(((1-InternationalAirDiscount)*'UPS International Air Base'!H79)*(1+ExpressFuelSurcharge),2))</f>
        <v>799.56</v>
      </c>
      <c r="I82" s="307">
        <f>IF(MinBaseIntAir&gt;ROUND(((1-InternationalAirDiscount)*'UPS International Air Base'!I79),2),ROUND(MinBaseIntAir*(1+ExpressFuelSurcharge),2),ROUND(((1-InternationalAirDiscount)*'UPS International Air Base'!I79)*(1+ExpressFuelSurcharge),2))</f>
        <v>752.97</v>
      </c>
      <c r="J82" s="307">
        <f>IF(MinBaseIntAir&gt;ROUND(((1-InternationalAirDiscount)*'UPS International Air Base'!J79),2),ROUND(MinBaseIntAir*(1+ExpressFuelSurcharge),2),ROUND(((1-InternationalAirDiscount)*'UPS International Air Base'!J79)*(1+ExpressFuelSurcharge),2))</f>
        <v>892.59</v>
      </c>
      <c r="K82" s="307">
        <f>IF(MinBaseIntAir&gt;ROUND(((1-InternationalAirDiscount)*'UPS International Air Base'!K79),2),ROUND(MinBaseIntAir*(1+ExpressFuelSurcharge),2),ROUND(((1-InternationalAirDiscount)*'UPS International Air Base'!K79)*(1+ExpressFuelSurcharge),2))</f>
        <v>1058.76</v>
      </c>
      <c r="L82" s="307">
        <f>IF(MinBaseIntAir&gt;ROUND(((1-InternationalAirDiscount)*'UPS International Air Base'!L79),2),ROUND(MinBaseIntAir*(1+ExpressFuelSurcharge),2),ROUND(((1-InternationalAirDiscount)*'UPS International Air Base'!L79)*(1+ExpressFuelSurcharge),2))</f>
        <v>1146.2</v>
      </c>
      <c r="M82" s="307">
        <f>IF(MinBaseIntAir&gt;ROUND(((1-InternationalAirDiscount)*'UPS International Air Base'!M79),2),ROUND(MinBaseIntAir*(1+ExpressFuelSurcharge),2),ROUND(((1-InternationalAirDiscount)*'UPS International Air Base'!M79)*(1+ExpressFuelSurcharge),2))</f>
        <v>518.91</v>
      </c>
      <c r="N82" s="307">
        <f>IF(MinBaseIntAir&gt;ROUND(((1-InternationalAirDiscount)*'UPS International Air Base'!N79),2),ROUND(MinBaseIntAir*(1+ExpressFuelSurcharge),2),ROUND(((1-InternationalAirDiscount)*'UPS International Air Base'!N79)*(1+ExpressFuelSurcharge),2))</f>
        <v>732.31</v>
      </c>
      <c r="O82" s="307">
        <f>IF(MinBaseIntAir&gt;ROUND(((1-InternationalAirDiscount)*'UPS International Air Base'!O79),2),ROUND(MinBaseIntAir*(1+ExpressFuelSurcharge),2),ROUND(((1-InternationalAirDiscount)*'UPS International Air Base'!O79)*(1+ExpressFuelSurcharge),2))</f>
        <v>665.93</v>
      </c>
      <c r="P82" s="307">
        <f>IF(MinBaseIntAir&gt;ROUND(((1-InternationalAirDiscount)*'UPS International Air Base'!P79),2),ROUND(MinBaseIntAir*(1+ExpressFuelSurcharge),2),ROUND(((1-InternationalAirDiscount)*'UPS International Air Base'!P79)*(1+ExpressFuelSurcharge),2))</f>
        <v>546.93</v>
      </c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ht="12.75" customHeight="1">
      <c r="A83" s="299">
        <v>115.0</v>
      </c>
      <c r="B83" s="307">
        <f>IF(MinBaseIntAir&gt;ROUND(((1-InternationalAirDiscount)*'UPS International Air Base'!B80),2),ROUND(MinBaseIntAir*(1+ExpressFuelSurcharge),2),ROUND(((1-InternationalAirDiscount)*'UPS International Air Base'!B80)*(1+ExpressFuelSurcharge),2))</f>
        <v>303.01</v>
      </c>
      <c r="C83" s="307">
        <f>IF(MinBaseIntAir&gt;ROUND(((1-InternationalAirDiscount)*'UPS International Air Base'!C80),2),ROUND(MinBaseIntAir*(1+ExpressFuelSurcharge),2),ROUND(((1-InternationalAirDiscount)*'UPS International Air Base'!C80)*(1+ExpressFuelSurcharge),2))</f>
        <v>318.64</v>
      </c>
      <c r="D83" s="307">
        <f>IF(MinBaseIntAir&gt;ROUND(((1-InternationalAirDiscount)*'UPS International Air Base'!D80),2),ROUND(MinBaseIntAir*(1+ExpressFuelSurcharge),2),ROUND(((1-InternationalAirDiscount)*'UPS International Air Base'!D80)*(1+ExpressFuelSurcharge),2))</f>
        <v>330.78</v>
      </c>
      <c r="E83" s="307">
        <f>IF(MinBaseIntAir&gt;ROUND(((1-InternationalAirDiscount)*'UPS International Air Base'!E80),2),ROUND(MinBaseIntAir*(1+ExpressFuelSurcharge),2),ROUND(((1-InternationalAirDiscount)*'UPS International Air Base'!E80)*(1+ExpressFuelSurcharge),2))</f>
        <v>550.96</v>
      </c>
      <c r="F83" s="307">
        <f>IF(MinBaseIntAir&gt;ROUND(((1-InternationalAirDiscount)*'UPS International Air Base'!F80),2),ROUND(MinBaseIntAir*(1+ExpressFuelSurcharge),2),ROUND(((1-InternationalAirDiscount)*'UPS International Air Base'!F80)*(1+ExpressFuelSurcharge),2))</f>
        <v>513.25</v>
      </c>
      <c r="G83" s="307">
        <f>IF(MinBaseIntAir&gt;ROUND(((1-InternationalAirDiscount)*'UPS International Air Base'!G80),2),ROUND(MinBaseIntAir*(1+ExpressFuelSurcharge),2),ROUND(((1-InternationalAirDiscount)*'UPS International Air Base'!G80)*(1+ExpressFuelSurcharge),2))</f>
        <v>666.96</v>
      </c>
      <c r="H83" s="307">
        <f>IF(MinBaseIntAir&gt;ROUND(((1-InternationalAirDiscount)*'UPS International Air Base'!H80),2),ROUND(MinBaseIntAir*(1+ExpressFuelSurcharge),2),ROUND(((1-InternationalAirDiscount)*'UPS International Air Base'!H80)*(1+ExpressFuelSurcharge),2))</f>
        <v>835.91</v>
      </c>
      <c r="I83" s="307">
        <f>IF(MinBaseIntAir&gt;ROUND(((1-InternationalAirDiscount)*'UPS International Air Base'!I80),2),ROUND(MinBaseIntAir*(1+ExpressFuelSurcharge),2),ROUND(((1-InternationalAirDiscount)*'UPS International Air Base'!I80)*(1+ExpressFuelSurcharge),2))</f>
        <v>787.19</v>
      </c>
      <c r="J83" s="307">
        <f>IF(MinBaseIntAir&gt;ROUND(((1-InternationalAirDiscount)*'UPS International Air Base'!J80),2),ROUND(MinBaseIntAir*(1+ExpressFuelSurcharge),2),ROUND(((1-InternationalAirDiscount)*'UPS International Air Base'!J80)*(1+ExpressFuelSurcharge),2))</f>
        <v>933.16</v>
      </c>
      <c r="K83" s="307">
        <f>IF(MinBaseIntAir&gt;ROUND(((1-InternationalAirDiscount)*'UPS International Air Base'!K80),2),ROUND(MinBaseIntAir*(1+ExpressFuelSurcharge),2),ROUND(((1-InternationalAirDiscount)*'UPS International Air Base'!K80)*(1+ExpressFuelSurcharge),2))</f>
        <v>1106.88</v>
      </c>
      <c r="L83" s="307">
        <f>IF(MinBaseIntAir&gt;ROUND(((1-InternationalAirDiscount)*'UPS International Air Base'!L80),2),ROUND(MinBaseIntAir*(1+ExpressFuelSurcharge),2),ROUND(((1-InternationalAirDiscount)*'UPS International Air Base'!L80)*(1+ExpressFuelSurcharge),2))</f>
        <v>1197.17</v>
      </c>
      <c r="M83" s="307">
        <f>IF(MinBaseIntAir&gt;ROUND(((1-InternationalAirDiscount)*'UPS International Air Base'!M80),2),ROUND(MinBaseIntAir*(1+ExpressFuelSurcharge),2),ROUND(((1-InternationalAirDiscount)*'UPS International Air Base'!M80)*(1+ExpressFuelSurcharge),2))</f>
        <v>542.49</v>
      </c>
      <c r="N83" s="307">
        <f>IF(MinBaseIntAir&gt;ROUND(((1-InternationalAirDiscount)*'UPS International Air Base'!N80),2),ROUND(MinBaseIntAir*(1+ExpressFuelSurcharge),2),ROUND(((1-InternationalAirDiscount)*'UPS International Air Base'!N80)*(1+ExpressFuelSurcharge),2))</f>
        <v>765.6</v>
      </c>
      <c r="O83" s="307">
        <f>IF(MinBaseIntAir&gt;ROUND(((1-InternationalAirDiscount)*'UPS International Air Base'!O80),2),ROUND(MinBaseIntAir*(1+ExpressFuelSurcharge),2),ROUND(((1-InternationalAirDiscount)*'UPS International Air Base'!O80)*(1+ExpressFuelSurcharge),2))</f>
        <v>696.19</v>
      </c>
      <c r="P83" s="307">
        <f>IF(MinBaseIntAir&gt;ROUND(((1-InternationalAirDiscount)*'UPS International Air Base'!P80),2),ROUND(MinBaseIntAir*(1+ExpressFuelSurcharge),2),ROUND(((1-InternationalAirDiscount)*'UPS International Air Base'!P80)*(1+ExpressFuelSurcharge),2))</f>
        <v>571.3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ht="12.75" customHeight="1">
      <c r="A84" s="299">
        <v>120.0</v>
      </c>
      <c r="B84" s="307">
        <f>IF(MinBaseIntAir&gt;ROUND(((1-InternationalAirDiscount)*'UPS International Air Base'!B81),2),ROUND(MinBaseIntAir*(1+ExpressFuelSurcharge),2),ROUND(((1-InternationalAirDiscount)*'UPS International Air Base'!B81)*(1+ExpressFuelSurcharge),2))</f>
        <v>316.18</v>
      </c>
      <c r="C84" s="307">
        <f>IF(MinBaseIntAir&gt;ROUND(((1-InternationalAirDiscount)*'UPS International Air Base'!C81),2),ROUND(MinBaseIntAir*(1+ExpressFuelSurcharge),2),ROUND(((1-InternationalAirDiscount)*'UPS International Air Base'!C81)*(1+ExpressFuelSurcharge),2))</f>
        <v>332.5</v>
      </c>
      <c r="D84" s="307">
        <f>IF(MinBaseIntAir&gt;ROUND(((1-InternationalAirDiscount)*'UPS International Air Base'!D81),2),ROUND(MinBaseIntAir*(1+ExpressFuelSurcharge),2),ROUND(((1-InternationalAirDiscount)*'UPS International Air Base'!D81)*(1+ExpressFuelSurcharge),2))</f>
        <v>345.15</v>
      </c>
      <c r="E84" s="307">
        <f>IF(MinBaseIntAir&gt;ROUND(((1-InternationalAirDiscount)*'UPS International Air Base'!E81),2),ROUND(MinBaseIntAir*(1+ExpressFuelSurcharge),2),ROUND(((1-InternationalAirDiscount)*'UPS International Air Base'!E81)*(1+ExpressFuelSurcharge),2))</f>
        <v>574.91</v>
      </c>
      <c r="F84" s="307">
        <f>IF(MinBaseIntAir&gt;ROUND(((1-InternationalAirDiscount)*'UPS International Air Base'!F81),2),ROUND(MinBaseIntAir*(1+ExpressFuelSurcharge),2),ROUND(((1-InternationalAirDiscount)*'UPS International Air Base'!F81)*(1+ExpressFuelSurcharge),2))</f>
        <v>535.56</v>
      </c>
      <c r="G84" s="307">
        <f>IF(MinBaseIntAir&gt;ROUND(((1-InternationalAirDiscount)*'UPS International Air Base'!G81),2),ROUND(MinBaseIntAir*(1+ExpressFuelSurcharge),2),ROUND(((1-InternationalAirDiscount)*'UPS International Air Base'!G81)*(1+ExpressFuelSurcharge),2))</f>
        <v>695.95</v>
      </c>
      <c r="H84" s="307">
        <f>IF(MinBaseIntAir&gt;ROUND(((1-InternationalAirDiscount)*'UPS International Air Base'!H81),2),ROUND(MinBaseIntAir*(1+ExpressFuelSurcharge),2),ROUND(((1-InternationalAirDiscount)*'UPS International Air Base'!H81)*(1+ExpressFuelSurcharge),2))</f>
        <v>872.26</v>
      </c>
      <c r="I84" s="307">
        <f>IF(MinBaseIntAir&gt;ROUND(((1-InternationalAirDiscount)*'UPS International Air Base'!I81),2),ROUND(MinBaseIntAir*(1+ExpressFuelSurcharge),2),ROUND(((1-InternationalAirDiscount)*'UPS International Air Base'!I81)*(1+ExpressFuelSurcharge),2))</f>
        <v>821.43</v>
      </c>
      <c r="J84" s="307">
        <f>IF(MinBaseIntAir&gt;ROUND(((1-InternationalAirDiscount)*'UPS International Air Base'!J81),2),ROUND(MinBaseIntAir*(1+ExpressFuelSurcharge),2),ROUND(((1-InternationalAirDiscount)*'UPS International Air Base'!J81)*(1+ExpressFuelSurcharge),2))</f>
        <v>973.72</v>
      </c>
      <c r="K84" s="307">
        <f>IF(MinBaseIntAir&gt;ROUND(((1-InternationalAirDiscount)*'UPS International Air Base'!K81),2),ROUND(MinBaseIntAir*(1+ExpressFuelSurcharge),2),ROUND(((1-InternationalAirDiscount)*'UPS International Air Base'!K81)*(1+ExpressFuelSurcharge),2))</f>
        <v>1155.01</v>
      </c>
      <c r="L84" s="307">
        <f>IF(MinBaseIntAir&gt;ROUND(((1-InternationalAirDiscount)*'UPS International Air Base'!L81),2),ROUND(MinBaseIntAir*(1+ExpressFuelSurcharge),2),ROUND(((1-InternationalAirDiscount)*'UPS International Air Base'!L81)*(1+ExpressFuelSurcharge),2))</f>
        <v>1248.03</v>
      </c>
      <c r="M84" s="307">
        <f>IF(MinBaseIntAir&gt;ROUND(((1-InternationalAirDiscount)*'UPS International Air Base'!M81),2),ROUND(MinBaseIntAir*(1+ExpressFuelSurcharge),2),ROUND(((1-InternationalAirDiscount)*'UPS International Air Base'!M81)*(1+ExpressFuelSurcharge),2))</f>
        <v>566.09</v>
      </c>
      <c r="N84" s="307">
        <f>IF(MinBaseIntAir&gt;ROUND(((1-InternationalAirDiscount)*'UPS International Air Base'!N81),2),ROUND(MinBaseIntAir*(1+ExpressFuelSurcharge),2),ROUND(((1-InternationalAirDiscount)*'UPS International Air Base'!N81)*(1+ExpressFuelSurcharge),2))</f>
        <v>798.88</v>
      </c>
      <c r="O84" s="307">
        <f>IF(MinBaseIntAir&gt;ROUND(((1-InternationalAirDiscount)*'UPS International Air Base'!O81),2),ROUND(MinBaseIntAir*(1+ExpressFuelSurcharge),2),ROUND(((1-InternationalAirDiscount)*'UPS International Air Base'!O81)*(1+ExpressFuelSurcharge),2))</f>
        <v>726.46</v>
      </c>
      <c r="P84" s="307">
        <f>IF(MinBaseIntAir&gt;ROUND(((1-InternationalAirDiscount)*'UPS International Air Base'!P81),2),ROUND(MinBaseIntAir*(1+ExpressFuelSurcharge),2),ROUND(((1-InternationalAirDiscount)*'UPS International Air Base'!P81)*(1+ExpressFuelSurcharge),2))</f>
        <v>595.61</v>
      </c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ht="12.75" customHeight="1">
      <c r="A85" s="299">
        <v>125.0</v>
      </c>
      <c r="B85" s="307">
        <f>IF(MinBaseIntAir&gt;ROUND(((1-InternationalAirDiscount)*'UPS International Air Base'!B82),2),ROUND(MinBaseIntAir*(1+ExpressFuelSurcharge),2),ROUND(((1-InternationalAirDiscount)*'UPS International Air Base'!B82)*(1+ExpressFuelSurcharge),2))</f>
        <v>329.35</v>
      </c>
      <c r="C85" s="307">
        <f>IF(MinBaseIntAir&gt;ROUND(((1-InternationalAirDiscount)*'UPS International Air Base'!C82),2),ROUND(MinBaseIntAir*(1+ExpressFuelSurcharge),2),ROUND(((1-InternationalAirDiscount)*'UPS International Air Base'!C82)*(1+ExpressFuelSurcharge),2))</f>
        <v>346.36</v>
      </c>
      <c r="D85" s="307">
        <f>IF(MinBaseIntAir&gt;ROUND(((1-InternationalAirDiscount)*'UPS International Air Base'!D82),2),ROUND(MinBaseIntAir*(1+ExpressFuelSurcharge),2),ROUND(((1-InternationalAirDiscount)*'UPS International Air Base'!D82)*(1+ExpressFuelSurcharge),2))</f>
        <v>359.17</v>
      </c>
      <c r="E85" s="307">
        <f>IF(MinBaseIntAir&gt;ROUND(((1-InternationalAirDiscount)*'UPS International Air Base'!E82),2),ROUND(MinBaseIntAir*(1+ExpressFuelSurcharge),2),ROUND(((1-InternationalAirDiscount)*'UPS International Air Base'!E82)*(1+ExpressFuelSurcharge),2))</f>
        <v>598.87</v>
      </c>
      <c r="F85" s="307">
        <f>IF(MinBaseIntAir&gt;ROUND(((1-InternationalAirDiscount)*'UPS International Air Base'!F82),2),ROUND(MinBaseIntAir*(1+ExpressFuelSurcharge),2),ROUND(((1-InternationalAirDiscount)*'UPS International Air Base'!F82)*(1+ExpressFuelSurcharge),2))</f>
        <v>557.87</v>
      </c>
      <c r="G85" s="307">
        <f>IF(MinBaseIntAir&gt;ROUND(((1-InternationalAirDiscount)*'UPS International Air Base'!G82),2),ROUND(MinBaseIntAir*(1+ExpressFuelSurcharge),2),ROUND(((1-InternationalAirDiscount)*'UPS International Air Base'!G82)*(1+ExpressFuelSurcharge),2))</f>
        <v>724.67</v>
      </c>
      <c r="H85" s="307">
        <f>IF(MinBaseIntAir&gt;ROUND(((1-InternationalAirDiscount)*'UPS International Air Base'!H82),2),ROUND(MinBaseIntAir*(1+ExpressFuelSurcharge),2),ROUND(((1-InternationalAirDiscount)*'UPS International Air Base'!H82)*(1+ExpressFuelSurcharge),2))</f>
        <v>908.59</v>
      </c>
      <c r="I85" s="307">
        <f>IF(MinBaseIntAir&gt;ROUND(((1-InternationalAirDiscount)*'UPS International Air Base'!I82),2),ROUND(MinBaseIntAir*(1+ExpressFuelSurcharge),2),ROUND(((1-InternationalAirDiscount)*'UPS International Air Base'!I82)*(1+ExpressFuelSurcharge),2))</f>
        <v>855.65</v>
      </c>
      <c r="J85" s="307">
        <f>IF(MinBaseIntAir&gt;ROUND(((1-InternationalAirDiscount)*'UPS International Air Base'!J82),2),ROUND(MinBaseIntAir*(1+ExpressFuelSurcharge),2),ROUND(((1-InternationalAirDiscount)*'UPS International Air Base'!J82)*(1+ExpressFuelSurcharge),2))</f>
        <v>1014.3</v>
      </c>
      <c r="K85" s="307">
        <f>IF(MinBaseIntAir&gt;ROUND(((1-InternationalAirDiscount)*'UPS International Air Base'!K82),2),ROUND(MinBaseIntAir*(1+ExpressFuelSurcharge),2),ROUND(((1-InternationalAirDiscount)*'UPS International Air Base'!K82)*(1+ExpressFuelSurcharge),2))</f>
        <v>1203.13</v>
      </c>
      <c r="L85" s="307">
        <f>IF(MinBaseIntAir&gt;ROUND(((1-InternationalAirDiscount)*'UPS International Air Base'!L82),2),ROUND(MinBaseIntAir*(1+ExpressFuelSurcharge),2),ROUND(((1-InternationalAirDiscount)*'UPS International Air Base'!L82)*(1+ExpressFuelSurcharge),2))</f>
        <v>1298.8</v>
      </c>
      <c r="M85" s="307">
        <f>IF(MinBaseIntAir&gt;ROUND(((1-InternationalAirDiscount)*'UPS International Air Base'!M82),2),ROUND(MinBaseIntAir*(1+ExpressFuelSurcharge),2),ROUND(((1-InternationalAirDiscount)*'UPS International Air Base'!M82)*(1+ExpressFuelSurcharge),2))</f>
        <v>589.67</v>
      </c>
      <c r="N85" s="307">
        <f>IF(MinBaseIntAir&gt;ROUND(((1-InternationalAirDiscount)*'UPS International Air Base'!N82),2),ROUND(MinBaseIntAir*(1+ExpressFuelSurcharge),2),ROUND(((1-InternationalAirDiscount)*'UPS International Air Base'!N82)*(1+ExpressFuelSurcharge),2))</f>
        <v>832.17</v>
      </c>
      <c r="O85" s="307">
        <f>IF(MinBaseIntAir&gt;ROUND(((1-InternationalAirDiscount)*'UPS International Air Base'!O82),2),ROUND(MinBaseIntAir*(1+ExpressFuelSurcharge),2),ROUND(((1-InternationalAirDiscount)*'UPS International Air Base'!O82)*(1+ExpressFuelSurcharge),2))</f>
        <v>756.73</v>
      </c>
      <c r="P85" s="307">
        <f>IF(MinBaseIntAir&gt;ROUND(((1-InternationalAirDiscount)*'UPS International Air Base'!P82),2),ROUND(MinBaseIntAir*(1+ExpressFuelSurcharge),2),ROUND(((1-InternationalAirDiscount)*'UPS International Air Base'!P82)*(1+ExpressFuelSurcharge),2))</f>
        <v>620.35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ht="12.75" customHeight="1">
      <c r="A86" s="299">
        <v>130.0</v>
      </c>
      <c r="B86" s="307">
        <f>IF(MinBaseIntAir&gt;ROUND(((1-InternationalAirDiscount)*'UPS International Air Base'!B83),2),ROUND(MinBaseIntAir*(1+ExpressFuelSurcharge),2),ROUND(((1-InternationalAirDiscount)*'UPS International Air Base'!B83)*(1+ExpressFuelSurcharge),2))</f>
        <v>348.37</v>
      </c>
      <c r="C86" s="307">
        <f>IF(MinBaseIntAir&gt;ROUND(((1-InternationalAirDiscount)*'UPS International Air Base'!C83),2),ROUND(MinBaseIntAir*(1+ExpressFuelSurcharge),2),ROUND(((1-InternationalAirDiscount)*'UPS International Air Base'!C83)*(1+ExpressFuelSurcharge),2))</f>
        <v>360.2</v>
      </c>
      <c r="D86" s="307">
        <f>IF(MinBaseIntAir&gt;ROUND(((1-InternationalAirDiscount)*'UPS International Air Base'!D83),2),ROUND(MinBaseIntAir*(1+ExpressFuelSurcharge),2),ROUND(((1-InternationalAirDiscount)*'UPS International Air Base'!D83)*(1+ExpressFuelSurcharge),2))</f>
        <v>373.26</v>
      </c>
      <c r="E86" s="307">
        <f>IF(MinBaseIntAir&gt;ROUND(((1-InternationalAirDiscount)*'UPS International Air Base'!E83),2),ROUND(MinBaseIntAir*(1+ExpressFuelSurcharge),2),ROUND(((1-InternationalAirDiscount)*'UPS International Air Base'!E83)*(1+ExpressFuelSurcharge),2))</f>
        <v>622.83</v>
      </c>
      <c r="F86" s="307">
        <f>IF(MinBaseIntAir&gt;ROUND(((1-InternationalAirDiscount)*'UPS International Air Base'!F83),2),ROUND(MinBaseIntAir*(1+ExpressFuelSurcharge),2),ROUND(((1-InternationalAirDiscount)*'UPS International Air Base'!F83)*(1+ExpressFuelSurcharge),2))</f>
        <v>580.19</v>
      </c>
      <c r="G86" s="307">
        <f>IF(MinBaseIntAir&gt;ROUND(((1-InternationalAirDiscount)*'UPS International Air Base'!G83),2),ROUND(MinBaseIntAir*(1+ExpressFuelSurcharge),2),ROUND(((1-InternationalAirDiscount)*'UPS International Air Base'!G83)*(1+ExpressFuelSurcharge),2))</f>
        <v>775.26</v>
      </c>
      <c r="H86" s="307">
        <f>IF(MinBaseIntAir&gt;ROUND(((1-InternationalAirDiscount)*'UPS International Air Base'!H83),2),ROUND(MinBaseIntAir*(1+ExpressFuelSurcharge),2),ROUND(((1-InternationalAirDiscount)*'UPS International Air Base'!H83)*(1+ExpressFuelSurcharge),2))</f>
        <v>970.94</v>
      </c>
      <c r="I86" s="307">
        <f>IF(MinBaseIntAir&gt;ROUND(((1-InternationalAirDiscount)*'UPS International Air Base'!I83),2),ROUND(MinBaseIntAir*(1+ExpressFuelSurcharge),2),ROUND(((1-InternationalAirDiscount)*'UPS International Air Base'!I83)*(1+ExpressFuelSurcharge),2))</f>
        <v>889.87</v>
      </c>
      <c r="J86" s="307">
        <f>IF(MinBaseIntAir&gt;ROUND(((1-InternationalAirDiscount)*'UPS International Air Base'!J83),2),ROUND(MinBaseIntAir*(1+ExpressFuelSurcharge),2),ROUND(((1-InternationalAirDiscount)*'UPS International Air Base'!J83)*(1+ExpressFuelSurcharge),2))</f>
        <v>1074.4</v>
      </c>
      <c r="K86" s="307">
        <f>IF(MinBaseIntAir&gt;ROUND(((1-InternationalAirDiscount)*'UPS International Air Base'!K83),2),ROUND(MinBaseIntAir*(1+ExpressFuelSurcharge),2),ROUND(((1-InternationalAirDiscount)*'UPS International Air Base'!K83)*(1+ExpressFuelSurcharge),2))</f>
        <v>1251.25</v>
      </c>
      <c r="L86" s="307">
        <f>IF(MinBaseIntAir&gt;ROUND(((1-InternationalAirDiscount)*'UPS International Air Base'!L83),2),ROUND(MinBaseIntAir*(1+ExpressFuelSurcharge),2),ROUND(((1-InternationalAirDiscount)*'UPS International Air Base'!L83)*(1+ExpressFuelSurcharge),2))</f>
        <v>1350.7</v>
      </c>
      <c r="M86" s="307">
        <f>IF(MinBaseIntAir&gt;ROUND(((1-InternationalAirDiscount)*'UPS International Air Base'!M83),2),ROUND(MinBaseIntAir*(1+ExpressFuelSurcharge),2),ROUND(((1-InternationalAirDiscount)*'UPS International Air Base'!M83)*(1+ExpressFuelSurcharge),2))</f>
        <v>630.95</v>
      </c>
      <c r="N86" s="307">
        <f>IF(MinBaseIntAir&gt;ROUND(((1-InternationalAirDiscount)*'UPS International Air Base'!N83),2),ROUND(MinBaseIntAir*(1+ExpressFuelSurcharge),2),ROUND(((1-InternationalAirDiscount)*'UPS International Air Base'!N83)*(1+ExpressFuelSurcharge),2))</f>
        <v>865.45</v>
      </c>
      <c r="O86" s="307">
        <f>IF(MinBaseIntAir&gt;ROUND(((1-InternationalAirDiscount)*'UPS International Air Base'!O83),2),ROUND(MinBaseIntAir*(1+ExpressFuelSurcharge),2),ROUND(((1-InternationalAirDiscount)*'UPS International Air Base'!O83)*(1+ExpressFuelSurcharge),2))</f>
        <v>787</v>
      </c>
      <c r="P86" s="307">
        <f>IF(MinBaseIntAir&gt;ROUND(((1-InternationalAirDiscount)*'UPS International Air Base'!P83),2),ROUND(MinBaseIntAir*(1+ExpressFuelSurcharge),2),ROUND(((1-InternationalAirDiscount)*'UPS International Air Base'!P83)*(1+ExpressFuelSurcharge),2))</f>
        <v>654.1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ht="12.75" customHeight="1">
      <c r="A87" s="299">
        <v>135.0</v>
      </c>
      <c r="B87" s="307">
        <f>IF(MinBaseIntAir&gt;ROUND(((1-InternationalAirDiscount)*'UPS International Air Base'!B84),2),ROUND(MinBaseIntAir*(1+ExpressFuelSurcharge),2),ROUND(((1-InternationalAirDiscount)*'UPS International Air Base'!B84)*(1+ExpressFuelSurcharge),2))</f>
        <v>361.76</v>
      </c>
      <c r="C87" s="307">
        <f>IF(MinBaseIntAir&gt;ROUND(((1-InternationalAirDiscount)*'UPS International Air Base'!C84),2),ROUND(MinBaseIntAir*(1+ExpressFuelSurcharge),2),ROUND(((1-InternationalAirDiscount)*'UPS International Air Base'!C84)*(1+ExpressFuelSurcharge),2))</f>
        <v>374.06</v>
      </c>
      <c r="D87" s="307">
        <f>IF(MinBaseIntAir&gt;ROUND(((1-InternationalAirDiscount)*'UPS International Air Base'!D84),2),ROUND(MinBaseIntAir*(1+ExpressFuelSurcharge),2),ROUND(((1-InternationalAirDiscount)*'UPS International Air Base'!D84)*(1+ExpressFuelSurcharge),2))</f>
        <v>387.55</v>
      </c>
      <c r="E87" s="307">
        <f>IF(MinBaseIntAir&gt;ROUND(((1-InternationalAirDiscount)*'UPS International Air Base'!E84),2),ROUND(MinBaseIntAir*(1+ExpressFuelSurcharge),2),ROUND(((1-InternationalAirDiscount)*'UPS International Air Base'!E84)*(1+ExpressFuelSurcharge),2))</f>
        <v>646.78</v>
      </c>
      <c r="F87" s="307">
        <f>IF(MinBaseIntAir&gt;ROUND(((1-InternationalAirDiscount)*'UPS International Air Base'!F84),2),ROUND(MinBaseIntAir*(1+ExpressFuelSurcharge),2),ROUND(((1-InternationalAirDiscount)*'UPS International Air Base'!F84)*(1+ExpressFuelSurcharge),2))</f>
        <v>602.51</v>
      </c>
      <c r="G87" s="307">
        <f>IF(MinBaseIntAir&gt;ROUND(((1-InternationalAirDiscount)*'UPS International Air Base'!G84),2),ROUND(MinBaseIntAir*(1+ExpressFuelSurcharge),2),ROUND(((1-InternationalAirDiscount)*'UPS International Air Base'!G84)*(1+ExpressFuelSurcharge),2))</f>
        <v>805.01</v>
      </c>
      <c r="H87" s="307">
        <f>IF(MinBaseIntAir&gt;ROUND(((1-InternationalAirDiscount)*'UPS International Air Base'!H84),2),ROUND(MinBaseIntAir*(1+ExpressFuelSurcharge),2),ROUND(((1-InternationalAirDiscount)*'UPS International Air Base'!H84)*(1+ExpressFuelSurcharge),2))</f>
        <v>1008.29</v>
      </c>
      <c r="I87" s="307">
        <f>IF(MinBaseIntAir&gt;ROUND(((1-InternationalAirDiscount)*'UPS International Air Base'!I84),2),ROUND(MinBaseIntAir*(1+ExpressFuelSurcharge),2),ROUND(((1-InternationalAirDiscount)*'UPS International Air Base'!I84)*(1+ExpressFuelSurcharge),2))</f>
        <v>924.1</v>
      </c>
      <c r="J87" s="307">
        <f>IF(MinBaseIntAir&gt;ROUND(((1-InternationalAirDiscount)*'UPS International Air Base'!J84),2),ROUND(MinBaseIntAir*(1+ExpressFuelSurcharge),2),ROUND(((1-InternationalAirDiscount)*'UPS International Air Base'!J84)*(1+ExpressFuelSurcharge),2))</f>
        <v>1115.73</v>
      </c>
      <c r="K87" s="307">
        <f>IF(MinBaseIntAir&gt;ROUND(((1-InternationalAirDiscount)*'UPS International Air Base'!K84),2),ROUND(MinBaseIntAir*(1+ExpressFuelSurcharge),2),ROUND(((1-InternationalAirDiscount)*'UPS International Air Base'!K84)*(1+ExpressFuelSurcharge),2))</f>
        <v>1299.38</v>
      </c>
      <c r="L87" s="307">
        <f>IF(MinBaseIntAir&gt;ROUND(((1-InternationalAirDiscount)*'UPS International Air Base'!L84),2),ROUND(MinBaseIntAir*(1+ExpressFuelSurcharge),2),ROUND(((1-InternationalAirDiscount)*'UPS International Air Base'!L84)*(1+ExpressFuelSurcharge),2))</f>
        <v>1401.37</v>
      </c>
      <c r="M87" s="307">
        <f>IF(MinBaseIntAir&gt;ROUND(((1-InternationalAirDiscount)*'UPS International Air Base'!M84),2),ROUND(MinBaseIntAir*(1+ExpressFuelSurcharge),2),ROUND(((1-InternationalAirDiscount)*'UPS International Air Base'!M84)*(1+ExpressFuelSurcharge),2))</f>
        <v>655.21</v>
      </c>
      <c r="N87" s="307">
        <f>IF(MinBaseIntAir&gt;ROUND(((1-InternationalAirDiscount)*'UPS International Air Base'!N84),2),ROUND(MinBaseIntAir*(1+ExpressFuelSurcharge),2),ROUND(((1-InternationalAirDiscount)*'UPS International Air Base'!N84)*(1+ExpressFuelSurcharge),2))</f>
        <v>898.74</v>
      </c>
      <c r="O87" s="307">
        <f>IF(MinBaseIntAir&gt;ROUND(((1-InternationalAirDiscount)*'UPS International Air Base'!O84),2),ROUND(MinBaseIntAir*(1+ExpressFuelSurcharge),2),ROUND(((1-InternationalAirDiscount)*'UPS International Air Base'!O84)*(1+ExpressFuelSurcharge),2))</f>
        <v>817.26</v>
      </c>
      <c r="P87" s="307">
        <f>IF(MinBaseIntAir&gt;ROUND(((1-InternationalAirDiscount)*'UPS International Air Base'!P84),2),ROUND(MinBaseIntAir*(1+ExpressFuelSurcharge),2),ROUND(((1-InternationalAirDiscount)*'UPS International Air Base'!P84)*(1+ExpressFuelSurcharge),2))</f>
        <v>682.21</v>
      </c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ht="12.75" customHeight="1">
      <c r="A88" s="299">
        <v>140.0</v>
      </c>
      <c r="B88" s="307">
        <f>IF(MinBaseIntAir&gt;ROUND(((1-InternationalAirDiscount)*'UPS International Air Base'!B85),2),ROUND(MinBaseIntAir*(1+ExpressFuelSurcharge),2),ROUND(((1-InternationalAirDiscount)*'UPS International Air Base'!B85)*(1+ExpressFuelSurcharge),2))</f>
        <v>375.11</v>
      </c>
      <c r="C88" s="307">
        <f>IF(MinBaseIntAir&gt;ROUND(((1-InternationalAirDiscount)*'UPS International Air Base'!C85),2),ROUND(MinBaseIntAir*(1+ExpressFuelSurcharge),2),ROUND(((1-InternationalAirDiscount)*'UPS International Air Base'!C85)*(1+ExpressFuelSurcharge),2))</f>
        <v>387.91</v>
      </c>
      <c r="D88" s="307">
        <f>IF(MinBaseIntAir&gt;ROUND(((1-InternationalAirDiscount)*'UPS International Air Base'!D85),2),ROUND(MinBaseIntAir*(1+ExpressFuelSurcharge),2),ROUND(((1-InternationalAirDiscount)*'UPS International Air Base'!D85)*(1+ExpressFuelSurcharge),2))</f>
        <v>401.88</v>
      </c>
      <c r="E88" s="307">
        <f>IF(MinBaseIntAir&gt;ROUND(((1-InternationalAirDiscount)*'UPS International Air Base'!E85),2),ROUND(MinBaseIntAir*(1+ExpressFuelSurcharge),2),ROUND(((1-InternationalAirDiscount)*'UPS International Air Base'!E85)*(1+ExpressFuelSurcharge),2))</f>
        <v>670.73</v>
      </c>
      <c r="F88" s="307">
        <f>IF(MinBaseIntAir&gt;ROUND(((1-InternationalAirDiscount)*'UPS International Air Base'!F85),2),ROUND(MinBaseIntAir*(1+ExpressFuelSurcharge),2),ROUND(((1-InternationalAirDiscount)*'UPS International Air Base'!F85)*(1+ExpressFuelSurcharge),2))</f>
        <v>624.82</v>
      </c>
      <c r="G88" s="307">
        <f>IF(MinBaseIntAir&gt;ROUND(((1-InternationalAirDiscount)*'UPS International Air Base'!G85),2),ROUND(MinBaseIntAir*(1+ExpressFuelSurcharge),2),ROUND(((1-InternationalAirDiscount)*'UPS International Air Base'!G85)*(1+ExpressFuelSurcharge),2))</f>
        <v>834.08</v>
      </c>
      <c r="H88" s="307">
        <f>IF(MinBaseIntAir&gt;ROUND(((1-InternationalAirDiscount)*'UPS International Air Base'!H85),2),ROUND(MinBaseIntAir*(1+ExpressFuelSurcharge),2),ROUND(((1-InternationalAirDiscount)*'UPS International Air Base'!H85)*(1+ExpressFuelSurcharge),2))</f>
        <v>1045.63</v>
      </c>
      <c r="I88" s="307">
        <f>IF(MinBaseIntAir&gt;ROUND(((1-InternationalAirDiscount)*'UPS International Air Base'!I85),2),ROUND(MinBaseIntAir*(1+ExpressFuelSurcharge),2),ROUND(((1-InternationalAirDiscount)*'UPS International Air Base'!I85)*(1+ExpressFuelSurcharge),2))</f>
        <v>958.33</v>
      </c>
      <c r="J88" s="307">
        <f>IF(MinBaseIntAir&gt;ROUND(((1-InternationalAirDiscount)*'UPS International Air Base'!J85),2),ROUND(MinBaseIntAir*(1+ExpressFuelSurcharge),2),ROUND(((1-InternationalAirDiscount)*'UPS International Air Base'!J85)*(1+ExpressFuelSurcharge),2))</f>
        <v>1157.05</v>
      </c>
      <c r="K88" s="307">
        <f>IF(MinBaseIntAir&gt;ROUND(((1-InternationalAirDiscount)*'UPS International Air Base'!K85),2),ROUND(MinBaseIntAir*(1+ExpressFuelSurcharge),2),ROUND(((1-InternationalAirDiscount)*'UPS International Air Base'!K85)*(1+ExpressFuelSurcharge),2))</f>
        <v>1347.51</v>
      </c>
      <c r="L88" s="307">
        <f>IF(MinBaseIntAir&gt;ROUND(((1-InternationalAirDiscount)*'UPS International Air Base'!L85),2),ROUND(MinBaseIntAir*(1+ExpressFuelSurcharge),2),ROUND(((1-InternationalAirDiscount)*'UPS International Air Base'!L85)*(1+ExpressFuelSurcharge),2))</f>
        <v>1453.22</v>
      </c>
      <c r="M88" s="307">
        <f>IF(MinBaseIntAir&gt;ROUND(((1-InternationalAirDiscount)*'UPS International Air Base'!M85),2),ROUND(MinBaseIntAir*(1+ExpressFuelSurcharge),2),ROUND(((1-InternationalAirDiscount)*'UPS International Air Base'!M85)*(1+ExpressFuelSurcharge),2))</f>
        <v>679.47</v>
      </c>
      <c r="N88" s="307">
        <f>IF(MinBaseIntAir&gt;ROUND(((1-InternationalAirDiscount)*'UPS International Air Base'!N85),2),ROUND(MinBaseIntAir*(1+ExpressFuelSurcharge),2),ROUND(((1-InternationalAirDiscount)*'UPS International Air Base'!N85)*(1+ExpressFuelSurcharge),2))</f>
        <v>932.03</v>
      </c>
      <c r="O88" s="307">
        <f>IF(MinBaseIntAir&gt;ROUND(((1-InternationalAirDiscount)*'UPS International Air Base'!O85),2),ROUND(MinBaseIntAir*(1+ExpressFuelSurcharge),2),ROUND(((1-InternationalAirDiscount)*'UPS International Air Base'!O85)*(1+ExpressFuelSurcharge),2))</f>
        <v>847.53</v>
      </c>
      <c r="P88" s="307">
        <f>IF(MinBaseIntAir&gt;ROUND(((1-InternationalAirDiscount)*'UPS International Air Base'!P85),2),ROUND(MinBaseIntAir*(1+ExpressFuelSurcharge),2),ROUND(((1-InternationalAirDiscount)*'UPS International Air Base'!P85)*(1+ExpressFuelSurcharge),2))</f>
        <v>707.45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ht="12.75" customHeight="1">
      <c r="A89" s="299">
        <v>145.0</v>
      </c>
      <c r="B89" s="307">
        <f>IF(MinBaseIntAir&gt;ROUND(((1-InternationalAirDiscount)*'UPS International Air Base'!B86),2),ROUND(MinBaseIntAir*(1+ExpressFuelSurcharge),2),ROUND(((1-InternationalAirDiscount)*'UPS International Air Base'!B86)*(1+ExpressFuelSurcharge),2))</f>
        <v>388.19</v>
      </c>
      <c r="C89" s="307">
        <f>IF(MinBaseIntAir&gt;ROUND(((1-InternationalAirDiscount)*'UPS International Air Base'!C86),2),ROUND(MinBaseIntAir*(1+ExpressFuelSurcharge),2),ROUND(((1-InternationalAirDiscount)*'UPS International Air Base'!C86)*(1+ExpressFuelSurcharge),2))</f>
        <v>401.77</v>
      </c>
      <c r="D89" s="307">
        <f>IF(MinBaseIntAir&gt;ROUND(((1-InternationalAirDiscount)*'UPS International Air Base'!D86),2),ROUND(MinBaseIntAir*(1+ExpressFuelSurcharge),2),ROUND(((1-InternationalAirDiscount)*'UPS International Air Base'!D86)*(1+ExpressFuelSurcharge),2))</f>
        <v>416.21</v>
      </c>
      <c r="E89" s="307">
        <f>IF(MinBaseIntAir&gt;ROUND(((1-InternationalAirDiscount)*'UPS International Air Base'!E86),2),ROUND(MinBaseIntAir*(1+ExpressFuelSurcharge),2),ROUND(((1-InternationalAirDiscount)*'UPS International Air Base'!E86)*(1+ExpressFuelSurcharge),2))</f>
        <v>708.17</v>
      </c>
      <c r="F89" s="307">
        <f>IF(MinBaseIntAir&gt;ROUND(((1-InternationalAirDiscount)*'UPS International Air Base'!F86),2),ROUND(MinBaseIntAir*(1+ExpressFuelSurcharge),2),ROUND(((1-InternationalAirDiscount)*'UPS International Air Base'!F86)*(1+ExpressFuelSurcharge),2))</f>
        <v>647.14</v>
      </c>
      <c r="G89" s="307">
        <f>IF(MinBaseIntAir&gt;ROUND(((1-InternationalAirDiscount)*'UPS International Air Base'!G86),2),ROUND(MinBaseIntAir*(1+ExpressFuelSurcharge),2),ROUND(((1-InternationalAirDiscount)*'UPS International Air Base'!G86)*(1+ExpressFuelSurcharge),2))</f>
        <v>863.47</v>
      </c>
      <c r="H89" s="307">
        <f>IF(MinBaseIntAir&gt;ROUND(((1-InternationalAirDiscount)*'UPS International Air Base'!H86),2),ROUND(MinBaseIntAir*(1+ExpressFuelSurcharge),2),ROUND(((1-InternationalAirDiscount)*'UPS International Air Base'!H86)*(1+ExpressFuelSurcharge),2))</f>
        <v>1082.97</v>
      </c>
      <c r="I89" s="307">
        <f>IF(MinBaseIntAir&gt;ROUND(((1-InternationalAirDiscount)*'UPS International Air Base'!I86),2),ROUND(MinBaseIntAir*(1+ExpressFuelSurcharge),2),ROUND(((1-InternationalAirDiscount)*'UPS International Air Base'!I86)*(1+ExpressFuelSurcharge),2))</f>
        <v>992.55</v>
      </c>
      <c r="J89" s="307">
        <f>IF(MinBaseIntAir&gt;ROUND(((1-InternationalAirDiscount)*'UPS International Air Base'!J86),2),ROUND(MinBaseIntAir*(1+ExpressFuelSurcharge),2),ROUND(((1-InternationalAirDiscount)*'UPS International Air Base'!J86)*(1+ExpressFuelSurcharge),2))</f>
        <v>1198.37</v>
      </c>
      <c r="K89" s="307">
        <f>IF(MinBaseIntAir&gt;ROUND(((1-InternationalAirDiscount)*'UPS International Air Base'!K86),2),ROUND(MinBaseIntAir*(1+ExpressFuelSurcharge),2),ROUND(((1-InternationalAirDiscount)*'UPS International Air Base'!K86)*(1+ExpressFuelSurcharge),2))</f>
        <v>1395.63</v>
      </c>
      <c r="L89" s="307">
        <f>IF(MinBaseIntAir&gt;ROUND(((1-InternationalAirDiscount)*'UPS International Air Base'!L86),2),ROUND(MinBaseIntAir*(1+ExpressFuelSurcharge),2),ROUND(((1-InternationalAirDiscount)*'UPS International Air Base'!L86)*(1+ExpressFuelSurcharge),2))</f>
        <v>1503.74</v>
      </c>
      <c r="M89" s="307">
        <f>IF(MinBaseIntAir&gt;ROUND(((1-InternationalAirDiscount)*'UPS International Air Base'!M86),2),ROUND(MinBaseIntAir*(1+ExpressFuelSurcharge),2),ROUND(((1-InternationalAirDiscount)*'UPS International Air Base'!M86)*(1+ExpressFuelSurcharge),2))</f>
        <v>703.74</v>
      </c>
      <c r="N89" s="307">
        <f>IF(MinBaseIntAir&gt;ROUND(((1-InternationalAirDiscount)*'UPS International Air Base'!N86),2),ROUND(MinBaseIntAir*(1+ExpressFuelSurcharge),2),ROUND(((1-InternationalAirDiscount)*'UPS International Air Base'!N86)*(1+ExpressFuelSurcharge),2))</f>
        <v>965.31</v>
      </c>
      <c r="O89" s="307">
        <f>IF(MinBaseIntAir&gt;ROUND(((1-InternationalAirDiscount)*'UPS International Air Base'!O86),2),ROUND(MinBaseIntAir*(1+ExpressFuelSurcharge),2),ROUND(((1-InternationalAirDiscount)*'UPS International Air Base'!O86)*(1+ExpressFuelSurcharge),2))</f>
        <v>877.8</v>
      </c>
      <c r="P89" s="307">
        <f>IF(MinBaseIntAir&gt;ROUND(((1-InternationalAirDiscount)*'UPS International Air Base'!P86),2),ROUND(MinBaseIntAir*(1+ExpressFuelSurcharge),2),ROUND(((1-InternationalAirDiscount)*'UPS International Air Base'!P86)*(1+ExpressFuelSurcharge),2))</f>
        <v>732.71</v>
      </c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ht="12.75" customHeight="1">
      <c r="A90" s="299">
        <v>150.0</v>
      </c>
      <c r="B90" s="307">
        <f>IF(MinBaseIntAir&gt;ROUND(((1-InternationalAirDiscount)*'UPS International Air Base'!B87),2),ROUND(MinBaseIntAir*(1+ExpressFuelSurcharge),2),ROUND(((1-InternationalAirDiscount)*'UPS International Air Base'!B87)*(1+ExpressFuelSurcharge),2))</f>
        <v>401.47</v>
      </c>
      <c r="C90" s="307">
        <f>IF(MinBaseIntAir&gt;ROUND(((1-InternationalAirDiscount)*'UPS International Air Base'!C87),2),ROUND(MinBaseIntAir*(1+ExpressFuelSurcharge),2),ROUND(((1-InternationalAirDiscount)*'UPS International Air Base'!C87)*(1+ExpressFuelSurcharge),2))</f>
        <v>415.62</v>
      </c>
      <c r="D90" s="307">
        <f>IF(MinBaseIntAir&gt;ROUND(((1-InternationalAirDiscount)*'UPS International Air Base'!D87),2),ROUND(MinBaseIntAir*(1+ExpressFuelSurcharge),2),ROUND(((1-InternationalAirDiscount)*'UPS International Air Base'!D87)*(1+ExpressFuelSurcharge),2))</f>
        <v>430.54</v>
      </c>
      <c r="E90" s="307">
        <f>IF(MinBaseIntAir&gt;ROUND(((1-InternationalAirDiscount)*'UPS International Air Base'!E87),2),ROUND(MinBaseIntAir*(1+ExpressFuelSurcharge),2),ROUND(((1-InternationalAirDiscount)*'UPS International Air Base'!E87)*(1+ExpressFuelSurcharge),2))</f>
        <v>732.6</v>
      </c>
      <c r="F90" s="307">
        <f>IF(MinBaseIntAir&gt;ROUND(((1-InternationalAirDiscount)*'UPS International Air Base'!F87),2),ROUND(MinBaseIntAir*(1+ExpressFuelSurcharge),2),ROUND(((1-InternationalAirDiscount)*'UPS International Air Base'!F87)*(1+ExpressFuelSurcharge),2))</f>
        <v>669.45</v>
      </c>
      <c r="G90" s="307">
        <f>IF(MinBaseIntAir&gt;ROUND(((1-InternationalAirDiscount)*'UPS International Air Base'!G87),2),ROUND(MinBaseIntAir*(1+ExpressFuelSurcharge),2),ROUND(((1-InternationalAirDiscount)*'UPS International Air Base'!G87)*(1+ExpressFuelSurcharge),2))</f>
        <v>897.02</v>
      </c>
      <c r="H90" s="307">
        <f>IF(MinBaseIntAir&gt;ROUND(((1-InternationalAirDiscount)*'UPS International Air Base'!H87),2),ROUND(MinBaseIntAir*(1+ExpressFuelSurcharge),2),ROUND(((1-InternationalAirDiscount)*'UPS International Air Base'!H87)*(1+ExpressFuelSurcharge),2))</f>
        <v>1120.32</v>
      </c>
      <c r="I90" s="307">
        <f>IF(MinBaseIntAir&gt;ROUND(((1-InternationalAirDiscount)*'UPS International Air Base'!I87),2),ROUND(MinBaseIntAir*(1+ExpressFuelSurcharge),2),ROUND(((1-InternationalAirDiscount)*'UPS International Air Base'!I87)*(1+ExpressFuelSurcharge),2))</f>
        <v>1026.77</v>
      </c>
      <c r="J90" s="307">
        <f>IF(MinBaseIntAir&gt;ROUND(((1-InternationalAirDiscount)*'UPS International Air Base'!J87),2),ROUND(MinBaseIntAir*(1+ExpressFuelSurcharge),2),ROUND(((1-InternationalAirDiscount)*'UPS International Air Base'!J87)*(1+ExpressFuelSurcharge),2))</f>
        <v>1239.7</v>
      </c>
      <c r="K90" s="307">
        <f>IF(MinBaseIntAir&gt;ROUND(((1-InternationalAirDiscount)*'UPS International Air Base'!K87),2),ROUND(MinBaseIntAir*(1+ExpressFuelSurcharge),2),ROUND(((1-InternationalAirDiscount)*'UPS International Air Base'!K87)*(1+ExpressFuelSurcharge),2))</f>
        <v>1443.76</v>
      </c>
      <c r="L90" s="307">
        <f>IF(MinBaseIntAir&gt;ROUND(((1-InternationalAirDiscount)*'UPS International Air Base'!L87),2),ROUND(MinBaseIntAir*(1+ExpressFuelSurcharge),2),ROUND(((1-InternationalAirDiscount)*'UPS International Air Base'!L87)*(1+ExpressFuelSurcharge),2))</f>
        <v>1555.55</v>
      </c>
      <c r="M90" s="307">
        <f>IF(MinBaseIntAir&gt;ROUND(((1-InternationalAirDiscount)*'UPS International Air Base'!M87),2),ROUND(MinBaseIntAir*(1+ExpressFuelSurcharge),2),ROUND(((1-InternationalAirDiscount)*'UPS International Air Base'!M87)*(1+ExpressFuelSurcharge),2))</f>
        <v>728.01</v>
      </c>
      <c r="N90" s="307">
        <f>IF(MinBaseIntAir&gt;ROUND(((1-InternationalAirDiscount)*'UPS International Air Base'!N87),2),ROUND(MinBaseIntAir*(1+ExpressFuelSurcharge),2),ROUND(((1-InternationalAirDiscount)*'UPS International Air Base'!N87)*(1+ExpressFuelSurcharge),2))</f>
        <v>998.6</v>
      </c>
      <c r="O90" s="307">
        <f>IF(MinBaseIntAir&gt;ROUND(((1-InternationalAirDiscount)*'UPS International Air Base'!O87),2),ROUND(MinBaseIntAir*(1+ExpressFuelSurcharge),2),ROUND(((1-InternationalAirDiscount)*'UPS International Air Base'!O87)*(1+ExpressFuelSurcharge),2))</f>
        <v>908.07</v>
      </c>
      <c r="P90" s="307">
        <f>IF(MinBaseIntAir&gt;ROUND(((1-InternationalAirDiscount)*'UPS International Air Base'!P87),2),ROUND(MinBaseIntAir*(1+ExpressFuelSurcharge),2),ROUND(((1-InternationalAirDiscount)*'UPS International Air Base'!P87)*(1+ExpressFuelSurcharge),2))</f>
        <v>757.97</v>
      </c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ht="12.7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ht="12.7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ht="12.7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ht="12.7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ht="12.7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ht="12.7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ht="12.7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ht="12.7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ht="12.7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ht="12.7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ht="12.7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2.7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2.7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2.7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2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2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2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2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2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2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2.7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2.7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2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2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2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2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2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2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2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2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2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2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2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2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2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2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2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2.7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2.7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2.7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2.7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2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2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2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2.7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2.7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2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2.7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2.7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2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2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2.7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2.7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2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2.7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2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2.7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2.7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2.7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2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2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2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2.7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2.7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2.7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2.7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2.7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2.7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2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2.7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2.7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2.7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2.7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2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2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2.7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2.7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2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2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2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2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2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2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2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2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2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2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2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2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2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2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2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2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2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2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2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2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2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2.7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2.7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2.7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2.7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2.7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2.7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2.7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2.7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2.7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2.7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2.7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2.7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2.7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2.7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2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2.7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2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2.7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2.7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2.7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2.7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2.7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2.7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2.7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2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2.7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2.7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2.7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2.7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2.7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2.7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2.7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2.7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2.7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2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2.7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2.7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2.7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2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2.7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2.7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2.7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2.7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2.7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2.7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2.7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2.7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2.7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2.7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2.7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2.7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2.7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2.7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2.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2.7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2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2.7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2.7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2.7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2.7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2.7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2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2.7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2.7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2.7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2.7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2.7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2.7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2.7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2.7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2.7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2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2.7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2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2.7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2.7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2.7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2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2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2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2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2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2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2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2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2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2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2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2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2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2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2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2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2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2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2.7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ht="12.7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ht="12.7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ht="12.7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ht="12.7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ht="12.7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ht="12.7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ht="12.7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ht="12.7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ht="12.7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ht="12.7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ht="12.7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ht="12.7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ht="12.7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ht="12.7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ht="12.7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ht="12.7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ht="12.7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ht="12.7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ht="12.7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ht="12.7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ht="12.7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ht="12.7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ht="12.7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ht="12.7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ht="12.7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ht="12.7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ht="12.7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ht="12.7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ht="12.7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ht="12.7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ht="12.7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ht="12.7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ht="12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ht="12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ht="12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2.7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ht="12.75" customHeight="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ht="12.75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ht="12.75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ht="12.75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ht="12.7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ht="12.75" customHeight="1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ht="12.75" customHeight="1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ht="12.75" customHeight="1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ht="12.75" customHeight="1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ht="12.75" customHeigh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ht="12.7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ht="12.75" customHeight="1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ht="12.75" customHeight="1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ht="12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ht="12.75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ht="12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ht="12.7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ht="12.75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ht="12.7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ht="12.75" customHeight="1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ht="12.75" customHeight="1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ht="12.75" customHeight="1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ht="12.75" customHeight="1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ht="12.75" customHeight="1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ht="12.75" customHeight="1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ht="12.75" customHeight="1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ht="12.75" customHeight="1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ht="12.75" customHeigh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ht="12.75" customHeight="1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ht="12.75" customHeight="1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ht="12.7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ht="12.75" customHeight="1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ht="12.75" customHeight="1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ht="12.75" customHeight="1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ht="12.75" customHeight="1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ht="12.75" customHeight="1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ht="12.75" customHeight="1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ht="12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ht="12.75" customHeight="1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ht="12.75" customHeight="1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ht="12.75" customHeight="1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ht="12.75" customHeight="1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ht="12.75" customHeight="1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ht="12.75" customHeight="1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ht="12.75" customHeight="1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ht="12.75" customHeight="1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ht="12.75" customHeight="1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ht="12.75" customHeight="1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ht="12.75" customHeight="1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ht="12.75" customHeight="1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ht="12.75" customHeight="1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ht="12.75" customHeight="1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ht="12.75" customHeight="1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ht="12.75" customHeight="1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ht="12.75" customHeigh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ht="12.75" customHeight="1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ht="12.75" customHeight="1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ht="12.75" customHeight="1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ht="12.75" customHeight="1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ht="12.75" customHeight="1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ht="12.75" customHeigh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ht="12.75" customHeigh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ht="12.75" customHeight="1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ht="12.75" customHeight="1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ht="12.75" customHeight="1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ht="12.75" customHeight="1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ht="12.75" customHeight="1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ht="12.75" customHeight="1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ht="12.75" customHeight="1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ht="12.75" customHeight="1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ht="12.75" customHeight="1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ht="12.75" customHeight="1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ht="12.75" customHeight="1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ht="12.75" customHeight="1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ht="12.75" customHeight="1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ht="12.75" customHeight="1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ht="12.75" customHeight="1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ht="12.75" customHeight="1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ht="12.75" customHeight="1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ht="12.75" customHeight="1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ht="12.75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ht="12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ht="12.7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ht="12.75" customHeight="1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ht="12.75" customHeight="1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ht="12.7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ht="12.7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ht="12.75" customHeight="1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ht="12.7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ht="12.75" customHeigh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ht="12.75" customHeight="1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ht="12.75" customHeight="1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ht="12.75" customHeight="1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ht="12.75" customHeight="1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ht="12.75" customHeight="1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ht="12.75" customHeight="1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ht="12.75" customHeight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ht="12.75" customHeight="1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ht="12.7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ht="12.75" customHeight="1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ht="12.75" customHeight="1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ht="12.75" customHeight="1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ht="12.75" customHeight="1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ht="12.75" customHeight="1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ht="12.75" customHeight="1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ht="12.75" customHeight="1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ht="12.75" customHeight="1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ht="12.75" customHeight="1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ht="12.75" customHeight="1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ht="12.75" customHeight="1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ht="12.75" customHeight="1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ht="12.75" customHeight="1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ht="12.75" customHeight="1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ht="12.75" customHeight="1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ht="12.75" customHeight="1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ht="12.75" customHeight="1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ht="12.75" customHeight="1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ht="12.75" customHeight="1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ht="12.75" customHeight="1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ht="12.75" customHeight="1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ht="12.75" customHeight="1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ht="12.75" customHeight="1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ht="12.75" customHeight="1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ht="12.75" customHeight="1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ht="12.75" customHeight="1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ht="12.75" customHeight="1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ht="12.75" customHeight="1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ht="12.75" customHeight="1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ht="12.75" customHeight="1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ht="12.75" customHeight="1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ht="12.75" customHeight="1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ht="12.75" customHeight="1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ht="12.75" customHeight="1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ht="12.75" customHeight="1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ht="12.75" customHeight="1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ht="12.75" customHeight="1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ht="12.75" customHeight="1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ht="12.75" customHeight="1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ht="12.75" customHeight="1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ht="12.75" customHeight="1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ht="12.75" customHeight="1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ht="12.75" customHeight="1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ht="12.75" customHeight="1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ht="12.75" customHeight="1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ht="12.75" customHeight="1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ht="12.75" customHeight="1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ht="12.75" customHeight="1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ht="12.75" customHeight="1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ht="12.75" customHeight="1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ht="12.75" customHeight="1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ht="12.75" customHeight="1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ht="12.75" customHeight="1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ht="12.75" customHeight="1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ht="12.75" customHeight="1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ht="12.75" customHeight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ht="12.75" customHeight="1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ht="12.75" customHeight="1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ht="12.75" customHeight="1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ht="12.75" customHeight="1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ht="12.75" customHeight="1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ht="12.75" customHeight="1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ht="12.75" customHeight="1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ht="12.75" customHeight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ht="12.75" customHeight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ht="12.75" customHeight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ht="12.75" customHeight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ht="12.75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ht="12.7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ht="12.7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ht="12.75" customHeight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ht="12.75" customHeight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ht="12.75" customHeight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ht="12.75" customHeight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ht="12.75" customHeight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ht="12.75" customHeight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ht="12.75" customHeight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ht="12.75" customHeight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ht="12.75" customHeight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ht="12.75" customHeight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ht="12.75" customHeight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ht="12.75" customHeight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ht="12.75" customHeight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ht="12.75" customHeight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ht="12.75" customHeigh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ht="12.75" customHeight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ht="12.75" customHeight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ht="12.75" customHeight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ht="12.75" customHeight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ht="12.75" customHeight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ht="12.75" customHeight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ht="12.75" customHeight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ht="12.7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ht="12.75" customHeight="1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ht="12.75" customHeight="1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ht="12.75" customHeight="1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ht="12.75" customHeight="1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ht="12.75" customHeight="1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ht="12.75" customHeight="1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ht="12.75" customHeight="1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ht="12.75" customHeight="1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ht="12.75" customHeight="1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ht="12.75" customHeight="1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ht="12.75" customHeight="1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ht="12.75" customHeight="1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ht="12.75" customHeight="1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ht="12.75" customHeight="1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ht="12.75" customHeight="1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ht="12.75" customHeight="1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ht="12.75" customHeight="1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ht="12.75" customHeight="1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ht="12.75" customHeight="1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ht="12.75" customHeight="1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ht="12.75" customHeight="1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ht="12.75" customHeight="1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ht="12.75" customHeight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ht="12.75" customHeight="1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ht="12.75" customHeight="1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ht="12.75" customHeight="1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ht="12.75" customHeight="1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ht="12.75" customHeight="1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ht="12.75" customHeight="1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ht="12.75" customHeight="1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ht="12.75" customHeight="1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ht="12.75" customHeight="1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ht="12.75" customHeight="1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ht="12.75" customHeight="1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ht="12.75" customHeight="1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ht="12.75" customHeight="1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ht="12.75" customHeight="1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ht="12.75" customHeight="1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ht="12.75" customHeight="1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ht="12.75" customHeight="1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ht="12.75" customHeight="1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ht="12.75" customHeight="1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ht="12.75" customHeight="1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ht="12.75" customHeight="1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ht="12.75" customHeight="1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ht="12.75" customHeight="1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ht="12.75" customHeight="1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ht="12.75" customHeight="1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ht="12.75" customHeight="1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ht="12.75" customHeight="1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ht="12.75" customHeight="1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ht="12.75" customHeight="1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ht="12.75" customHeight="1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ht="12.75" customHeight="1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ht="12.75" customHeight="1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ht="12.75" customHeight="1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ht="12.75" customHeight="1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ht="12.75" customHeight="1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ht="12.75" customHeight="1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ht="12.75" customHeight="1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ht="12.75" customHeight="1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ht="12.75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ht="12.75" customHeight="1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ht="12.75" customHeight="1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ht="12.75" customHeight="1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ht="12.75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ht="12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ht="12.75" customHeight="1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ht="12.75" customHeight="1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ht="12.75" customHeight="1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ht="12.75" customHeight="1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ht="12.75" customHeight="1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ht="12.75" customHeight="1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ht="12.75" customHeight="1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ht="12.75" customHeight="1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ht="12.75" customHeight="1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ht="12.75" customHeight="1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ht="12.75" customHeight="1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ht="12.75" customHeight="1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ht="12.75" customHeight="1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ht="12.75" customHeight="1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ht="12.75" customHeight="1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ht="12.75" customHeight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ht="12.75" customHeight="1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ht="12.75" customHeight="1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ht="12.75" customHeight="1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ht="12.75" customHeight="1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ht="12.75" customHeight="1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ht="12.75" customHeight="1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ht="12.75" customHeight="1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ht="12.75" customHeight="1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ht="12.7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ht="12.75" customHeight="1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ht="12.75" customHeight="1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ht="12.75" customHeight="1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ht="12.75" customHeight="1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ht="12.75" customHeight="1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ht="12.75" customHeight="1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ht="12.75" customHeight="1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ht="12.75" customHeight="1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ht="12.75" customHeight="1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ht="12.75" customHeight="1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ht="12.75" customHeight="1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ht="12.75" customHeight="1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ht="12.75" customHeight="1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ht="12.75" customHeight="1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ht="12.75" customHeight="1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ht="12.75" customHeight="1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ht="12.75" customHeight="1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ht="12.75" customHeight="1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ht="12.75" customHeight="1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ht="12.75" customHeight="1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ht="12.75" customHeight="1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ht="12.75" customHeight="1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ht="12.75" customHeight="1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ht="12.75" customHeight="1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ht="12.75" customHeight="1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ht="12.75" customHeight="1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ht="12.75" customHeight="1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ht="12.75" customHeight="1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ht="12.75" customHeight="1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ht="12.75" customHeight="1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ht="12.75" customHeight="1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ht="12.75" customHeight="1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ht="12.75" customHeight="1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ht="12.75" customHeight="1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ht="12.75" customHeight="1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ht="12.75" customHeight="1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ht="12.75" customHeight="1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ht="12.75" customHeight="1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ht="12.75" customHeight="1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ht="12.75" customHeight="1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ht="12.75" customHeight="1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ht="12.75" customHeight="1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ht="12.75" customHeight="1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ht="12.75" customHeight="1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ht="12.75" customHeight="1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ht="12.75" customHeight="1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ht="12.75" customHeight="1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ht="12.75" customHeight="1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ht="12.75" customHeight="1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ht="12.75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ht="12.75" customHeight="1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ht="12.75" customHeight="1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ht="12.75" customHeight="1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ht="12.75" customHeight="1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ht="12.75" customHeight="1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ht="12.75" customHeight="1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ht="12.75" customHeight="1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ht="12.75" customHeight="1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ht="12.75" customHeight="1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ht="12.75" customHeight="1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ht="12.75" customHeight="1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ht="12.75" customHeight="1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ht="12.75" customHeight="1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ht="12.75" customHeight="1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ht="12.75" customHeight="1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ht="12.75" customHeight="1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ht="12.75" customHeight="1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ht="12.75" customHeight="1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ht="12.75" customHeight="1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ht="12.75" customHeight="1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ht="12.75" customHeight="1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ht="12.75" customHeight="1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ht="12.75" customHeight="1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ht="12.75" customHeight="1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ht="12.75" customHeight="1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ht="12.75" customHeight="1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ht="12.75" customHeight="1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ht="12.75" customHeight="1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ht="12.75" customHeight="1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ht="12.75" customHeight="1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ht="12.75" customHeight="1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ht="12.75" customHeight="1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ht="12.75" customHeight="1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ht="12.75" customHeight="1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ht="12.75" customHeight="1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ht="12.75" customHeight="1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ht="12.75" customHeight="1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ht="12.75" customHeight="1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ht="12.75" customHeight="1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ht="12.75" customHeight="1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ht="12.75" customHeight="1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ht="12.75" customHeight="1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ht="12.75" customHeight="1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ht="12.75" customHeight="1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ht="12.75" customHeight="1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ht="12.75" customHeight="1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ht="12.75" customHeight="1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ht="12.75" customHeight="1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ht="12.75" customHeight="1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ht="12.75" customHeight="1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ht="12.75" customHeight="1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ht="12.75" customHeight="1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ht="12.75" customHeight="1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ht="12.75" customHeight="1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ht="12.75" customHeight="1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ht="12.75" customHeight="1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ht="12.75" customHeight="1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ht="12.75" customHeight="1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ht="12.75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ht="12.75" customHeight="1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ht="12.75" customHeight="1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ht="12.75" customHeight="1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ht="12.75" customHeight="1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ht="12.75" customHeight="1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ht="12.75" customHeight="1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ht="12.75" customHeight="1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ht="12.75" customHeight="1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ht="12.75" customHeight="1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ht="12.75" customHeight="1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ht="12.75" customHeight="1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ht="12.75" customHeight="1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ht="12.75" customHeight="1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ht="12.75" customHeight="1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ht="12.75" customHeight="1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ht="12.75" customHeight="1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ht="12.75" customHeight="1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ht="12.75" customHeight="1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ht="12.75" customHeight="1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ht="12.75" customHeight="1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ht="12.75" customHeight="1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ht="12.75" customHeight="1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ht="12.75" customHeight="1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ht="12.75" customHeight="1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ht="12.75" customHeight="1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ht="12.75" customHeight="1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ht="12.75" customHeight="1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ht="12.75" customHeight="1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ht="12.75" customHeight="1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ht="12.75" customHeight="1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ht="12.75" customHeight="1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ht="12.75" customHeight="1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ht="12.75" customHeight="1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ht="12.75" customHeight="1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ht="12.75" customHeight="1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ht="12.75" customHeight="1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ht="12.7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ht="12.75" customHeight="1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ht="12.75" customHeight="1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ht="12.75" customHeight="1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ht="12.75" customHeight="1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ht="12.75" customHeight="1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ht="12.75" customHeight="1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ht="12.75" customHeight="1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ht="12.75" customHeight="1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ht="12.75" customHeight="1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ht="12.75" customHeight="1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ht="12.75" customHeight="1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ht="12.75" customHeight="1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ht="12.75" customHeight="1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ht="12.75" customHeight="1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ht="12.75" customHeight="1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ht="12.75" customHeight="1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ht="12.75" customHeight="1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ht="12.75" customHeight="1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ht="12.75" customHeight="1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ht="12.75" customHeight="1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ht="12.75" customHeight="1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ht="12.75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ht="12.75" customHeight="1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ht="12.75" customHeight="1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ht="12.75" customHeight="1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ht="12.75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ht="12.75" customHeight="1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ht="12.75" customHeight="1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ht="12.75" customHeight="1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ht="12.75" customHeight="1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ht="12.75" customHeight="1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ht="12.75" customHeight="1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ht="12.75" customHeight="1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ht="12.7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ht="12.75" customHeight="1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ht="12.75" customHeight="1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ht="12.75" customHeight="1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ht="12.75" customHeight="1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ht="12.75" customHeight="1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ht="12.75" customHeight="1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ht="12.75" customHeight="1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ht="12.75" customHeight="1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ht="12.75" customHeight="1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ht="12.75" customHeight="1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ht="12.75" customHeight="1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ht="12.75" customHeight="1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ht="12.75" customHeight="1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ht="12.75" customHeight="1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ht="12.75" customHeight="1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ht="12.75" customHeight="1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ht="12.75" customHeight="1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ht="12.75" customHeight="1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ht="12.75" customHeight="1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ht="12.75" customHeight="1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ht="12.75" customHeight="1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ht="12.75" customHeight="1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ht="12.75" customHeight="1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ht="12.75" customHeight="1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ht="12.75" customHeight="1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ht="12.75" customHeight="1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ht="12.75" customHeight="1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ht="12.75" customHeight="1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ht="12.75" customHeight="1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ht="12.75" customHeight="1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ht="12.75" customHeight="1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ht="12.75" customHeight="1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ht="12.75" customHeight="1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ht="12.7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ht="12.75" customHeight="1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ht="12.75" customHeight="1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ht="12.75" customHeight="1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ht="12.75" customHeight="1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ht="12.75" customHeight="1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ht="12.75" customHeight="1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ht="12.75" customHeight="1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ht="12.75" customHeight="1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ht="12.75" customHeight="1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ht="12.75" customHeight="1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ht="12.75" customHeight="1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ht="12.75" customHeight="1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ht="12.75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ht="12.75" customHeight="1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ht="12.75" customHeight="1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ht="12.75" customHeight="1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ht="12.75" customHeight="1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ht="12.75" customHeight="1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ht="12.75" customHeight="1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ht="12.75" customHeight="1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ht="12.75" customHeight="1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ht="12.75" customHeight="1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ht="12.75" customHeight="1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ht="12.75" customHeight="1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ht="12.75" customHeight="1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ht="12.75" customHeight="1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ht="12.75" customHeight="1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ht="12.75" customHeight="1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ht="12.75" customHeight="1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ht="12.75" customHeight="1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ht="12.75" customHeight="1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ht="12.75" customHeight="1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ht="12.75" customHeight="1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ht="12.75" customHeight="1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ht="12.75" customHeight="1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ht="12.75" customHeight="1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ht="12.75" customHeight="1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ht="12.75" customHeight="1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ht="12.75" customHeight="1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ht="12.75" customHeight="1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ht="12.75" customHeight="1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ht="12.75" customHeight="1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ht="12.75" customHeight="1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ht="12.75" customHeight="1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ht="12.75" customHeight="1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ht="12.75" customHeight="1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ht="12.75" customHeight="1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ht="12.75" customHeight="1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ht="12.75" customHeight="1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ht="12.75" customHeight="1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ht="12.75" customHeight="1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ht="12.75" customHeight="1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ht="12.75" customHeight="1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ht="12.75" customHeight="1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ht="12.75" customHeight="1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ht="12.75" customHeight="1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ht="12.75" customHeight="1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ht="12.75" customHeight="1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ht="12.75" customHeight="1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ht="12.75" customHeight="1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ht="12.75" customHeight="1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ht="12.75" customHeight="1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ht="12.75" customHeight="1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ht="12.75" customHeight="1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ht="12.75" customHeight="1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ht="12.75" customHeight="1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ht="12.75" customHeight="1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ht="12.75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ht="12.75" customHeight="1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ht="12.75" customHeight="1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ht="12.7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ht="12.7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ht="12.75" customHeight="1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ht="12.75" customHeight="1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ht="12.75" customHeight="1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ht="12.75" customHeight="1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ht="12.75" customHeight="1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ht="12.7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ht="12.75" customHeight="1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ht="12.75" customHeight="1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ht="12.75" customHeight="1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ht="12.75" customHeight="1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ht="12.7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ht="12.75" customHeight="1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ht="12.75" customHeight="1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ht="12.75" customHeight="1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ht="12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ht="12.75" customHeight="1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ht="12.75" customHeight="1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ht="12.75" customHeight="1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ht="12.75" customHeight="1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ht="12.75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ht="12.75" customHeight="1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ht="12.75" customHeight="1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ht="12.75" customHeight="1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ht="12.75" customHeight="1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ht="12.75" customHeight="1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ht="12.75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ht="12.75" customHeight="1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ht="12.75" customHeight="1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ht="12.75" customHeight="1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ht="12.75" customHeight="1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ht="12.75" customHeight="1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ht="12.75" customHeight="1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ht="12.75" customHeight="1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ht="12.75" customHeight="1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ht="12.75" customHeight="1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ht="12.75" customHeight="1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ht="12.75" customHeight="1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ht="12.75" customHeight="1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ht="12.75" customHeight="1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ht="12.75" customHeight="1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ht="12.75" customHeight="1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ht="12.75" customHeight="1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ht="12.75" customHeight="1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ht="12.75" customHeight="1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ht="12.75" customHeight="1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ht="12.75" customHeight="1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ht="12.75" customHeight="1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ht="12.75" customHeight="1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ht="12.75" customHeight="1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ht="12.75" customHeight="1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ht="12.75" customHeight="1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ht="12.75" customHeight="1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ht="12.75" customHeight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ht="12.75" customHeight="1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ht="12.75" customHeight="1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ht="12.75" customHeight="1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ht="12.75" customHeight="1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ht="12.75" customHeight="1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ht="12.75" customHeight="1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ht="12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ht="12.75" customHeight="1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ht="12.75" customHeight="1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ht="12.75" customHeight="1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ht="12.75" customHeight="1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ht="12.75" customHeight="1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ht="12.75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ht="12.75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ht="12.75" customHeight="1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ht="12.75" customHeight="1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ht="12.75" customHeight="1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ht="12.75" customHeight="1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ht="12.75" customHeight="1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ht="12.75" customHeight="1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ht="12.75" customHeight="1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ht="12.75" customHeight="1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ht="12.75" customHeight="1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ht="12.75" customHeight="1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ht="12.75" customHeight="1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ht="12.75" customHeight="1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ht="12.75" customHeight="1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ht="12.75" customHeight="1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ht="12.75" customHeight="1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ht="12.75" customHeight="1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ht="12.7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ht="12.75" customHeight="1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ht="12.75" customHeight="1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ht="12.75" customHeight="1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ht="12.75" customHeight="1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ht="12.7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ht="12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ht="12.75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ht="12.75" customHeight="1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ht="12.75" customHeight="1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ht="12.75" customHeight="1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ht="12.75" customHeight="1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ht="12.75" customHeight="1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ht="12.75" customHeight="1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ht="12.75" customHeight="1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ht="12.75" customHeight="1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ht="12.75" customHeight="1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ht="12.75" customHeight="1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ht="12.75" customHeight="1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ht="12.75" customHeight="1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ht="12.75" customHeight="1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ht="12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ht="12.75" customHeight="1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ht="12.75" customHeight="1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ht="12.75" customHeight="1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ht="12.75" customHeight="1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ht="12.75" customHeight="1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conditionalFormatting sqref="A6:P90">
    <cfRule type="expression" dxfId="1" priority="1">
      <formula>MOD(ROW(),2)=0</formula>
    </cfRule>
  </conditionalFormatting>
  <printOptions/>
  <pageMargins bottom="0.57" footer="0.0" header="0.0" left="0.75" right="0.75" top="0.51"/>
  <pageSetup scale="66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5A5A5"/>
    <pageSetUpPr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2" width="8.63"/>
    <col customWidth="1" min="13" max="13" width="10.0"/>
    <col customWidth="1" min="14" max="16" width="8.63"/>
    <col customWidth="1" min="17" max="26" width="9.38"/>
  </cols>
  <sheetData>
    <row r="1" ht="12.75" customHeight="1">
      <c r="A1" s="134"/>
      <c r="B1" s="312" t="s">
        <v>157</v>
      </c>
      <c r="C1" s="308"/>
      <c r="D1" s="308"/>
      <c r="E1" s="313">
        <f>ExpressResWithFS</f>
        <v>7.14</v>
      </c>
      <c r="F1" s="134"/>
      <c r="G1" s="286" t="s">
        <v>145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ht="12.75" customHeight="1">
      <c r="A2" s="134"/>
      <c r="B2" s="295" t="s">
        <v>147</v>
      </c>
      <c r="C2" s="134"/>
      <c r="D2" s="134"/>
      <c r="E2" s="134"/>
      <c r="F2" s="134"/>
      <c r="G2" s="286" t="s">
        <v>172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ht="12.75" customHeight="1">
      <c r="A3" s="134"/>
      <c r="B3" s="295" t="s">
        <v>173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ht="12.75" customHeight="1">
      <c r="A4" s="315" t="s">
        <v>4</v>
      </c>
      <c r="B4" s="315" t="s">
        <v>8</v>
      </c>
      <c r="C4" s="315" t="s">
        <v>8</v>
      </c>
      <c r="D4" s="315" t="s">
        <v>9</v>
      </c>
      <c r="E4" s="315" t="s">
        <v>24</v>
      </c>
      <c r="F4" s="315" t="s">
        <v>25</v>
      </c>
      <c r="G4" s="315" t="s">
        <v>26</v>
      </c>
      <c r="H4" s="315" t="s">
        <v>27</v>
      </c>
      <c r="I4" s="315" t="s">
        <v>28</v>
      </c>
      <c r="J4" s="315" t="s">
        <v>29</v>
      </c>
      <c r="K4" s="315" t="s">
        <v>30</v>
      </c>
      <c r="L4" s="315" t="s">
        <v>31</v>
      </c>
      <c r="M4" s="315" t="s">
        <v>32</v>
      </c>
      <c r="N4" s="315" t="s">
        <v>33</v>
      </c>
      <c r="O4" s="315" t="s">
        <v>34</v>
      </c>
      <c r="P4" s="315" t="s">
        <v>35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ht="12.75" customHeight="1">
      <c r="A5" s="296" t="s">
        <v>149</v>
      </c>
      <c r="B5" s="318">
        <v>71.0</v>
      </c>
      <c r="C5" s="318">
        <v>72.0</v>
      </c>
      <c r="D5" s="318">
        <v>74.0</v>
      </c>
      <c r="E5" s="319" t="s">
        <v>36</v>
      </c>
      <c r="F5" s="319" t="s">
        <v>37</v>
      </c>
      <c r="G5" s="319" t="s">
        <v>38</v>
      </c>
      <c r="H5" s="319" t="s">
        <v>39</v>
      </c>
      <c r="I5" s="319" t="s">
        <v>40</v>
      </c>
      <c r="J5" s="319" t="s">
        <v>41</v>
      </c>
      <c r="K5" s="319" t="s">
        <v>42</v>
      </c>
      <c r="L5" s="319" t="s">
        <v>43</v>
      </c>
      <c r="M5" s="319" t="s">
        <v>44</v>
      </c>
      <c r="N5" s="319" t="s">
        <v>45</v>
      </c>
      <c r="O5" s="319" t="s">
        <v>46</v>
      </c>
      <c r="P5" s="319" t="s">
        <v>47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320" t="s">
        <v>168</v>
      </c>
      <c r="B6" s="321">
        <f>IF(MinBaseIntEcon&gt;ROUND(((1-InternationalEconDiscount)*'UPS Interational Economy Base'!B3),2),ROUND(MinBaseIntEcon*(1+ExpressFuelSurcharge),2),ROUND(((1-InternationalEconDiscount)*'UPS Interational Economy Base'!B3)*(1+ExpressFuelSurcharge),2))</f>
        <v>34.14</v>
      </c>
      <c r="C6" s="321">
        <f>IF(MinBaseIntEcon&gt;ROUND(((1-InternationalEconDiscount)*'UPS Interational Economy Base'!C3),2),ROUND(MinBaseIntEcon*(1+ExpressFuelSurcharge),2),ROUND(((1-InternationalEconDiscount)*'UPS Interational Economy Base'!C3)*(1+ExpressFuelSurcharge),2))</f>
        <v>36.16</v>
      </c>
      <c r="D6" s="321">
        <f>IF(MinBaseIntEcon&gt;ROUND(((1-InternationalEconDiscount)*'UPS Interational Economy Base'!D3),2),ROUND(MinBaseIntEcon*(1+ExpressFuelSurcharge),2),ROUND(((1-InternationalEconDiscount)*'UPS Interational Economy Base'!D3)*(1+ExpressFuelSurcharge),2))</f>
        <v>30.27</v>
      </c>
      <c r="E6" s="321">
        <f>IF(MinBaseIntEcon&gt;ROUND(((1-InternationalEconDiscount)*'UPS Interational Economy Base'!E3),2),ROUND(MinBaseIntEcon*(1+ExpressFuelSurcharge),2),ROUND(((1-InternationalEconDiscount)*'UPS Interational Economy Base'!E3)*(1+ExpressFuelSurcharge),2))</f>
        <v>39.39</v>
      </c>
      <c r="F6" s="321">
        <f>IF(MinBaseIntEcon&gt;ROUND(((1-InternationalEconDiscount)*'UPS Interational Economy Base'!F3),2),ROUND(MinBaseIntEcon*(1+ExpressFuelSurcharge),2),ROUND(((1-InternationalEconDiscount)*'UPS Interational Economy Base'!F3)*(1+ExpressFuelSurcharge),2))</f>
        <v>32.31</v>
      </c>
      <c r="G6" s="321">
        <f>IF(MinBaseIntEcon&gt;ROUND(((1-InternationalEconDiscount)*'UPS Interational Economy Base'!G3),2),ROUND(MinBaseIntEcon*(1+ExpressFuelSurcharge),2),ROUND(((1-InternationalEconDiscount)*'UPS Interational Economy Base'!G3)*(1+ExpressFuelSurcharge),2))</f>
        <v>42.74</v>
      </c>
      <c r="H6" s="321">
        <f>IF(MinBaseIntEcon&gt;ROUND(((1-InternationalEconDiscount)*'UPS Interational Economy Base'!H3),2),ROUND(MinBaseIntEcon*(1+ExpressFuelSurcharge),2),ROUND(((1-InternationalEconDiscount)*'UPS Interational Economy Base'!H3)*(1+ExpressFuelSurcharge),2))</f>
        <v>45.82</v>
      </c>
      <c r="I6" s="321">
        <f>IF(MinBaseIntEcon&gt;ROUND(((1-InternationalEconDiscount)*'UPS Interational Economy Base'!I3),2),ROUND(MinBaseIntEcon*(1+ExpressFuelSurcharge),2),ROUND(((1-InternationalEconDiscount)*'UPS Interational Economy Base'!I3)*(1+ExpressFuelSurcharge),2))</f>
        <v>39.97</v>
      </c>
      <c r="J6" s="321">
        <f>IF(MinBaseIntEcon&gt;ROUND(((1-InternationalEconDiscount)*'UPS Interational Economy Base'!J3),2),ROUND(MinBaseIntEcon*(1+ExpressFuelSurcharge),2),ROUND(((1-InternationalEconDiscount)*'UPS Interational Economy Base'!J3)*(1+ExpressFuelSurcharge),2))</f>
        <v>54.16</v>
      </c>
      <c r="K6" s="321">
        <f>IF(MinBaseIntEcon&gt;ROUND(((1-InternationalEconDiscount)*'UPS Interational Economy Base'!K3),2),ROUND(MinBaseIntEcon*(1+ExpressFuelSurcharge),2),ROUND(((1-InternationalEconDiscount)*'UPS Interational Economy Base'!K3)*(1+ExpressFuelSurcharge),2))</f>
        <v>44.78</v>
      </c>
      <c r="L6" s="321">
        <f>IF(MinBaseIntEcon&gt;ROUND(((1-InternationalEconDiscount)*'UPS Interational Economy Base'!L3),2),ROUND(MinBaseIntEcon*(1+ExpressFuelSurcharge),2),ROUND(((1-InternationalEconDiscount)*'UPS Interational Economy Base'!L3)*(1+ExpressFuelSurcharge),2))</f>
        <v>41.67</v>
      </c>
      <c r="M6" s="321">
        <f>IF(MinBaseIntEcon&gt;ROUND(((1-InternationalEconDiscount)*'UPS Interational Economy Base'!M3),2),ROUND(MinBaseIntEcon*(1+ExpressFuelSurcharge),2),ROUND(((1-InternationalEconDiscount)*'UPS Interational Economy Base'!M3)*(1+ExpressFuelSurcharge),2))</f>
        <v>37.91</v>
      </c>
      <c r="N6" s="321">
        <f>IF(MinBaseIntEcon&gt;ROUND(((1-InternationalEconDiscount)*'UPS Interational Economy Base'!N3),2),ROUND(MinBaseIntEcon*(1+ExpressFuelSurcharge),2),ROUND(((1-InternationalEconDiscount)*'UPS Interational Economy Base'!N3)*(1+ExpressFuelSurcharge),2))</f>
        <v>42.07</v>
      </c>
      <c r="O6" s="321">
        <f>IF(MinBaseIntEcon&gt;ROUND(((1-InternationalEconDiscount)*'UPS Interational Economy Base'!O3),2),ROUND(MinBaseIntEcon*(1+ExpressFuelSurcharge),2),ROUND(((1-InternationalEconDiscount)*'UPS Interational Economy Base'!O3)*(1+ExpressFuelSurcharge),2))</f>
        <v>41.89</v>
      </c>
      <c r="P6" s="321">
        <f>IF(MinBaseIntEcon&gt;ROUND(((1-InternationalEconDiscount)*'UPS Interational Economy Base'!P3),2),ROUND(MinBaseIntEcon*(1+ExpressFuelSurcharge),2),ROUND(((1-InternationalEconDiscount)*'UPS Interational Economy Base'!P3)*(1+ExpressFuelSurcharge),2))</f>
        <v>36.65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320">
        <v>2.0</v>
      </c>
      <c r="B7" s="321">
        <f>IF(MinBaseIntEcon&gt;ROUND(((1-InternationalEconDiscount)*'UPS Interational Economy Base'!B4),2),ROUND(MinBaseIntEcon*(1+ExpressFuelSurcharge),2),ROUND(((1-InternationalEconDiscount)*'UPS Interational Economy Base'!B4)*(1+ExpressFuelSurcharge),2))</f>
        <v>36.04</v>
      </c>
      <c r="C7" s="321">
        <f>IF(MinBaseIntEcon&gt;ROUND(((1-InternationalEconDiscount)*'UPS Interational Economy Base'!C4),2),ROUND(MinBaseIntEcon*(1+ExpressFuelSurcharge),2),ROUND(((1-InternationalEconDiscount)*'UPS Interational Economy Base'!C4)*(1+ExpressFuelSurcharge),2))</f>
        <v>40.06</v>
      </c>
      <c r="D7" s="321">
        <f>IF(MinBaseIntEcon&gt;ROUND(((1-InternationalEconDiscount)*'UPS Interational Economy Base'!D4),2),ROUND(MinBaseIntEcon*(1+ExpressFuelSurcharge),2),ROUND(((1-InternationalEconDiscount)*'UPS Interational Economy Base'!D4)*(1+ExpressFuelSurcharge),2))</f>
        <v>33.67</v>
      </c>
      <c r="E7" s="321">
        <f>IF(MinBaseIntEcon&gt;ROUND(((1-InternationalEconDiscount)*'UPS Interational Economy Base'!E4),2),ROUND(MinBaseIntEcon*(1+ExpressFuelSurcharge),2),ROUND(((1-InternationalEconDiscount)*'UPS Interational Economy Base'!E4)*(1+ExpressFuelSurcharge),2))</f>
        <v>45.15</v>
      </c>
      <c r="F7" s="321">
        <f>IF(MinBaseIntEcon&gt;ROUND(((1-InternationalEconDiscount)*'UPS Interational Economy Base'!F4),2),ROUND(MinBaseIntEcon*(1+ExpressFuelSurcharge),2),ROUND(((1-InternationalEconDiscount)*'UPS Interational Economy Base'!F4)*(1+ExpressFuelSurcharge),2))</f>
        <v>37.85</v>
      </c>
      <c r="G7" s="321">
        <f>IF(MinBaseIntEcon&gt;ROUND(((1-InternationalEconDiscount)*'UPS Interational Economy Base'!G4),2),ROUND(MinBaseIntEcon*(1+ExpressFuelSurcharge),2),ROUND(((1-InternationalEconDiscount)*'UPS Interational Economy Base'!G4)*(1+ExpressFuelSurcharge),2))</f>
        <v>50.17</v>
      </c>
      <c r="H7" s="321">
        <f>IF(MinBaseIntEcon&gt;ROUND(((1-InternationalEconDiscount)*'UPS Interational Economy Base'!H4),2),ROUND(MinBaseIntEcon*(1+ExpressFuelSurcharge),2),ROUND(((1-InternationalEconDiscount)*'UPS Interational Economy Base'!H4)*(1+ExpressFuelSurcharge),2))</f>
        <v>56.59</v>
      </c>
      <c r="I7" s="321">
        <f>IF(MinBaseIntEcon&gt;ROUND(((1-InternationalEconDiscount)*'UPS Interational Economy Base'!I4),2),ROUND(MinBaseIntEcon*(1+ExpressFuelSurcharge),2),ROUND(((1-InternationalEconDiscount)*'UPS Interational Economy Base'!I4)*(1+ExpressFuelSurcharge),2))</f>
        <v>48.53</v>
      </c>
      <c r="J7" s="321">
        <f>IF(MinBaseIntEcon&gt;ROUND(((1-InternationalEconDiscount)*'UPS Interational Economy Base'!J4),2),ROUND(MinBaseIntEcon*(1+ExpressFuelSurcharge),2),ROUND(((1-InternationalEconDiscount)*'UPS Interational Economy Base'!J4)*(1+ExpressFuelSurcharge),2))</f>
        <v>59.58</v>
      </c>
      <c r="K7" s="321">
        <f>IF(MinBaseIntEcon&gt;ROUND(((1-InternationalEconDiscount)*'UPS Interational Economy Base'!K4),2),ROUND(MinBaseIntEcon*(1+ExpressFuelSurcharge),2),ROUND(((1-InternationalEconDiscount)*'UPS Interational Economy Base'!K4)*(1+ExpressFuelSurcharge),2))</f>
        <v>56.95</v>
      </c>
      <c r="L7" s="321">
        <f>IF(MinBaseIntEcon&gt;ROUND(((1-InternationalEconDiscount)*'UPS Interational Economy Base'!L4),2),ROUND(MinBaseIntEcon*(1+ExpressFuelSurcharge),2),ROUND(((1-InternationalEconDiscount)*'UPS Interational Economy Base'!L4)*(1+ExpressFuelSurcharge),2))</f>
        <v>53.93</v>
      </c>
      <c r="M7" s="321">
        <f>IF(MinBaseIntEcon&gt;ROUND(((1-InternationalEconDiscount)*'UPS Interational Economy Base'!M4),2),ROUND(MinBaseIntEcon*(1+ExpressFuelSurcharge),2),ROUND(((1-InternationalEconDiscount)*'UPS Interational Economy Base'!M4)*(1+ExpressFuelSurcharge),2))</f>
        <v>42.51</v>
      </c>
      <c r="N7" s="321">
        <f>IF(MinBaseIntEcon&gt;ROUND(((1-InternationalEconDiscount)*'UPS Interational Economy Base'!N4),2),ROUND(MinBaseIntEcon*(1+ExpressFuelSurcharge),2),ROUND(((1-InternationalEconDiscount)*'UPS Interational Economy Base'!N4)*(1+ExpressFuelSurcharge),2))</f>
        <v>46.88</v>
      </c>
      <c r="O7" s="321">
        <f>IF(MinBaseIntEcon&gt;ROUND(((1-InternationalEconDiscount)*'UPS Interational Economy Base'!O4),2),ROUND(MinBaseIntEcon*(1+ExpressFuelSurcharge),2),ROUND(((1-InternationalEconDiscount)*'UPS Interational Economy Base'!O4)*(1+ExpressFuelSurcharge),2))</f>
        <v>47.75</v>
      </c>
      <c r="P7" s="321">
        <f>IF(MinBaseIntEcon&gt;ROUND(((1-InternationalEconDiscount)*'UPS Interational Economy Base'!P4),2),ROUND(MinBaseIntEcon*(1+ExpressFuelSurcharge),2),ROUND(((1-InternationalEconDiscount)*'UPS Interational Economy Base'!P4)*(1+ExpressFuelSurcharge),2))</f>
        <v>42.62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320">
        <v>3.0</v>
      </c>
      <c r="B8" s="321">
        <f>IF(MinBaseIntEcon&gt;ROUND(((1-InternationalEconDiscount)*'UPS Interational Economy Base'!B5),2),ROUND(MinBaseIntEcon*(1+ExpressFuelSurcharge),2),ROUND(((1-InternationalEconDiscount)*'UPS Interational Economy Base'!B5)*(1+ExpressFuelSurcharge),2))</f>
        <v>38.85</v>
      </c>
      <c r="C8" s="321">
        <f>IF(MinBaseIntEcon&gt;ROUND(((1-InternationalEconDiscount)*'UPS Interational Economy Base'!C5),2),ROUND(MinBaseIntEcon*(1+ExpressFuelSurcharge),2),ROUND(((1-InternationalEconDiscount)*'UPS Interational Economy Base'!C5)*(1+ExpressFuelSurcharge),2))</f>
        <v>43.69</v>
      </c>
      <c r="D8" s="321">
        <f>IF(MinBaseIntEcon&gt;ROUND(((1-InternationalEconDiscount)*'UPS Interational Economy Base'!D5),2),ROUND(MinBaseIntEcon*(1+ExpressFuelSurcharge),2),ROUND(((1-InternationalEconDiscount)*'UPS Interational Economy Base'!D5)*(1+ExpressFuelSurcharge),2))</f>
        <v>38.52</v>
      </c>
      <c r="E8" s="321">
        <f>IF(MinBaseIntEcon&gt;ROUND(((1-InternationalEconDiscount)*'UPS Interational Economy Base'!E5),2),ROUND(MinBaseIntEcon*(1+ExpressFuelSurcharge),2),ROUND(((1-InternationalEconDiscount)*'UPS Interational Economy Base'!E5)*(1+ExpressFuelSurcharge),2))</f>
        <v>52.79</v>
      </c>
      <c r="F8" s="321">
        <f>IF(MinBaseIntEcon&gt;ROUND(((1-InternationalEconDiscount)*'UPS Interational Economy Base'!F5),2),ROUND(MinBaseIntEcon*(1+ExpressFuelSurcharge),2),ROUND(((1-InternationalEconDiscount)*'UPS Interational Economy Base'!F5)*(1+ExpressFuelSurcharge),2))</f>
        <v>42.26</v>
      </c>
      <c r="G8" s="321">
        <f>IF(MinBaseIntEcon&gt;ROUND(((1-InternationalEconDiscount)*'UPS Interational Economy Base'!G5),2),ROUND(MinBaseIntEcon*(1+ExpressFuelSurcharge),2),ROUND(((1-InternationalEconDiscount)*'UPS Interational Economy Base'!G5)*(1+ExpressFuelSurcharge),2))</f>
        <v>56.44</v>
      </c>
      <c r="H8" s="321">
        <f>IF(MinBaseIntEcon&gt;ROUND(((1-InternationalEconDiscount)*'UPS Interational Economy Base'!H5),2),ROUND(MinBaseIntEcon*(1+ExpressFuelSurcharge),2),ROUND(((1-InternationalEconDiscount)*'UPS Interational Economy Base'!H5)*(1+ExpressFuelSurcharge),2))</f>
        <v>63.94</v>
      </c>
      <c r="I8" s="321">
        <f>IF(MinBaseIntEcon&gt;ROUND(((1-InternationalEconDiscount)*'UPS Interational Economy Base'!I5),2),ROUND(MinBaseIntEcon*(1+ExpressFuelSurcharge),2),ROUND(((1-InternationalEconDiscount)*'UPS Interational Economy Base'!I5)*(1+ExpressFuelSurcharge),2))</f>
        <v>52.96</v>
      </c>
      <c r="J8" s="321">
        <f>IF(MinBaseIntEcon&gt;ROUND(((1-InternationalEconDiscount)*'UPS Interational Economy Base'!J5),2),ROUND(MinBaseIntEcon*(1+ExpressFuelSurcharge),2),ROUND(((1-InternationalEconDiscount)*'UPS Interational Economy Base'!J5)*(1+ExpressFuelSurcharge),2))</f>
        <v>67.26</v>
      </c>
      <c r="K8" s="321">
        <f>IF(MinBaseIntEcon&gt;ROUND(((1-InternationalEconDiscount)*'UPS Interational Economy Base'!K5),2),ROUND(MinBaseIntEcon*(1+ExpressFuelSurcharge),2),ROUND(((1-InternationalEconDiscount)*'UPS Interational Economy Base'!K5)*(1+ExpressFuelSurcharge),2))</f>
        <v>68.2</v>
      </c>
      <c r="L8" s="321">
        <f>IF(MinBaseIntEcon&gt;ROUND(((1-InternationalEconDiscount)*'UPS Interational Economy Base'!L5),2),ROUND(MinBaseIntEcon*(1+ExpressFuelSurcharge),2),ROUND(((1-InternationalEconDiscount)*'UPS Interational Economy Base'!L5)*(1+ExpressFuelSurcharge),2))</f>
        <v>65.24</v>
      </c>
      <c r="M8" s="321">
        <f>IF(MinBaseIntEcon&gt;ROUND(((1-InternationalEconDiscount)*'UPS Interational Economy Base'!M5),2),ROUND(MinBaseIntEcon*(1+ExpressFuelSurcharge),2),ROUND(((1-InternationalEconDiscount)*'UPS Interational Economy Base'!M5)*(1+ExpressFuelSurcharge),2))</f>
        <v>50.87</v>
      </c>
      <c r="N8" s="321">
        <f>IF(MinBaseIntEcon&gt;ROUND(((1-InternationalEconDiscount)*'UPS Interational Economy Base'!N5),2),ROUND(MinBaseIntEcon*(1+ExpressFuelSurcharge),2),ROUND(((1-InternationalEconDiscount)*'UPS Interational Economy Base'!N5)*(1+ExpressFuelSurcharge),2))</f>
        <v>55.55</v>
      </c>
      <c r="O8" s="321">
        <f>IF(MinBaseIntEcon&gt;ROUND(((1-InternationalEconDiscount)*'UPS Interational Economy Base'!O5),2),ROUND(MinBaseIntEcon*(1+ExpressFuelSurcharge),2),ROUND(((1-InternationalEconDiscount)*'UPS Interational Economy Base'!O5)*(1+ExpressFuelSurcharge),2))</f>
        <v>55.02</v>
      </c>
      <c r="P8" s="321">
        <f>IF(MinBaseIntEcon&gt;ROUND(((1-InternationalEconDiscount)*'UPS Interational Economy Base'!P5),2),ROUND(MinBaseIntEcon*(1+ExpressFuelSurcharge),2),ROUND(((1-InternationalEconDiscount)*'UPS Interational Economy Base'!P5)*(1+ExpressFuelSurcharge),2))</f>
        <v>48.58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320">
        <v>4.0</v>
      </c>
      <c r="B9" s="321">
        <f>IF(MinBaseIntEcon&gt;ROUND(((1-InternationalEconDiscount)*'UPS Interational Economy Base'!B6),2),ROUND(MinBaseIntEcon*(1+ExpressFuelSurcharge),2),ROUND(((1-InternationalEconDiscount)*'UPS Interational Economy Base'!B6)*(1+ExpressFuelSurcharge),2))</f>
        <v>41.49</v>
      </c>
      <c r="C9" s="321">
        <f>IF(MinBaseIntEcon&gt;ROUND(((1-InternationalEconDiscount)*'UPS Interational Economy Base'!C6),2),ROUND(MinBaseIntEcon*(1+ExpressFuelSurcharge),2),ROUND(((1-InternationalEconDiscount)*'UPS Interational Economy Base'!C6)*(1+ExpressFuelSurcharge),2))</f>
        <v>47.61</v>
      </c>
      <c r="D9" s="321">
        <f>IF(MinBaseIntEcon&gt;ROUND(((1-InternationalEconDiscount)*'UPS Interational Economy Base'!D6),2),ROUND(MinBaseIntEcon*(1+ExpressFuelSurcharge),2),ROUND(((1-InternationalEconDiscount)*'UPS Interational Economy Base'!D6)*(1+ExpressFuelSurcharge),2))</f>
        <v>40.63</v>
      </c>
      <c r="E9" s="321">
        <f>IF(MinBaseIntEcon&gt;ROUND(((1-InternationalEconDiscount)*'UPS Interational Economy Base'!E6),2),ROUND(MinBaseIntEcon*(1+ExpressFuelSurcharge),2),ROUND(((1-InternationalEconDiscount)*'UPS Interational Economy Base'!E6)*(1+ExpressFuelSurcharge),2))</f>
        <v>59.67</v>
      </c>
      <c r="F9" s="321">
        <f>IF(MinBaseIntEcon&gt;ROUND(((1-InternationalEconDiscount)*'UPS Interational Economy Base'!F6),2),ROUND(MinBaseIntEcon*(1+ExpressFuelSurcharge),2),ROUND(((1-InternationalEconDiscount)*'UPS Interational Economy Base'!F6)*(1+ExpressFuelSurcharge),2))</f>
        <v>46.62</v>
      </c>
      <c r="G9" s="321">
        <f>IF(MinBaseIntEcon&gt;ROUND(((1-InternationalEconDiscount)*'UPS Interational Economy Base'!G6),2),ROUND(MinBaseIntEcon*(1+ExpressFuelSurcharge),2),ROUND(((1-InternationalEconDiscount)*'UPS Interational Economy Base'!G6)*(1+ExpressFuelSurcharge),2))</f>
        <v>62.25</v>
      </c>
      <c r="H9" s="321">
        <f>IF(MinBaseIntEcon&gt;ROUND(((1-InternationalEconDiscount)*'UPS Interational Economy Base'!H6),2),ROUND(MinBaseIntEcon*(1+ExpressFuelSurcharge),2),ROUND(((1-InternationalEconDiscount)*'UPS Interational Economy Base'!H6)*(1+ExpressFuelSurcharge),2))</f>
        <v>70.47</v>
      </c>
      <c r="I9" s="321">
        <f>IF(MinBaseIntEcon&gt;ROUND(((1-InternationalEconDiscount)*'UPS Interational Economy Base'!I6),2),ROUND(MinBaseIntEcon*(1+ExpressFuelSurcharge),2),ROUND(((1-InternationalEconDiscount)*'UPS Interational Economy Base'!I6)*(1+ExpressFuelSurcharge),2))</f>
        <v>60.01</v>
      </c>
      <c r="J9" s="321">
        <f>IF(MinBaseIntEcon&gt;ROUND(((1-InternationalEconDiscount)*'UPS Interational Economy Base'!J6),2),ROUND(MinBaseIntEcon*(1+ExpressFuelSurcharge),2),ROUND(((1-InternationalEconDiscount)*'UPS Interational Economy Base'!J6)*(1+ExpressFuelSurcharge),2))</f>
        <v>78.51</v>
      </c>
      <c r="K9" s="321">
        <f>IF(MinBaseIntEcon&gt;ROUND(((1-InternationalEconDiscount)*'UPS Interational Economy Base'!K6),2),ROUND(MinBaseIntEcon*(1+ExpressFuelSurcharge),2),ROUND(((1-InternationalEconDiscount)*'UPS Interational Economy Base'!K6)*(1+ExpressFuelSurcharge),2))</f>
        <v>85.01</v>
      </c>
      <c r="L9" s="321">
        <f>IF(MinBaseIntEcon&gt;ROUND(((1-InternationalEconDiscount)*'UPS Interational Economy Base'!L6),2),ROUND(MinBaseIntEcon*(1+ExpressFuelSurcharge),2),ROUND(((1-InternationalEconDiscount)*'UPS Interational Economy Base'!L6)*(1+ExpressFuelSurcharge),2))</f>
        <v>78.51</v>
      </c>
      <c r="M9" s="321">
        <f>IF(MinBaseIntEcon&gt;ROUND(((1-InternationalEconDiscount)*'UPS Interational Economy Base'!M6),2),ROUND(MinBaseIntEcon*(1+ExpressFuelSurcharge),2),ROUND(((1-InternationalEconDiscount)*'UPS Interational Economy Base'!M6)*(1+ExpressFuelSurcharge),2))</f>
        <v>57.15</v>
      </c>
      <c r="N9" s="321">
        <f>IF(MinBaseIntEcon&gt;ROUND(((1-InternationalEconDiscount)*'UPS Interational Economy Base'!N6),2),ROUND(MinBaseIntEcon*(1+ExpressFuelSurcharge),2),ROUND(((1-InternationalEconDiscount)*'UPS Interational Economy Base'!N6)*(1+ExpressFuelSurcharge),2))</f>
        <v>58.86</v>
      </c>
      <c r="O9" s="321">
        <f>IF(MinBaseIntEcon&gt;ROUND(((1-InternationalEconDiscount)*'UPS Interational Economy Base'!O6),2),ROUND(MinBaseIntEcon*(1+ExpressFuelSurcharge),2),ROUND(((1-InternationalEconDiscount)*'UPS Interational Economy Base'!O6)*(1+ExpressFuelSurcharge),2))</f>
        <v>60.55</v>
      </c>
      <c r="P9" s="321">
        <f>IF(MinBaseIntEcon&gt;ROUND(((1-InternationalEconDiscount)*'UPS Interational Economy Base'!P6),2),ROUND(MinBaseIntEcon*(1+ExpressFuelSurcharge),2),ROUND(((1-InternationalEconDiscount)*'UPS Interational Economy Base'!P6)*(1+ExpressFuelSurcharge),2))</f>
        <v>54.83</v>
      </c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320">
        <v>5.0</v>
      </c>
      <c r="B10" s="321">
        <f>IF(MinBaseIntEcon&gt;ROUND(((1-InternationalEconDiscount)*'UPS Interational Economy Base'!B7),2),ROUND(MinBaseIntEcon*(1+ExpressFuelSurcharge),2),ROUND(((1-InternationalEconDiscount)*'UPS Interational Economy Base'!B7)*(1+ExpressFuelSurcharge),2))</f>
        <v>47.3</v>
      </c>
      <c r="C10" s="321">
        <f>IF(MinBaseIntEcon&gt;ROUND(((1-InternationalEconDiscount)*'UPS Interational Economy Base'!C7),2),ROUND(MinBaseIntEcon*(1+ExpressFuelSurcharge),2),ROUND(((1-InternationalEconDiscount)*'UPS Interational Economy Base'!C7)*(1+ExpressFuelSurcharge),2))</f>
        <v>55.1</v>
      </c>
      <c r="D10" s="321">
        <f>IF(MinBaseIntEcon&gt;ROUND(((1-InternationalEconDiscount)*'UPS Interational Economy Base'!D7),2),ROUND(MinBaseIntEcon*(1+ExpressFuelSurcharge),2),ROUND(((1-InternationalEconDiscount)*'UPS Interational Economy Base'!D7)*(1+ExpressFuelSurcharge),2))</f>
        <v>47.2</v>
      </c>
      <c r="E10" s="321">
        <f>IF(MinBaseIntEcon&gt;ROUND(((1-InternationalEconDiscount)*'UPS Interational Economy Base'!E7),2),ROUND(MinBaseIntEcon*(1+ExpressFuelSurcharge),2),ROUND(((1-InternationalEconDiscount)*'UPS Interational Economy Base'!E7)*(1+ExpressFuelSurcharge),2))</f>
        <v>68.38</v>
      </c>
      <c r="F10" s="321">
        <f>IF(MinBaseIntEcon&gt;ROUND(((1-InternationalEconDiscount)*'UPS Interational Economy Base'!F7),2),ROUND(MinBaseIntEcon*(1+ExpressFuelSurcharge),2),ROUND(((1-InternationalEconDiscount)*'UPS Interational Economy Base'!F7)*(1+ExpressFuelSurcharge),2))</f>
        <v>48.97</v>
      </c>
      <c r="G10" s="321">
        <f>IF(MinBaseIntEcon&gt;ROUND(((1-InternationalEconDiscount)*'UPS Interational Economy Base'!G7),2),ROUND(MinBaseIntEcon*(1+ExpressFuelSurcharge),2),ROUND(((1-InternationalEconDiscount)*'UPS Interational Economy Base'!G7)*(1+ExpressFuelSurcharge),2))</f>
        <v>73.81</v>
      </c>
      <c r="H10" s="321">
        <f>IF(MinBaseIntEcon&gt;ROUND(((1-InternationalEconDiscount)*'UPS Interational Economy Base'!H7),2),ROUND(MinBaseIntEcon*(1+ExpressFuelSurcharge),2),ROUND(((1-InternationalEconDiscount)*'UPS Interational Economy Base'!H7)*(1+ExpressFuelSurcharge),2))</f>
        <v>80.59</v>
      </c>
      <c r="I10" s="321">
        <f>IF(MinBaseIntEcon&gt;ROUND(((1-InternationalEconDiscount)*'UPS Interational Economy Base'!I7),2),ROUND(MinBaseIntEcon*(1+ExpressFuelSurcharge),2),ROUND(((1-InternationalEconDiscount)*'UPS Interational Economy Base'!I7)*(1+ExpressFuelSurcharge),2))</f>
        <v>69.19</v>
      </c>
      <c r="J10" s="321">
        <f>IF(MinBaseIntEcon&gt;ROUND(((1-InternationalEconDiscount)*'UPS Interational Economy Base'!J7),2),ROUND(MinBaseIntEcon*(1+ExpressFuelSurcharge),2),ROUND(((1-InternationalEconDiscount)*'UPS Interational Economy Base'!J7)*(1+ExpressFuelSurcharge),2))</f>
        <v>86.34</v>
      </c>
      <c r="K10" s="321">
        <f>IF(MinBaseIntEcon&gt;ROUND(((1-InternationalEconDiscount)*'UPS Interational Economy Base'!K7),2),ROUND(MinBaseIntEcon*(1+ExpressFuelSurcharge),2),ROUND(((1-InternationalEconDiscount)*'UPS Interational Economy Base'!K7)*(1+ExpressFuelSurcharge),2))</f>
        <v>95.86</v>
      </c>
      <c r="L10" s="321">
        <f>IF(MinBaseIntEcon&gt;ROUND(((1-InternationalEconDiscount)*'UPS Interational Economy Base'!L7),2),ROUND(MinBaseIntEcon*(1+ExpressFuelSurcharge),2),ROUND(((1-InternationalEconDiscount)*'UPS Interational Economy Base'!L7)*(1+ExpressFuelSurcharge),2))</f>
        <v>88.76</v>
      </c>
      <c r="M10" s="321">
        <f>IF(MinBaseIntEcon&gt;ROUND(((1-InternationalEconDiscount)*'UPS Interational Economy Base'!M7),2),ROUND(MinBaseIntEcon*(1+ExpressFuelSurcharge),2),ROUND(((1-InternationalEconDiscount)*'UPS Interational Economy Base'!M7)*(1+ExpressFuelSurcharge),2))</f>
        <v>65.02</v>
      </c>
      <c r="N10" s="321">
        <f>IF(MinBaseIntEcon&gt;ROUND(((1-InternationalEconDiscount)*'UPS Interational Economy Base'!N7),2),ROUND(MinBaseIntEcon*(1+ExpressFuelSurcharge),2),ROUND(((1-InternationalEconDiscount)*'UPS Interational Economy Base'!N7)*(1+ExpressFuelSurcharge),2))</f>
        <v>66.61</v>
      </c>
      <c r="O10" s="321">
        <f>IF(MinBaseIntEcon&gt;ROUND(((1-InternationalEconDiscount)*'UPS Interational Economy Base'!O7),2),ROUND(MinBaseIntEcon*(1+ExpressFuelSurcharge),2),ROUND(((1-InternationalEconDiscount)*'UPS Interational Economy Base'!O7)*(1+ExpressFuelSurcharge),2))</f>
        <v>65.7</v>
      </c>
      <c r="P10" s="321">
        <f>IF(MinBaseIntEcon&gt;ROUND(((1-InternationalEconDiscount)*'UPS Interational Economy Base'!P7),2),ROUND(MinBaseIntEcon*(1+ExpressFuelSurcharge),2),ROUND(((1-InternationalEconDiscount)*'UPS Interational Economy Base'!P7)*(1+ExpressFuelSurcharge),2))</f>
        <v>64.6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320">
        <v>6.0</v>
      </c>
      <c r="B11" s="321">
        <f>IF(MinBaseIntEcon&gt;ROUND(((1-InternationalEconDiscount)*'UPS Interational Economy Base'!B8),2),ROUND(MinBaseIntEcon*(1+ExpressFuelSurcharge),2),ROUND(((1-InternationalEconDiscount)*'UPS Interational Economy Base'!B8)*(1+ExpressFuelSurcharge),2))</f>
        <v>49</v>
      </c>
      <c r="C11" s="321">
        <f>IF(MinBaseIntEcon&gt;ROUND(((1-InternationalEconDiscount)*'UPS Interational Economy Base'!C8),2),ROUND(MinBaseIntEcon*(1+ExpressFuelSurcharge),2),ROUND(((1-InternationalEconDiscount)*'UPS Interational Economy Base'!C8)*(1+ExpressFuelSurcharge),2))</f>
        <v>56.23</v>
      </c>
      <c r="D11" s="321">
        <f>IF(MinBaseIntEcon&gt;ROUND(((1-InternationalEconDiscount)*'UPS Interational Economy Base'!D8),2),ROUND(MinBaseIntEcon*(1+ExpressFuelSurcharge),2),ROUND(((1-InternationalEconDiscount)*'UPS Interational Economy Base'!D8)*(1+ExpressFuelSurcharge),2))</f>
        <v>49.58</v>
      </c>
      <c r="E11" s="321">
        <f>IF(MinBaseIntEcon&gt;ROUND(((1-InternationalEconDiscount)*'UPS Interational Economy Base'!E8),2),ROUND(MinBaseIntEcon*(1+ExpressFuelSurcharge),2),ROUND(((1-InternationalEconDiscount)*'UPS Interational Economy Base'!E8)*(1+ExpressFuelSurcharge),2))</f>
        <v>72.12</v>
      </c>
      <c r="F11" s="321">
        <f>IF(MinBaseIntEcon&gt;ROUND(((1-InternationalEconDiscount)*'UPS Interational Economy Base'!F8),2),ROUND(MinBaseIntEcon*(1+ExpressFuelSurcharge),2),ROUND(((1-InternationalEconDiscount)*'UPS Interational Economy Base'!F8)*(1+ExpressFuelSurcharge),2))</f>
        <v>54.7</v>
      </c>
      <c r="G11" s="321">
        <f>IF(MinBaseIntEcon&gt;ROUND(((1-InternationalEconDiscount)*'UPS Interational Economy Base'!G8),2),ROUND(MinBaseIntEcon*(1+ExpressFuelSurcharge),2),ROUND(((1-InternationalEconDiscount)*'UPS Interational Economy Base'!G8)*(1+ExpressFuelSurcharge),2))</f>
        <v>78.45</v>
      </c>
      <c r="H11" s="321">
        <f>IF(MinBaseIntEcon&gt;ROUND(((1-InternationalEconDiscount)*'UPS Interational Economy Base'!H8),2),ROUND(MinBaseIntEcon*(1+ExpressFuelSurcharge),2),ROUND(((1-InternationalEconDiscount)*'UPS Interational Economy Base'!H8)*(1+ExpressFuelSurcharge),2))</f>
        <v>87.39</v>
      </c>
      <c r="I11" s="321">
        <f>IF(MinBaseIntEcon&gt;ROUND(((1-InternationalEconDiscount)*'UPS Interational Economy Base'!I8),2),ROUND(MinBaseIntEcon*(1+ExpressFuelSurcharge),2),ROUND(((1-InternationalEconDiscount)*'UPS Interational Economy Base'!I8)*(1+ExpressFuelSurcharge),2))</f>
        <v>75.69</v>
      </c>
      <c r="J11" s="321">
        <f>IF(MinBaseIntEcon&gt;ROUND(((1-InternationalEconDiscount)*'UPS Interational Economy Base'!J8),2),ROUND(MinBaseIntEcon*(1+ExpressFuelSurcharge),2),ROUND(((1-InternationalEconDiscount)*'UPS Interational Economy Base'!J8)*(1+ExpressFuelSurcharge),2))</f>
        <v>103.89</v>
      </c>
      <c r="K11" s="321">
        <f>IF(MinBaseIntEcon&gt;ROUND(((1-InternationalEconDiscount)*'UPS Interational Economy Base'!K8),2),ROUND(MinBaseIntEcon*(1+ExpressFuelSurcharge),2),ROUND(((1-InternationalEconDiscount)*'UPS Interational Economy Base'!K8)*(1+ExpressFuelSurcharge),2))</f>
        <v>107.8</v>
      </c>
      <c r="L11" s="321">
        <f>IF(MinBaseIntEcon&gt;ROUND(((1-InternationalEconDiscount)*'UPS Interational Economy Base'!L8),2),ROUND(MinBaseIntEcon*(1+ExpressFuelSurcharge),2),ROUND(((1-InternationalEconDiscount)*'UPS Interational Economy Base'!L8)*(1+ExpressFuelSurcharge),2))</f>
        <v>103.06</v>
      </c>
      <c r="M11" s="321">
        <f>IF(MinBaseIntEcon&gt;ROUND(((1-InternationalEconDiscount)*'UPS Interational Economy Base'!M8),2),ROUND(MinBaseIntEcon*(1+ExpressFuelSurcharge),2),ROUND(((1-InternationalEconDiscount)*'UPS Interational Economy Base'!M8)*(1+ExpressFuelSurcharge),2))</f>
        <v>74.21</v>
      </c>
      <c r="N11" s="321">
        <f>IF(MinBaseIntEcon&gt;ROUND(((1-InternationalEconDiscount)*'UPS Interational Economy Base'!N8),2),ROUND(MinBaseIntEcon*(1+ExpressFuelSurcharge),2),ROUND(((1-InternationalEconDiscount)*'UPS Interational Economy Base'!N8)*(1+ExpressFuelSurcharge),2))</f>
        <v>73.26</v>
      </c>
      <c r="O11" s="321">
        <f>IF(MinBaseIntEcon&gt;ROUND(((1-InternationalEconDiscount)*'UPS Interational Economy Base'!O8),2),ROUND(MinBaseIntEcon*(1+ExpressFuelSurcharge),2),ROUND(((1-InternationalEconDiscount)*'UPS Interational Economy Base'!O8)*(1+ExpressFuelSurcharge),2))</f>
        <v>72.98</v>
      </c>
      <c r="P11" s="321">
        <f>IF(MinBaseIntEcon&gt;ROUND(((1-InternationalEconDiscount)*'UPS Interational Economy Base'!P8),2),ROUND(MinBaseIntEcon*(1+ExpressFuelSurcharge),2),ROUND(((1-InternationalEconDiscount)*'UPS Interational Economy Base'!P8)*(1+ExpressFuelSurcharge),2))</f>
        <v>69.7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320">
        <v>7.0</v>
      </c>
      <c r="B12" s="321">
        <f>IF(MinBaseIntEcon&gt;ROUND(((1-InternationalEconDiscount)*'UPS Interational Economy Base'!B9),2),ROUND(MinBaseIntEcon*(1+ExpressFuelSurcharge),2),ROUND(((1-InternationalEconDiscount)*'UPS Interational Economy Base'!B9)*(1+ExpressFuelSurcharge),2))</f>
        <v>50.91</v>
      </c>
      <c r="C12" s="321">
        <f>IF(MinBaseIntEcon&gt;ROUND(((1-InternationalEconDiscount)*'UPS Interational Economy Base'!C9),2),ROUND(MinBaseIntEcon*(1+ExpressFuelSurcharge),2),ROUND(((1-InternationalEconDiscount)*'UPS Interational Economy Base'!C9)*(1+ExpressFuelSurcharge),2))</f>
        <v>58.4</v>
      </c>
      <c r="D12" s="321">
        <f>IF(MinBaseIntEcon&gt;ROUND(((1-InternationalEconDiscount)*'UPS Interational Economy Base'!D9),2),ROUND(MinBaseIntEcon*(1+ExpressFuelSurcharge),2),ROUND(((1-InternationalEconDiscount)*'UPS Interational Economy Base'!D9)*(1+ExpressFuelSurcharge),2))</f>
        <v>55.22</v>
      </c>
      <c r="E12" s="321">
        <f>IF(MinBaseIntEcon&gt;ROUND(((1-InternationalEconDiscount)*'UPS Interational Economy Base'!E9),2),ROUND(MinBaseIntEcon*(1+ExpressFuelSurcharge),2),ROUND(((1-InternationalEconDiscount)*'UPS Interational Economy Base'!E9)*(1+ExpressFuelSurcharge),2))</f>
        <v>75.92</v>
      </c>
      <c r="F12" s="321">
        <f>IF(MinBaseIntEcon&gt;ROUND(((1-InternationalEconDiscount)*'UPS Interational Economy Base'!F9),2),ROUND(MinBaseIntEcon*(1+ExpressFuelSurcharge),2),ROUND(((1-InternationalEconDiscount)*'UPS Interational Economy Base'!F9)*(1+ExpressFuelSurcharge),2))</f>
        <v>60.91</v>
      </c>
      <c r="G12" s="321">
        <f>IF(MinBaseIntEcon&gt;ROUND(((1-InternationalEconDiscount)*'UPS Interational Economy Base'!G9),2),ROUND(MinBaseIntEcon*(1+ExpressFuelSurcharge),2),ROUND(((1-InternationalEconDiscount)*'UPS Interational Economy Base'!G9)*(1+ExpressFuelSurcharge),2))</f>
        <v>83.97</v>
      </c>
      <c r="H12" s="321">
        <f>IF(MinBaseIntEcon&gt;ROUND(((1-InternationalEconDiscount)*'UPS Interational Economy Base'!H9),2),ROUND(MinBaseIntEcon*(1+ExpressFuelSurcharge),2),ROUND(((1-InternationalEconDiscount)*'UPS Interational Economy Base'!H9)*(1+ExpressFuelSurcharge),2))</f>
        <v>96.14</v>
      </c>
      <c r="I12" s="321">
        <f>IF(MinBaseIntEcon&gt;ROUND(((1-InternationalEconDiscount)*'UPS Interational Economy Base'!I9),2),ROUND(MinBaseIntEcon*(1+ExpressFuelSurcharge),2),ROUND(((1-InternationalEconDiscount)*'UPS Interational Economy Base'!I9)*(1+ExpressFuelSurcharge),2))</f>
        <v>82.35</v>
      </c>
      <c r="J12" s="321">
        <f>IF(MinBaseIntEcon&gt;ROUND(((1-InternationalEconDiscount)*'UPS Interational Economy Base'!J9),2),ROUND(MinBaseIntEcon*(1+ExpressFuelSurcharge),2),ROUND(((1-InternationalEconDiscount)*'UPS Interational Economy Base'!J9)*(1+ExpressFuelSurcharge),2))</f>
        <v>112.36</v>
      </c>
      <c r="K12" s="321">
        <f>IF(MinBaseIntEcon&gt;ROUND(((1-InternationalEconDiscount)*'UPS Interational Economy Base'!K9),2),ROUND(MinBaseIntEcon*(1+ExpressFuelSurcharge),2),ROUND(((1-InternationalEconDiscount)*'UPS Interational Economy Base'!K9)*(1+ExpressFuelSurcharge),2))</f>
        <v>119.67</v>
      </c>
      <c r="L12" s="321">
        <f>IF(MinBaseIntEcon&gt;ROUND(((1-InternationalEconDiscount)*'UPS Interational Economy Base'!L9),2),ROUND(MinBaseIntEcon*(1+ExpressFuelSurcharge),2),ROUND(((1-InternationalEconDiscount)*'UPS Interational Economy Base'!L9)*(1+ExpressFuelSurcharge),2))</f>
        <v>107.93</v>
      </c>
      <c r="M12" s="321">
        <f>IF(MinBaseIntEcon&gt;ROUND(((1-InternationalEconDiscount)*'UPS Interational Economy Base'!M9),2),ROUND(MinBaseIntEcon*(1+ExpressFuelSurcharge),2),ROUND(((1-InternationalEconDiscount)*'UPS Interational Economy Base'!M9)*(1+ExpressFuelSurcharge),2))</f>
        <v>75.9</v>
      </c>
      <c r="N12" s="321">
        <f>IF(MinBaseIntEcon&gt;ROUND(((1-InternationalEconDiscount)*'UPS Interational Economy Base'!N9),2),ROUND(MinBaseIntEcon*(1+ExpressFuelSurcharge),2),ROUND(((1-InternationalEconDiscount)*'UPS Interational Economy Base'!N9)*(1+ExpressFuelSurcharge),2))</f>
        <v>81.04</v>
      </c>
      <c r="O12" s="321">
        <f>IF(MinBaseIntEcon&gt;ROUND(((1-InternationalEconDiscount)*'UPS Interational Economy Base'!O9),2),ROUND(MinBaseIntEcon*(1+ExpressFuelSurcharge),2),ROUND(((1-InternationalEconDiscount)*'UPS Interational Economy Base'!O9)*(1+ExpressFuelSurcharge),2))</f>
        <v>80.6</v>
      </c>
      <c r="P12" s="321">
        <f>IF(MinBaseIntEcon&gt;ROUND(((1-InternationalEconDiscount)*'UPS Interational Economy Base'!P9),2),ROUND(MinBaseIntEcon*(1+ExpressFuelSurcharge),2),ROUND(((1-InternationalEconDiscount)*'UPS Interational Economy Base'!P9)*(1+ExpressFuelSurcharge),2))</f>
        <v>70.85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320">
        <v>8.0</v>
      </c>
      <c r="B13" s="321">
        <f>IF(MinBaseIntEcon&gt;ROUND(((1-InternationalEconDiscount)*'UPS Interational Economy Base'!B10),2),ROUND(MinBaseIntEcon*(1+ExpressFuelSurcharge),2),ROUND(((1-InternationalEconDiscount)*'UPS Interational Economy Base'!B10)*(1+ExpressFuelSurcharge),2))</f>
        <v>53.26</v>
      </c>
      <c r="C13" s="321">
        <f>IF(MinBaseIntEcon&gt;ROUND(((1-InternationalEconDiscount)*'UPS Interational Economy Base'!C10),2),ROUND(MinBaseIntEcon*(1+ExpressFuelSurcharge),2),ROUND(((1-InternationalEconDiscount)*'UPS Interational Economy Base'!C10)*(1+ExpressFuelSurcharge),2))</f>
        <v>60.37</v>
      </c>
      <c r="D13" s="321">
        <f>IF(MinBaseIntEcon&gt;ROUND(((1-InternationalEconDiscount)*'UPS Interational Economy Base'!D10),2),ROUND(MinBaseIntEcon*(1+ExpressFuelSurcharge),2),ROUND(((1-InternationalEconDiscount)*'UPS Interational Economy Base'!D10)*(1+ExpressFuelSurcharge),2))</f>
        <v>59.77</v>
      </c>
      <c r="E13" s="321">
        <f>IF(MinBaseIntEcon&gt;ROUND(((1-InternationalEconDiscount)*'UPS Interational Economy Base'!E10),2),ROUND(MinBaseIntEcon*(1+ExpressFuelSurcharge),2),ROUND(((1-InternationalEconDiscount)*'UPS Interational Economy Base'!E10)*(1+ExpressFuelSurcharge),2))</f>
        <v>77.75</v>
      </c>
      <c r="F13" s="321">
        <f>IF(MinBaseIntEcon&gt;ROUND(((1-InternationalEconDiscount)*'UPS Interational Economy Base'!F10),2),ROUND(MinBaseIntEcon*(1+ExpressFuelSurcharge),2),ROUND(((1-InternationalEconDiscount)*'UPS Interational Economy Base'!F10)*(1+ExpressFuelSurcharge),2))</f>
        <v>61.18</v>
      </c>
      <c r="G13" s="321">
        <f>IF(MinBaseIntEcon&gt;ROUND(((1-InternationalEconDiscount)*'UPS Interational Economy Base'!G10),2),ROUND(MinBaseIntEcon*(1+ExpressFuelSurcharge),2),ROUND(((1-InternationalEconDiscount)*'UPS Interational Economy Base'!G10)*(1+ExpressFuelSurcharge),2))</f>
        <v>91.43</v>
      </c>
      <c r="H13" s="321">
        <f>IF(MinBaseIntEcon&gt;ROUND(((1-InternationalEconDiscount)*'UPS Interational Economy Base'!H10),2),ROUND(MinBaseIntEcon*(1+ExpressFuelSurcharge),2),ROUND(((1-InternationalEconDiscount)*'UPS Interational Economy Base'!H10)*(1+ExpressFuelSurcharge),2))</f>
        <v>102.91</v>
      </c>
      <c r="I13" s="321">
        <f>IF(MinBaseIntEcon&gt;ROUND(((1-InternationalEconDiscount)*'UPS Interational Economy Base'!I10),2),ROUND(MinBaseIntEcon*(1+ExpressFuelSurcharge),2),ROUND(((1-InternationalEconDiscount)*'UPS Interational Economy Base'!I10)*(1+ExpressFuelSurcharge),2))</f>
        <v>88.68</v>
      </c>
      <c r="J13" s="321">
        <f>IF(MinBaseIntEcon&gt;ROUND(((1-InternationalEconDiscount)*'UPS Interational Economy Base'!J10),2),ROUND(MinBaseIntEcon*(1+ExpressFuelSurcharge),2),ROUND(((1-InternationalEconDiscount)*'UPS Interational Economy Base'!J10)*(1+ExpressFuelSurcharge),2))</f>
        <v>127.89</v>
      </c>
      <c r="K13" s="321">
        <f>IF(MinBaseIntEcon&gt;ROUND(((1-InternationalEconDiscount)*'UPS Interational Economy Base'!K10),2),ROUND(MinBaseIntEcon*(1+ExpressFuelSurcharge),2),ROUND(((1-InternationalEconDiscount)*'UPS Interational Economy Base'!K10)*(1+ExpressFuelSurcharge),2))</f>
        <v>123.12</v>
      </c>
      <c r="L13" s="321">
        <f>IF(MinBaseIntEcon&gt;ROUND(((1-InternationalEconDiscount)*'UPS Interational Economy Base'!L10),2),ROUND(MinBaseIntEcon*(1+ExpressFuelSurcharge),2),ROUND(((1-InternationalEconDiscount)*'UPS Interational Economy Base'!L10)*(1+ExpressFuelSurcharge),2))</f>
        <v>120.59</v>
      </c>
      <c r="M13" s="321">
        <f>IF(MinBaseIntEcon&gt;ROUND(((1-InternationalEconDiscount)*'UPS Interational Economy Base'!M10),2),ROUND(MinBaseIntEcon*(1+ExpressFuelSurcharge),2),ROUND(((1-InternationalEconDiscount)*'UPS Interational Economy Base'!M10)*(1+ExpressFuelSurcharge),2))</f>
        <v>79.04</v>
      </c>
      <c r="N13" s="321">
        <f>IF(MinBaseIntEcon&gt;ROUND(((1-InternationalEconDiscount)*'UPS Interational Economy Base'!N10),2),ROUND(MinBaseIntEcon*(1+ExpressFuelSurcharge),2),ROUND(((1-InternationalEconDiscount)*'UPS Interational Economy Base'!N10)*(1+ExpressFuelSurcharge),2))</f>
        <v>88.75</v>
      </c>
      <c r="O13" s="321">
        <f>IF(MinBaseIntEcon&gt;ROUND(((1-InternationalEconDiscount)*'UPS Interational Economy Base'!O10),2),ROUND(MinBaseIntEcon*(1+ExpressFuelSurcharge),2),ROUND(((1-InternationalEconDiscount)*'UPS Interational Economy Base'!O10)*(1+ExpressFuelSurcharge),2))</f>
        <v>84.9</v>
      </c>
      <c r="P13" s="321">
        <f>IF(MinBaseIntEcon&gt;ROUND(((1-InternationalEconDiscount)*'UPS Interational Economy Base'!P10),2),ROUND(MinBaseIntEcon*(1+ExpressFuelSurcharge),2),ROUND(((1-InternationalEconDiscount)*'UPS Interational Economy Base'!P10)*(1+ExpressFuelSurcharge),2))</f>
        <v>72.8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320">
        <v>9.0</v>
      </c>
      <c r="B14" s="321">
        <f>IF(MinBaseIntEcon&gt;ROUND(((1-InternationalEconDiscount)*'UPS Interational Economy Base'!B11),2),ROUND(MinBaseIntEcon*(1+ExpressFuelSurcharge),2),ROUND(((1-InternationalEconDiscount)*'UPS Interational Economy Base'!B11)*(1+ExpressFuelSurcharge),2))</f>
        <v>53.74</v>
      </c>
      <c r="C14" s="321">
        <f>IF(MinBaseIntEcon&gt;ROUND(((1-InternationalEconDiscount)*'UPS Interational Economy Base'!C11),2),ROUND(MinBaseIntEcon*(1+ExpressFuelSurcharge),2),ROUND(((1-InternationalEconDiscount)*'UPS Interational Economy Base'!C11)*(1+ExpressFuelSurcharge),2))</f>
        <v>63.32</v>
      </c>
      <c r="D14" s="321">
        <f>IF(MinBaseIntEcon&gt;ROUND(((1-InternationalEconDiscount)*'UPS Interational Economy Base'!D11),2),ROUND(MinBaseIntEcon*(1+ExpressFuelSurcharge),2),ROUND(((1-InternationalEconDiscount)*'UPS Interational Economy Base'!D11)*(1+ExpressFuelSurcharge),2))</f>
        <v>60.04</v>
      </c>
      <c r="E14" s="321">
        <f>IF(MinBaseIntEcon&gt;ROUND(((1-InternationalEconDiscount)*'UPS Interational Economy Base'!E11),2),ROUND(MinBaseIntEcon*(1+ExpressFuelSurcharge),2),ROUND(((1-InternationalEconDiscount)*'UPS Interational Economy Base'!E11)*(1+ExpressFuelSurcharge),2))</f>
        <v>80.38</v>
      </c>
      <c r="F14" s="321">
        <f>IF(MinBaseIntEcon&gt;ROUND(((1-InternationalEconDiscount)*'UPS Interational Economy Base'!F11),2),ROUND(MinBaseIntEcon*(1+ExpressFuelSurcharge),2),ROUND(((1-InternationalEconDiscount)*'UPS Interational Economy Base'!F11)*(1+ExpressFuelSurcharge),2))</f>
        <v>62.95</v>
      </c>
      <c r="G14" s="321">
        <f>IF(MinBaseIntEcon&gt;ROUND(((1-InternationalEconDiscount)*'UPS Interational Economy Base'!G11),2),ROUND(MinBaseIntEcon*(1+ExpressFuelSurcharge),2),ROUND(((1-InternationalEconDiscount)*'UPS Interational Economy Base'!G11)*(1+ExpressFuelSurcharge),2))</f>
        <v>94.21</v>
      </c>
      <c r="H14" s="321">
        <f>IF(MinBaseIntEcon&gt;ROUND(((1-InternationalEconDiscount)*'UPS Interational Economy Base'!H11),2),ROUND(MinBaseIntEcon*(1+ExpressFuelSurcharge),2),ROUND(((1-InternationalEconDiscount)*'UPS Interational Economy Base'!H11)*(1+ExpressFuelSurcharge),2))</f>
        <v>109.15</v>
      </c>
      <c r="I14" s="321">
        <f>IF(MinBaseIntEcon&gt;ROUND(((1-InternationalEconDiscount)*'UPS Interational Economy Base'!I11),2),ROUND(MinBaseIntEcon*(1+ExpressFuelSurcharge),2),ROUND(((1-InternationalEconDiscount)*'UPS Interational Economy Base'!I11)*(1+ExpressFuelSurcharge),2))</f>
        <v>96.35</v>
      </c>
      <c r="J14" s="321">
        <f>IF(MinBaseIntEcon&gt;ROUND(((1-InternationalEconDiscount)*'UPS Interational Economy Base'!J11),2),ROUND(MinBaseIntEcon*(1+ExpressFuelSurcharge),2),ROUND(((1-InternationalEconDiscount)*'UPS Interational Economy Base'!J11)*(1+ExpressFuelSurcharge),2))</f>
        <v>138.12</v>
      </c>
      <c r="K14" s="321">
        <f>IF(MinBaseIntEcon&gt;ROUND(((1-InternationalEconDiscount)*'UPS Interational Economy Base'!K11),2),ROUND(MinBaseIntEcon*(1+ExpressFuelSurcharge),2),ROUND(((1-InternationalEconDiscount)*'UPS Interational Economy Base'!K11)*(1+ExpressFuelSurcharge),2))</f>
        <v>134.89</v>
      </c>
      <c r="L14" s="321">
        <f>IF(MinBaseIntEcon&gt;ROUND(((1-InternationalEconDiscount)*'UPS Interational Economy Base'!L11),2),ROUND(MinBaseIntEcon*(1+ExpressFuelSurcharge),2),ROUND(((1-InternationalEconDiscount)*'UPS Interational Economy Base'!L11)*(1+ExpressFuelSurcharge),2))</f>
        <v>138.47</v>
      </c>
      <c r="M14" s="321">
        <f>IF(MinBaseIntEcon&gt;ROUND(((1-InternationalEconDiscount)*'UPS Interational Economy Base'!M11),2),ROUND(MinBaseIntEcon*(1+ExpressFuelSurcharge),2),ROUND(((1-InternationalEconDiscount)*'UPS Interational Economy Base'!M11)*(1+ExpressFuelSurcharge),2))</f>
        <v>81.1</v>
      </c>
      <c r="N14" s="321">
        <f>IF(MinBaseIntEcon&gt;ROUND(((1-InternationalEconDiscount)*'UPS Interational Economy Base'!N11),2),ROUND(MinBaseIntEcon*(1+ExpressFuelSurcharge),2),ROUND(((1-InternationalEconDiscount)*'UPS Interational Economy Base'!N11)*(1+ExpressFuelSurcharge),2))</f>
        <v>95.68</v>
      </c>
      <c r="O14" s="321">
        <f>IF(MinBaseIntEcon&gt;ROUND(((1-InternationalEconDiscount)*'UPS Interational Economy Base'!O11),2),ROUND(MinBaseIntEcon*(1+ExpressFuelSurcharge),2),ROUND(((1-InternationalEconDiscount)*'UPS Interational Economy Base'!O11)*(1+ExpressFuelSurcharge),2))</f>
        <v>89.58</v>
      </c>
      <c r="P14" s="321">
        <f>IF(MinBaseIntEcon&gt;ROUND(((1-InternationalEconDiscount)*'UPS Interational Economy Base'!P11),2),ROUND(MinBaseIntEcon*(1+ExpressFuelSurcharge),2),ROUND(((1-InternationalEconDiscount)*'UPS Interational Economy Base'!P11)*(1+ExpressFuelSurcharge),2))</f>
        <v>82.5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320">
        <v>10.0</v>
      </c>
      <c r="B15" s="321">
        <f>IF(MinBaseIntEcon&gt;ROUND(((1-InternationalEconDiscount)*'UPS Interational Economy Base'!B12),2),ROUND(MinBaseIntEcon*(1+ExpressFuelSurcharge),2),ROUND(((1-InternationalEconDiscount)*'UPS Interational Economy Base'!B12)*(1+ExpressFuelSurcharge),2))</f>
        <v>55.38</v>
      </c>
      <c r="C15" s="321">
        <f>IF(MinBaseIntEcon&gt;ROUND(((1-InternationalEconDiscount)*'UPS Interational Economy Base'!C12),2),ROUND(MinBaseIntEcon*(1+ExpressFuelSurcharge),2),ROUND(((1-InternationalEconDiscount)*'UPS Interational Economy Base'!C12)*(1+ExpressFuelSurcharge),2))</f>
        <v>64.38</v>
      </c>
      <c r="D15" s="321">
        <f>IF(MinBaseIntEcon&gt;ROUND(((1-InternationalEconDiscount)*'UPS Interational Economy Base'!D12),2),ROUND(MinBaseIntEcon*(1+ExpressFuelSurcharge),2),ROUND(((1-InternationalEconDiscount)*'UPS Interational Economy Base'!D12)*(1+ExpressFuelSurcharge),2))</f>
        <v>61</v>
      </c>
      <c r="E15" s="321">
        <f>IF(MinBaseIntEcon&gt;ROUND(((1-InternationalEconDiscount)*'UPS Interational Economy Base'!E12),2),ROUND(MinBaseIntEcon*(1+ExpressFuelSurcharge),2),ROUND(((1-InternationalEconDiscount)*'UPS Interational Economy Base'!E12)*(1+ExpressFuelSurcharge),2))</f>
        <v>80.73</v>
      </c>
      <c r="F15" s="321">
        <f>IF(MinBaseIntEcon&gt;ROUND(((1-InternationalEconDiscount)*'UPS Interational Economy Base'!F12),2),ROUND(MinBaseIntEcon*(1+ExpressFuelSurcharge),2),ROUND(((1-InternationalEconDiscount)*'UPS Interational Economy Base'!F12)*(1+ExpressFuelSurcharge),2))</f>
        <v>66.73</v>
      </c>
      <c r="G15" s="321">
        <f>IF(MinBaseIntEcon&gt;ROUND(((1-InternationalEconDiscount)*'UPS Interational Economy Base'!G12),2),ROUND(MinBaseIntEcon*(1+ExpressFuelSurcharge),2),ROUND(((1-InternationalEconDiscount)*'UPS Interational Economy Base'!G12)*(1+ExpressFuelSurcharge),2))</f>
        <v>95.37</v>
      </c>
      <c r="H15" s="321">
        <f>IF(MinBaseIntEcon&gt;ROUND(((1-InternationalEconDiscount)*'UPS Interational Economy Base'!H12),2),ROUND(MinBaseIntEcon*(1+ExpressFuelSurcharge),2),ROUND(((1-InternationalEconDiscount)*'UPS Interational Economy Base'!H12)*(1+ExpressFuelSurcharge),2))</f>
        <v>109.5</v>
      </c>
      <c r="I15" s="321">
        <f>IF(MinBaseIntEcon&gt;ROUND(((1-InternationalEconDiscount)*'UPS Interational Economy Base'!I12),2),ROUND(MinBaseIntEcon*(1+ExpressFuelSurcharge),2),ROUND(((1-InternationalEconDiscount)*'UPS Interational Economy Base'!I12)*(1+ExpressFuelSurcharge),2))</f>
        <v>96.63</v>
      </c>
      <c r="J15" s="321">
        <f>IF(MinBaseIntEcon&gt;ROUND(((1-InternationalEconDiscount)*'UPS Interational Economy Base'!J12),2),ROUND(MinBaseIntEcon*(1+ExpressFuelSurcharge),2),ROUND(((1-InternationalEconDiscount)*'UPS Interational Economy Base'!J12)*(1+ExpressFuelSurcharge),2))</f>
        <v>140.11</v>
      </c>
      <c r="K15" s="321">
        <f>IF(MinBaseIntEcon&gt;ROUND(((1-InternationalEconDiscount)*'UPS Interational Economy Base'!K12),2),ROUND(MinBaseIntEcon*(1+ExpressFuelSurcharge),2),ROUND(((1-InternationalEconDiscount)*'UPS Interational Economy Base'!K12)*(1+ExpressFuelSurcharge),2))</f>
        <v>135.16</v>
      </c>
      <c r="L15" s="321">
        <f>IF(MinBaseIntEcon&gt;ROUND(((1-InternationalEconDiscount)*'UPS Interational Economy Base'!L12),2),ROUND(MinBaseIntEcon*(1+ExpressFuelSurcharge),2),ROUND(((1-InternationalEconDiscount)*'UPS Interational Economy Base'!L12)*(1+ExpressFuelSurcharge),2))</f>
        <v>138.85</v>
      </c>
      <c r="M15" s="321">
        <f>IF(MinBaseIntEcon&gt;ROUND(((1-InternationalEconDiscount)*'UPS Interational Economy Base'!M12),2),ROUND(MinBaseIntEcon*(1+ExpressFuelSurcharge),2),ROUND(((1-InternationalEconDiscount)*'UPS Interational Economy Base'!M12)*(1+ExpressFuelSurcharge),2))</f>
        <v>83.4</v>
      </c>
      <c r="N15" s="321">
        <f>IF(MinBaseIntEcon&gt;ROUND(((1-InternationalEconDiscount)*'UPS Interational Economy Base'!N12),2),ROUND(MinBaseIntEcon*(1+ExpressFuelSurcharge),2),ROUND(((1-InternationalEconDiscount)*'UPS Interational Economy Base'!N12)*(1+ExpressFuelSurcharge),2))</f>
        <v>98.86</v>
      </c>
      <c r="O15" s="321">
        <f>IF(MinBaseIntEcon&gt;ROUND(((1-InternationalEconDiscount)*'UPS Interational Economy Base'!O12),2),ROUND(MinBaseIntEcon*(1+ExpressFuelSurcharge),2),ROUND(((1-InternationalEconDiscount)*'UPS Interational Economy Base'!O12)*(1+ExpressFuelSurcharge),2))</f>
        <v>96.06</v>
      </c>
      <c r="P15" s="321">
        <f>IF(MinBaseIntEcon&gt;ROUND(((1-InternationalEconDiscount)*'UPS Interational Economy Base'!P12),2),ROUND(MinBaseIntEcon*(1+ExpressFuelSurcharge),2),ROUND(((1-InternationalEconDiscount)*'UPS Interational Economy Base'!P12)*(1+ExpressFuelSurcharge),2))</f>
        <v>83.03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320">
        <v>11.0</v>
      </c>
      <c r="B16" s="321">
        <f>IF(MinBaseIntEcon&gt;ROUND(((1-InternationalEconDiscount)*'UPS Interational Economy Base'!B13),2),ROUND(MinBaseIntEcon*(1+ExpressFuelSurcharge),2),ROUND(((1-InternationalEconDiscount)*'UPS Interational Economy Base'!B13)*(1+ExpressFuelSurcharge),2))</f>
        <v>56.41</v>
      </c>
      <c r="C16" s="321">
        <f>IF(MinBaseIntEcon&gt;ROUND(((1-InternationalEconDiscount)*'UPS Interational Economy Base'!C13),2),ROUND(MinBaseIntEcon*(1+ExpressFuelSurcharge),2),ROUND(((1-InternationalEconDiscount)*'UPS Interational Economy Base'!C13)*(1+ExpressFuelSurcharge),2))</f>
        <v>64.65</v>
      </c>
      <c r="D16" s="321">
        <f>IF(MinBaseIntEcon&gt;ROUND(((1-InternationalEconDiscount)*'UPS Interational Economy Base'!D13),2),ROUND(MinBaseIntEcon*(1+ExpressFuelSurcharge),2),ROUND(((1-InternationalEconDiscount)*'UPS Interational Economy Base'!D13)*(1+ExpressFuelSurcharge),2))</f>
        <v>68.3</v>
      </c>
      <c r="E16" s="321">
        <f>IF(MinBaseIntEcon&gt;ROUND(((1-InternationalEconDiscount)*'UPS Interational Economy Base'!E13),2),ROUND(MinBaseIntEcon*(1+ExpressFuelSurcharge),2),ROUND(((1-InternationalEconDiscount)*'UPS Interational Economy Base'!E13)*(1+ExpressFuelSurcharge),2))</f>
        <v>84.09</v>
      </c>
      <c r="F16" s="321">
        <f>IF(MinBaseIntEcon&gt;ROUND(((1-InternationalEconDiscount)*'UPS Interational Economy Base'!F13),2),ROUND(MinBaseIntEcon*(1+ExpressFuelSurcharge),2),ROUND(((1-InternationalEconDiscount)*'UPS Interational Economy Base'!F13)*(1+ExpressFuelSurcharge),2))</f>
        <v>69.23</v>
      </c>
      <c r="G16" s="321">
        <f>IF(MinBaseIntEcon&gt;ROUND(((1-InternationalEconDiscount)*'UPS Interational Economy Base'!G13),2),ROUND(MinBaseIntEcon*(1+ExpressFuelSurcharge),2),ROUND(((1-InternationalEconDiscount)*'UPS Interational Economy Base'!G13)*(1+ExpressFuelSurcharge),2))</f>
        <v>95.75</v>
      </c>
      <c r="H16" s="321">
        <f>IF(MinBaseIntEcon&gt;ROUND(((1-InternationalEconDiscount)*'UPS Interational Economy Base'!H13),2),ROUND(MinBaseIntEcon*(1+ExpressFuelSurcharge),2),ROUND(((1-InternationalEconDiscount)*'UPS Interational Economy Base'!H13)*(1+ExpressFuelSurcharge),2))</f>
        <v>111.11</v>
      </c>
      <c r="I16" s="321">
        <f>IF(MinBaseIntEcon&gt;ROUND(((1-InternationalEconDiscount)*'UPS Interational Economy Base'!I13),2),ROUND(MinBaseIntEcon*(1+ExpressFuelSurcharge),2),ROUND(((1-InternationalEconDiscount)*'UPS Interational Economy Base'!I13)*(1+ExpressFuelSurcharge),2))</f>
        <v>97.63</v>
      </c>
      <c r="J16" s="321">
        <f>IF(MinBaseIntEcon&gt;ROUND(((1-InternationalEconDiscount)*'UPS Interational Economy Base'!J13),2),ROUND(MinBaseIntEcon*(1+ExpressFuelSurcharge),2),ROUND(((1-InternationalEconDiscount)*'UPS Interational Economy Base'!J13)*(1+ExpressFuelSurcharge),2))</f>
        <v>144.06</v>
      </c>
      <c r="K16" s="321">
        <f>IF(MinBaseIntEcon&gt;ROUND(((1-InternationalEconDiscount)*'UPS Interational Economy Base'!K13),2),ROUND(MinBaseIntEcon*(1+ExpressFuelSurcharge),2),ROUND(((1-InternationalEconDiscount)*'UPS Interational Economy Base'!K13)*(1+ExpressFuelSurcharge),2))</f>
        <v>138.09</v>
      </c>
      <c r="L16" s="321">
        <f>IF(MinBaseIntEcon&gt;ROUND(((1-InternationalEconDiscount)*'UPS Interational Economy Base'!L13),2),ROUND(MinBaseIntEcon*(1+ExpressFuelSurcharge),2),ROUND(((1-InternationalEconDiscount)*'UPS Interational Economy Base'!L13)*(1+ExpressFuelSurcharge),2))</f>
        <v>142.3</v>
      </c>
      <c r="M16" s="321">
        <f>IF(MinBaseIntEcon&gt;ROUND(((1-InternationalEconDiscount)*'UPS Interational Economy Base'!M13),2),ROUND(MinBaseIntEcon*(1+ExpressFuelSurcharge),2),ROUND(((1-InternationalEconDiscount)*'UPS Interational Economy Base'!M13)*(1+ExpressFuelSurcharge),2))</f>
        <v>84.69</v>
      </c>
      <c r="N16" s="321">
        <f>IF(MinBaseIntEcon&gt;ROUND(((1-InternationalEconDiscount)*'UPS Interational Economy Base'!N13),2),ROUND(MinBaseIntEcon*(1+ExpressFuelSurcharge),2),ROUND(((1-InternationalEconDiscount)*'UPS Interational Economy Base'!N13)*(1+ExpressFuelSurcharge),2))</f>
        <v>101.74</v>
      </c>
      <c r="O16" s="321">
        <f>IF(MinBaseIntEcon&gt;ROUND(((1-InternationalEconDiscount)*'UPS Interational Economy Base'!O13),2),ROUND(MinBaseIntEcon*(1+ExpressFuelSurcharge),2),ROUND(((1-InternationalEconDiscount)*'UPS Interational Economy Base'!O13)*(1+ExpressFuelSurcharge),2))</f>
        <v>99.89</v>
      </c>
      <c r="P16" s="321">
        <f>IF(MinBaseIntEcon&gt;ROUND(((1-InternationalEconDiscount)*'UPS Interational Economy Base'!P13),2),ROUND(MinBaseIntEcon*(1+ExpressFuelSurcharge),2),ROUND(((1-InternationalEconDiscount)*'UPS Interational Economy Base'!P13)*(1+ExpressFuelSurcharge),2))</f>
        <v>86.51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320">
        <v>12.0</v>
      </c>
      <c r="B17" s="321">
        <f>IF(MinBaseIntEcon&gt;ROUND(((1-InternationalEconDiscount)*'UPS Interational Economy Base'!B14),2),ROUND(MinBaseIntEcon*(1+ExpressFuelSurcharge),2),ROUND(((1-InternationalEconDiscount)*'UPS Interational Economy Base'!B14)*(1+ExpressFuelSurcharge),2))</f>
        <v>57.47</v>
      </c>
      <c r="C17" s="321">
        <f>IF(MinBaseIntEcon&gt;ROUND(((1-InternationalEconDiscount)*'UPS Interational Economy Base'!C14),2),ROUND(MinBaseIntEcon*(1+ExpressFuelSurcharge),2),ROUND(((1-InternationalEconDiscount)*'UPS Interational Economy Base'!C14)*(1+ExpressFuelSurcharge),2))</f>
        <v>65.73</v>
      </c>
      <c r="D17" s="321">
        <f>IF(MinBaseIntEcon&gt;ROUND(((1-InternationalEconDiscount)*'UPS Interational Economy Base'!D14),2),ROUND(MinBaseIntEcon*(1+ExpressFuelSurcharge),2),ROUND(((1-InternationalEconDiscount)*'UPS Interational Economy Base'!D14)*(1+ExpressFuelSurcharge),2))</f>
        <v>68.57</v>
      </c>
      <c r="E17" s="321">
        <f>IF(MinBaseIntEcon&gt;ROUND(((1-InternationalEconDiscount)*'UPS Interational Economy Base'!E14),2),ROUND(MinBaseIntEcon*(1+ExpressFuelSurcharge),2),ROUND(((1-InternationalEconDiscount)*'UPS Interational Economy Base'!E14)*(1+ExpressFuelSurcharge),2))</f>
        <v>85.4</v>
      </c>
      <c r="F17" s="321">
        <f>IF(MinBaseIntEcon&gt;ROUND(((1-InternationalEconDiscount)*'UPS Interational Economy Base'!F14),2),ROUND(MinBaseIntEcon*(1+ExpressFuelSurcharge),2),ROUND(((1-InternationalEconDiscount)*'UPS Interational Economy Base'!F14)*(1+ExpressFuelSurcharge),2))</f>
        <v>71.23</v>
      </c>
      <c r="G17" s="321">
        <f>IF(MinBaseIntEcon&gt;ROUND(((1-InternationalEconDiscount)*'UPS Interational Economy Base'!G14),2),ROUND(MinBaseIntEcon*(1+ExpressFuelSurcharge),2),ROUND(((1-InternationalEconDiscount)*'UPS Interational Economy Base'!G14)*(1+ExpressFuelSurcharge),2))</f>
        <v>97.63</v>
      </c>
      <c r="H17" s="321">
        <f>IF(MinBaseIntEcon&gt;ROUND(((1-InternationalEconDiscount)*'UPS Interational Economy Base'!H14),2),ROUND(MinBaseIntEcon*(1+ExpressFuelSurcharge),2),ROUND(((1-InternationalEconDiscount)*'UPS Interational Economy Base'!H14)*(1+ExpressFuelSurcharge),2))</f>
        <v>113.57</v>
      </c>
      <c r="I17" s="321">
        <f>IF(MinBaseIntEcon&gt;ROUND(((1-InternationalEconDiscount)*'UPS Interational Economy Base'!I14),2),ROUND(MinBaseIntEcon*(1+ExpressFuelSurcharge),2),ROUND(((1-InternationalEconDiscount)*'UPS Interational Economy Base'!I14)*(1+ExpressFuelSurcharge),2))</f>
        <v>98.55</v>
      </c>
      <c r="J17" s="321">
        <f>IF(MinBaseIntEcon&gt;ROUND(((1-InternationalEconDiscount)*'UPS Interational Economy Base'!J14),2),ROUND(MinBaseIntEcon*(1+ExpressFuelSurcharge),2),ROUND(((1-InternationalEconDiscount)*'UPS Interational Economy Base'!J14)*(1+ExpressFuelSurcharge),2))</f>
        <v>146.67</v>
      </c>
      <c r="K17" s="321">
        <f>IF(MinBaseIntEcon&gt;ROUND(((1-InternationalEconDiscount)*'UPS Interational Economy Base'!K14),2),ROUND(MinBaseIntEcon*(1+ExpressFuelSurcharge),2),ROUND(((1-InternationalEconDiscount)*'UPS Interational Economy Base'!K14)*(1+ExpressFuelSurcharge),2))</f>
        <v>141.02</v>
      </c>
      <c r="L17" s="321">
        <f>IF(MinBaseIntEcon&gt;ROUND(((1-InternationalEconDiscount)*'UPS Interational Economy Base'!L14),2),ROUND(MinBaseIntEcon*(1+ExpressFuelSurcharge),2),ROUND(((1-InternationalEconDiscount)*'UPS Interational Economy Base'!L14)*(1+ExpressFuelSurcharge),2))</f>
        <v>143.77</v>
      </c>
      <c r="M17" s="321">
        <f>IF(MinBaseIntEcon&gt;ROUND(((1-InternationalEconDiscount)*'UPS Interational Economy Base'!M14),2),ROUND(MinBaseIntEcon*(1+ExpressFuelSurcharge),2),ROUND(((1-InternationalEconDiscount)*'UPS Interational Economy Base'!M14)*(1+ExpressFuelSurcharge),2))</f>
        <v>84.96</v>
      </c>
      <c r="N17" s="321">
        <f>IF(MinBaseIntEcon&gt;ROUND(((1-InternationalEconDiscount)*'UPS Interational Economy Base'!N14),2),ROUND(MinBaseIntEcon*(1+ExpressFuelSurcharge),2),ROUND(((1-InternationalEconDiscount)*'UPS Interational Economy Base'!N14)*(1+ExpressFuelSurcharge),2))</f>
        <v>104.14</v>
      </c>
      <c r="O17" s="321">
        <f>IF(MinBaseIntEcon&gt;ROUND(((1-InternationalEconDiscount)*'UPS Interational Economy Base'!O14),2),ROUND(MinBaseIntEcon*(1+ExpressFuelSurcharge),2),ROUND(((1-InternationalEconDiscount)*'UPS Interational Economy Base'!O14)*(1+ExpressFuelSurcharge),2))</f>
        <v>100.15</v>
      </c>
      <c r="P17" s="321">
        <f>IF(MinBaseIntEcon&gt;ROUND(((1-InternationalEconDiscount)*'UPS Interational Economy Base'!P14),2),ROUND(MinBaseIntEcon*(1+ExpressFuelSurcharge),2),ROUND(((1-InternationalEconDiscount)*'UPS Interational Economy Base'!P14)*(1+ExpressFuelSurcharge),2))</f>
        <v>88.03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20">
        <v>13.0</v>
      </c>
      <c r="B18" s="321">
        <f>IF(MinBaseIntEcon&gt;ROUND(((1-InternationalEconDiscount)*'UPS Interational Economy Base'!B15),2),ROUND(MinBaseIntEcon*(1+ExpressFuelSurcharge),2),ROUND(((1-InternationalEconDiscount)*'UPS Interational Economy Base'!B15)*(1+ExpressFuelSurcharge),2))</f>
        <v>61.99</v>
      </c>
      <c r="C18" s="321">
        <f>IF(MinBaseIntEcon&gt;ROUND(((1-InternationalEconDiscount)*'UPS Interational Economy Base'!C15),2),ROUND(MinBaseIntEcon*(1+ExpressFuelSurcharge),2),ROUND(((1-InternationalEconDiscount)*'UPS Interational Economy Base'!C15)*(1+ExpressFuelSurcharge),2))</f>
        <v>75.45</v>
      </c>
      <c r="D18" s="321">
        <f>IF(MinBaseIntEcon&gt;ROUND(((1-InternationalEconDiscount)*'UPS Interational Economy Base'!D15),2),ROUND(MinBaseIntEcon*(1+ExpressFuelSurcharge),2),ROUND(((1-InternationalEconDiscount)*'UPS Interational Economy Base'!D15)*(1+ExpressFuelSurcharge),2))</f>
        <v>72.3</v>
      </c>
      <c r="E18" s="321">
        <f>IF(MinBaseIntEcon&gt;ROUND(((1-InternationalEconDiscount)*'UPS Interational Economy Base'!E15),2),ROUND(MinBaseIntEcon*(1+ExpressFuelSurcharge),2),ROUND(((1-InternationalEconDiscount)*'UPS Interational Economy Base'!E15)*(1+ExpressFuelSurcharge),2))</f>
        <v>94</v>
      </c>
      <c r="F18" s="321">
        <f>IF(MinBaseIntEcon&gt;ROUND(((1-InternationalEconDiscount)*'UPS Interational Economy Base'!F15),2),ROUND(MinBaseIntEcon*(1+ExpressFuelSurcharge),2),ROUND(((1-InternationalEconDiscount)*'UPS Interational Economy Base'!F15)*(1+ExpressFuelSurcharge),2))</f>
        <v>75.39</v>
      </c>
      <c r="G18" s="321">
        <f>IF(MinBaseIntEcon&gt;ROUND(((1-InternationalEconDiscount)*'UPS Interational Economy Base'!G15),2),ROUND(MinBaseIntEcon*(1+ExpressFuelSurcharge),2),ROUND(((1-InternationalEconDiscount)*'UPS Interational Economy Base'!G15)*(1+ExpressFuelSurcharge),2))</f>
        <v>110.24</v>
      </c>
      <c r="H18" s="321">
        <f>IF(MinBaseIntEcon&gt;ROUND(((1-InternationalEconDiscount)*'UPS Interational Economy Base'!H15),2),ROUND(MinBaseIntEcon*(1+ExpressFuelSurcharge),2),ROUND(((1-InternationalEconDiscount)*'UPS Interational Economy Base'!H15)*(1+ExpressFuelSurcharge),2))</f>
        <v>141.73</v>
      </c>
      <c r="I18" s="321">
        <f>IF(MinBaseIntEcon&gt;ROUND(((1-InternationalEconDiscount)*'UPS Interational Economy Base'!I15),2),ROUND(MinBaseIntEcon*(1+ExpressFuelSurcharge),2),ROUND(((1-InternationalEconDiscount)*'UPS Interational Economy Base'!I15)*(1+ExpressFuelSurcharge),2))</f>
        <v>112.7</v>
      </c>
      <c r="J18" s="321">
        <f>IF(MinBaseIntEcon&gt;ROUND(((1-InternationalEconDiscount)*'UPS Interational Economy Base'!J15),2),ROUND(MinBaseIntEcon*(1+ExpressFuelSurcharge),2),ROUND(((1-InternationalEconDiscount)*'UPS Interational Economy Base'!J15)*(1+ExpressFuelSurcharge),2))</f>
        <v>170.9</v>
      </c>
      <c r="K18" s="321">
        <f>IF(MinBaseIntEcon&gt;ROUND(((1-InternationalEconDiscount)*'UPS Interational Economy Base'!K15),2),ROUND(MinBaseIntEcon*(1+ExpressFuelSurcharge),2),ROUND(((1-InternationalEconDiscount)*'UPS Interational Economy Base'!K15)*(1+ExpressFuelSurcharge),2))</f>
        <v>153.84</v>
      </c>
      <c r="L18" s="321">
        <f>IF(MinBaseIntEcon&gt;ROUND(((1-InternationalEconDiscount)*'UPS Interational Economy Base'!L15),2),ROUND(MinBaseIntEcon*(1+ExpressFuelSurcharge),2),ROUND(((1-InternationalEconDiscount)*'UPS Interational Economy Base'!L15)*(1+ExpressFuelSurcharge),2))</f>
        <v>156.64</v>
      </c>
      <c r="M18" s="321">
        <f>IF(MinBaseIntEcon&gt;ROUND(((1-InternationalEconDiscount)*'UPS Interational Economy Base'!M15),2),ROUND(MinBaseIntEcon*(1+ExpressFuelSurcharge),2),ROUND(((1-InternationalEconDiscount)*'UPS Interational Economy Base'!M15)*(1+ExpressFuelSurcharge),2))</f>
        <v>94.41</v>
      </c>
      <c r="N18" s="321">
        <f>IF(MinBaseIntEcon&gt;ROUND(((1-InternationalEconDiscount)*'UPS Interational Economy Base'!N15),2),ROUND(MinBaseIntEcon*(1+ExpressFuelSurcharge),2),ROUND(((1-InternationalEconDiscount)*'UPS Interational Economy Base'!N15)*(1+ExpressFuelSurcharge),2))</f>
        <v>110.52</v>
      </c>
      <c r="O18" s="321">
        <f>IF(MinBaseIntEcon&gt;ROUND(((1-InternationalEconDiscount)*'UPS Interational Economy Base'!O15),2),ROUND(MinBaseIntEcon*(1+ExpressFuelSurcharge),2),ROUND(((1-InternationalEconDiscount)*'UPS Interational Economy Base'!O15)*(1+ExpressFuelSurcharge),2))</f>
        <v>116.03</v>
      </c>
      <c r="P18" s="321">
        <f>IF(MinBaseIntEcon&gt;ROUND(((1-InternationalEconDiscount)*'UPS Interational Economy Base'!P15),2),ROUND(MinBaseIntEcon*(1+ExpressFuelSurcharge),2),ROUND(((1-InternationalEconDiscount)*'UPS Interational Economy Base'!P15)*(1+ExpressFuelSurcharge),2))</f>
        <v>103.95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320">
        <v>14.0</v>
      </c>
      <c r="B19" s="321">
        <f>IF(MinBaseIntEcon&gt;ROUND(((1-InternationalEconDiscount)*'UPS Interational Economy Base'!B16),2),ROUND(MinBaseIntEcon*(1+ExpressFuelSurcharge),2),ROUND(((1-InternationalEconDiscount)*'UPS Interational Economy Base'!B16)*(1+ExpressFuelSurcharge),2))</f>
        <v>64.11</v>
      </c>
      <c r="C19" s="321">
        <f>IF(MinBaseIntEcon&gt;ROUND(((1-InternationalEconDiscount)*'UPS Interational Economy Base'!C16),2),ROUND(MinBaseIntEcon*(1+ExpressFuelSurcharge),2),ROUND(((1-InternationalEconDiscount)*'UPS Interational Economy Base'!C16)*(1+ExpressFuelSurcharge),2))</f>
        <v>77.8</v>
      </c>
      <c r="D19" s="321">
        <f>IF(MinBaseIntEcon&gt;ROUND(((1-InternationalEconDiscount)*'UPS Interational Economy Base'!D16),2),ROUND(MinBaseIntEcon*(1+ExpressFuelSurcharge),2),ROUND(((1-InternationalEconDiscount)*'UPS Interational Economy Base'!D16)*(1+ExpressFuelSurcharge),2))</f>
        <v>72.61</v>
      </c>
      <c r="E19" s="321">
        <f>IF(MinBaseIntEcon&gt;ROUND(((1-InternationalEconDiscount)*'UPS Interational Economy Base'!E16),2),ROUND(MinBaseIntEcon*(1+ExpressFuelSurcharge),2),ROUND(((1-InternationalEconDiscount)*'UPS Interational Economy Base'!E16)*(1+ExpressFuelSurcharge),2))</f>
        <v>100.57</v>
      </c>
      <c r="F19" s="321">
        <f>IF(MinBaseIntEcon&gt;ROUND(((1-InternationalEconDiscount)*'UPS Interational Economy Base'!F16),2),ROUND(MinBaseIntEcon*(1+ExpressFuelSurcharge),2),ROUND(((1-InternationalEconDiscount)*'UPS Interational Economy Base'!F16)*(1+ExpressFuelSurcharge),2))</f>
        <v>77.94</v>
      </c>
      <c r="G19" s="321">
        <f>IF(MinBaseIntEcon&gt;ROUND(((1-InternationalEconDiscount)*'UPS Interational Economy Base'!G16),2),ROUND(MinBaseIntEcon*(1+ExpressFuelSurcharge),2),ROUND(((1-InternationalEconDiscount)*'UPS Interational Economy Base'!G16)*(1+ExpressFuelSurcharge),2))</f>
        <v>121.25</v>
      </c>
      <c r="H19" s="321">
        <f>IF(MinBaseIntEcon&gt;ROUND(((1-InternationalEconDiscount)*'UPS Interational Economy Base'!H16),2),ROUND(MinBaseIntEcon*(1+ExpressFuelSurcharge),2),ROUND(((1-InternationalEconDiscount)*'UPS Interational Economy Base'!H16)*(1+ExpressFuelSurcharge),2))</f>
        <v>150.45</v>
      </c>
      <c r="I19" s="321">
        <f>IF(MinBaseIntEcon&gt;ROUND(((1-InternationalEconDiscount)*'UPS Interational Economy Base'!I16),2),ROUND(MinBaseIntEcon*(1+ExpressFuelSurcharge),2),ROUND(((1-InternationalEconDiscount)*'UPS Interational Economy Base'!I16)*(1+ExpressFuelSurcharge),2))</f>
        <v>122.88</v>
      </c>
      <c r="J19" s="321">
        <f>IF(MinBaseIntEcon&gt;ROUND(((1-InternationalEconDiscount)*'UPS Interational Economy Base'!J16),2),ROUND(MinBaseIntEcon*(1+ExpressFuelSurcharge),2),ROUND(((1-InternationalEconDiscount)*'UPS Interational Economy Base'!J16)*(1+ExpressFuelSurcharge),2))</f>
        <v>182.46</v>
      </c>
      <c r="K19" s="321">
        <f>IF(MinBaseIntEcon&gt;ROUND(((1-InternationalEconDiscount)*'UPS Interational Economy Base'!K16),2),ROUND(MinBaseIntEcon*(1+ExpressFuelSurcharge),2),ROUND(((1-InternationalEconDiscount)*'UPS Interational Economy Base'!K16)*(1+ExpressFuelSurcharge),2))</f>
        <v>176.53</v>
      </c>
      <c r="L19" s="321">
        <f>IF(MinBaseIntEcon&gt;ROUND(((1-InternationalEconDiscount)*'UPS Interational Economy Base'!L16),2),ROUND(MinBaseIntEcon*(1+ExpressFuelSurcharge),2),ROUND(((1-InternationalEconDiscount)*'UPS Interational Economy Base'!L16)*(1+ExpressFuelSurcharge),2))</f>
        <v>186.6</v>
      </c>
      <c r="M19" s="321">
        <f>IF(MinBaseIntEcon&gt;ROUND(((1-InternationalEconDiscount)*'UPS Interational Economy Base'!M16),2),ROUND(MinBaseIntEcon*(1+ExpressFuelSurcharge),2),ROUND(((1-InternationalEconDiscount)*'UPS Interational Economy Base'!M16)*(1+ExpressFuelSurcharge),2))</f>
        <v>97.94</v>
      </c>
      <c r="N19" s="321">
        <f>IF(MinBaseIntEcon&gt;ROUND(((1-InternationalEconDiscount)*'UPS Interational Economy Base'!N16),2),ROUND(MinBaseIntEcon*(1+ExpressFuelSurcharge),2),ROUND(((1-InternationalEconDiscount)*'UPS Interational Economy Base'!N16)*(1+ExpressFuelSurcharge),2))</f>
        <v>127.24</v>
      </c>
      <c r="O19" s="321">
        <f>IF(MinBaseIntEcon&gt;ROUND(((1-InternationalEconDiscount)*'UPS Interational Economy Base'!O16),2),ROUND(MinBaseIntEcon*(1+ExpressFuelSurcharge),2),ROUND(((1-InternationalEconDiscount)*'UPS Interational Economy Base'!O16)*(1+ExpressFuelSurcharge),2))</f>
        <v>122.57</v>
      </c>
      <c r="P19" s="321">
        <f>IF(MinBaseIntEcon&gt;ROUND(((1-InternationalEconDiscount)*'UPS Interational Economy Base'!P16),2),ROUND(MinBaseIntEcon*(1+ExpressFuelSurcharge),2),ROUND(((1-InternationalEconDiscount)*'UPS Interational Economy Base'!P16)*(1+ExpressFuelSurcharge),2))</f>
        <v>105.33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320">
        <v>15.0</v>
      </c>
      <c r="B20" s="321">
        <f>IF(MinBaseIntEcon&gt;ROUND(((1-InternationalEconDiscount)*'UPS Interational Economy Base'!B17),2),ROUND(MinBaseIntEcon*(1+ExpressFuelSurcharge),2),ROUND(((1-InternationalEconDiscount)*'UPS Interational Economy Base'!B17)*(1+ExpressFuelSurcharge),2))</f>
        <v>66.22</v>
      </c>
      <c r="C20" s="321">
        <f>IF(MinBaseIntEcon&gt;ROUND(((1-InternationalEconDiscount)*'UPS Interational Economy Base'!C17),2),ROUND(MinBaseIntEcon*(1+ExpressFuelSurcharge),2),ROUND(((1-InternationalEconDiscount)*'UPS Interational Economy Base'!C17)*(1+ExpressFuelSurcharge),2))</f>
        <v>81.88</v>
      </c>
      <c r="D20" s="321">
        <f>IF(MinBaseIntEcon&gt;ROUND(((1-InternationalEconDiscount)*'UPS Interational Economy Base'!D17),2),ROUND(MinBaseIntEcon*(1+ExpressFuelSurcharge),2),ROUND(((1-InternationalEconDiscount)*'UPS Interational Economy Base'!D17)*(1+ExpressFuelSurcharge),2))</f>
        <v>74.85</v>
      </c>
      <c r="E20" s="321">
        <f>IF(MinBaseIntEcon&gt;ROUND(((1-InternationalEconDiscount)*'UPS Interational Economy Base'!E17),2),ROUND(MinBaseIntEcon*(1+ExpressFuelSurcharge),2),ROUND(((1-InternationalEconDiscount)*'UPS Interational Economy Base'!E17)*(1+ExpressFuelSurcharge),2))</f>
        <v>102.9</v>
      </c>
      <c r="F20" s="321">
        <f>IF(MinBaseIntEcon&gt;ROUND(((1-InternationalEconDiscount)*'UPS Interational Economy Base'!F17),2),ROUND(MinBaseIntEcon*(1+ExpressFuelSurcharge),2),ROUND(((1-InternationalEconDiscount)*'UPS Interational Economy Base'!F17)*(1+ExpressFuelSurcharge),2))</f>
        <v>80.05</v>
      </c>
      <c r="G20" s="321">
        <f>IF(MinBaseIntEcon&gt;ROUND(((1-InternationalEconDiscount)*'UPS Interational Economy Base'!G17),2),ROUND(MinBaseIntEcon*(1+ExpressFuelSurcharge),2),ROUND(((1-InternationalEconDiscount)*'UPS Interational Economy Base'!G17)*(1+ExpressFuelSurcharge),2))</f>
        <v>123.07</v>
      </c>
      <c r="H20" s="321">
        <f>IF(MinBaseIntEcon&gt;ROUND(((1-InternationalEconDiscount)*'UPS Interational Economy Base'!H17),2),ROUND(MinBaseIntEcon*(1+ExpressFuelSurcharge),2),ROUND(((1-InternationalEconDiscount)*'UPS Interational Economy Base'!H17)*(1+ExpressFuelSurcharge),2))</f>
        <v>156.86</v>
      </c>
      <c r="I20" s="321">
        <f>IF(MinBaseIntEcon&gt;ROUND(((1-InternationalEconDiscount)*'UPS Interational Economy Base'!I17),2),ROUND(MinBaseIntEcon*(1+ExpressFuelSurcharge),2),ROUND(((1-InternationalEconDiscount)*'UPS Interational Economy Base'!I17)*(1+ExpressFuelSurcharge),2))</f>
        <v>130.38</v>
      </c>
      <c r="J20" s="321">
        <f>IF(MinBaseIntEcon&gt;ROUND(((1-InternationalEconDiscount)*'UPS Interational Economy Base'!J17),2),ROUND(MinBaseIntEcon*(1+ExpressFuelSurcharge),2),ROUND(((1-InternationalEconDiscount)*'UPS Interational Economy Base'!J17)*(1+ExpressFuelSurcharge),2))</f>
        <v>186.92</v>
      </c>
      <c r="K20" s="321">
        <f>IF(MinBaseIntEcon&gt;ROUND(((1-InternationalEconDiscount)*'UPS Interational Economy Base'!K17),2),ROUND(MinBaseIntEcon*(1+ExpressFuelSurcharge),2),ROUND(((1-InternationalEconDiscount)*'UPS Interational Economy Base'!K17)*(1+ExpressFuelSurcharge),2))</f>
        <v>199.33</v>
      </c>
      <c r="L20" s="321">
        <f>IF(MinBaseIntEcon&gt;ROUND(((1-InternationalEconDiscount)*'UPS Interational Economy Base'!L17),2),ROUND(MinBaseIntEcon*(1+ExpressFuelSurcharge),2),ROUND(((1-InternationalEconDiscount)*'UPS Interational Economy Base'!L17)*(1+ExpressFuelSurcharge),2))</f>
        <v>186.87</v>
      </c>
      <c r="M20" s="321">
        <f>IF(MinBaseIntEcon&gt;ROUND(((1-InternationalEconDiscount)*'UPS Interational Economy Base'!M17),2),ROUND(MinBaseIntEcon*(1+ExpressFuelSurcharge),2),ROUND(((1-InternationalEconDiscount)*'UPS Interational Economy Base'!M17)*(1+ExpressFuelSurcharge),2))</f>
        <v>104.37</v>
      </c>
      <c r="N20" s="321">
        <f>IF(MinBaseIntEcon&gt;ROUND(((1-InternationalEconDiscount)*'UPS Interational Economy Base'!N17),2),ROUND(MinBaseIntEcon*(1+ExpressFuelSurcharge),2),ROUND(((1-InternationalEconDiscount)*'UPS Interational Economy Base'!N17)*(1+ExpressFuelSurcharge),2))</f>
        <v>145.06</v>
      </c>
      <c r="O20" s="321">
        <f>IF(MinBaseIntEcon&gt;ROUND(((1-InternationalEconDiscount)*'UPS Interational Economy Base'!O17),2),ROUND(MinBaseIntEcon*(1+ExpressFuelSurcharge),2),ROUND(((1-InternationalEconDiscount)*'UPS Interational Economy Base'!O17)*(1+ExpressFuelSurcharge),2))</f>
        <v>125.37</v>
      </c>
      <c r="P20" s="321">
        <f>IF(MinBaseIntEcon&gt;ROUND(((1-InternationalEconDiscount)*'UPS Interational Economy Base'!P17),2),ROUND(MinBaseIntEcon*(1+ExpressFuelSurcharge),2),ROUND(((1-InternationalEconDiscount)*'UPS Interational Economy Base'!P17)*(1+ExpressFuelSurcharge),2))</f>
        <v>106.75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320">
        <v>16.0</v>
      </c>
      <c r="B21" s="321">
        <f>IF(MinBaseIntEcon&gt;ROUND(((1-InternationalEconDiscount)*'UPS Interational Economy Base'!B18),2),ROUND(MinBaseIntEcon*(1+ExpressFuelSurcharge),2),ROUND(((1-InternationalEconDiscount)*'UPS Interational Economy Base'!B18)*(1+ExpressFuelSurcharge),2))</f>
        <v>70.59</v>
      </c>
      <c r="C21" s="321">
        <f>IF(MinBaseIntEcon&gt;ROUND(((1-InternationalEconDiscount)*'UPS Interational Economy Base'!C18),2),ROUND(MinBaseIntEcon*(1+ExpressFuelSurcharge),2),ROUND(((1-InternationalEconDiscount)*'UPS Interational Economy Base'!C18)*(1+ExpressFuelSurcharge),2))</f>
        <v>83.65</v>
      </c>
      <c r="D21" s="321">
        <f>IF(MinBaseIntEcon&gt;ROUND(((1-InternationalEconDiscount)*'UPS Interational Economy Base'!D18),2),ROUND(MinBaseIntEcon*(1+ExpressFuelSurcharge),2),ROUND(((1-InternationalEconDiscount)*'UPS Interational Economy Base'!D18)*(1+ExpressFuelSurcharge),2))</f>
        <v>75.78</v>
      </c>
      <c r="E21" s="321">
        <f>IF(MinBaseIntEcon&gt;ROUND(((1-InternationalEconDiscount)*'UPS Interational Economy Base'!E18),2),ROUND(MinBaseIntEcon*(1+ExpressFuelSurcharge),2),ROUND(((1-InternationalEconDiscount)*'UPS Interational Economy Base'!E18)*(1+ExpressFuelSurcharge),2))</f>
        <v>114.94</v>
      </c>
      <c r="F21" s="321">
        <f>IF(MinBaseIntEcon&gt;ROUND(((1-InternationalEconDiscount)*'UPS Interational Economy Base'!F18),2),ROUND(MinBaseIntEcon*(1+ExpressFuelSurcharge),2),ROUND(((1-InternationalEconDiscount)*'UPS Interational Economy Base'!F18)*(1+ExpressFuelSurcharge),2))</f>
        <v>87.28</v>
      </c>
      <c r="G21" s="321">
        <f>IF(MinBaseIntEcon&gt;ROUND(((1-InternationalEconDiscount)*'UPS Interational Economy Base'!G18),2),ROUND(MinBaseIntEcon*(1+ExpressFuelSurcharge),2),ROUND(((1-InternationalEconDiscount)*'UPS Interational Economy Base'!G18)*(1+ExpressFuelSurcharge),2))</f>
        <v>128.76</v>
      </c>
      <c r="H21" s="321">
        <f>IF(MinBaseIntEcon&gt;ROUND(((1-InternationalEconDiscount)*'UPS Interational Economy Base'!H18),2),ROUND(MinBaseIntEcon*(1+ExpressFuelSurcharge),2),ROUND(((1-InternationalEconDiscount)*'UPS Interational Economy Base'!H18)*(1+ExpressFuelSurcharge),2))</f>
        <v>166.03</v>
      </c>
      <c r="I21" s="321">
        <f>IF(MinBaseIntEcon&gt;ROUND(((1-InternationalEconDiscount)*'UPS Interational Economy Base'!I18),2),ROUND(MinBaseIntEcon*(1+ExpressFuelSurcharge),2),ROUND(((1-InternationalEconDiscount)*'UPS Interational Economy Base'!I18)*(1+ExpressFuelSurcharge),2))</f>
        <v>141.24</v>
      </c>
      <c r="J21" s="321">
        <f>IF(MinBaseIntEcon&gt;ROUND(((1-InternationalEconDiscount)*'UPS Interational Economy Base'!J18),2),ROUND(MinBaseIntEcon*(1+ExpressFuelSurcharge),2),ROUND(((1-InternationalEconDiscount)*'UPS Interational Economy Base'!J18)*(1+ExpressFuelSurcharge),2))</f>
        <v>194.46</v>
      </c>
      <c r="K21" s="321">
        <f>IF(MinBaseIntEcon&gt;ROUND(((1-InternationalEconDiscount)*'UPS Interational Economy Base'!K18),2),ROUND(MinBaseIntEcon*(1+ExpressFuelSurcharge),2),ROUND(((1-InternationalEconDiscount)*'UPS Interational Economy Base'!K18)*(1+ExpressFuelSurcharge),2))</f>
        <v>204.55</v>
      </c>
      <c r="L21" s="321">
        <f>IF(MinBaseIntEcon&gt;ROUND(((1-InternationalEconDiscount)*'UPS Interational Economy Base'!L18),2),ROUND(MinBaseIntEcon*(1+ExpressFuelSurcharge),2),ROUND(((1-InternationalEconDiscount)*'UPS Interational Economy Base'!L18)*(1+ExpressFuelSurcharge),2))</f>
        <v>187.14</v>
      </c>
      <c r="M21" s="321">
        <f>IF(MinBaseIntEcon&gt;ROUND(((1-InternationalEconDiscount)*'UPS Interational Economy Base'!M18),2),ROUND(MinBaseIntEcon*(1+ExpressFuelSurcharge),2),ROUND(((1-InternationalEconDiscount)*'UPS Interational Economy Base'!M18)*(1+ExpressFuelSurcharge),2))</f>
        <v>111.39</v>
      </c>
      <c r="N21" s="321">
        <f>IF(MinBaseIntEcon&gt;ROUND(((1-InternationalEconDiscount)*'UPS Interational Economy Base'!N18),2),ROUND(MinBaseIntEcon*(1+ExpressFuelSurcharge),2),ROUND(((1-InternationalEconDiscount)*'UPS Interational Economy Base'!N18)*(1+ExpressFuelSurcharge),2))</f>
        <v>148.56</v>
      </c>
      <c r="O21" s="321">
        <f>IF(MinBaseIntEcon&gt;ROUND(((1-InternationalEconDiscount)*'UPS Interational Economy Base'!O18),2),ROUND(MinBaseIntEcon*(1+ExpressFuelSurcharge),2),ROUND(((1-InternationalEconDiscount)*'UPS Interational Economy Base'!O18)*(1+ExpressFuelSurcharge),2))</f>
        <v>132.82</v>
      </c>
      <c r="P21" s="321">
        <f>IF(MinBaseIntEcon&gt;ROUND(((1-InternationalEconDiscount)*'UPS Interational Economy Base'!P18),2),ROUND(MinBaseIntEcon*(1+ExpressFuelSurcharge),2),ROUND(((1-InternationalEconDiscount)*'UPS Interational Economy Base'!P18)*(1+ExpressFuelSurcharge),2))</f>
        <v>108.15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320">
        <v>17.0</v>
      </c>
      <c r="B22" s="321">
        <f>IF(MinBaseIntEcon&gt;ROUND(((1-InternationalEconDiscount)*'UPS Interational Economy Base'!B19),2),ROUND(MinBaseIntEcon*(1+ExpressFuelSurcharge),2),ROUND(((1-InternationalEconDiscount)*'UPS Interational Economy Base'!B19)*(1+ExpressFuelSurcharge),2))</f>
        <v>71.14</v>
      </c>
      <c r="C22" s="321">
        <f>IF(MinBaseIntEcon&gt;ROUND(((1-InternationalEconDiscount)*'UPS Interational Economy Base'!C19),2),ROUND(MinBaseIntEcon*(1+ExpressFuelSurcharge),2),ROUND(((1-InternationalEconDiscount)*'UPS Interational Economy Base'!C19)*(1+ExpressFuelSurcharge),2))</f>
        <v>83.93</v>
      </c>
      <c r="D22" s="321">
        <f>IF(MinBaseIntEcon&gt;ROUND(((1-InternationalEconDiscount)*'UPS Interational Economy Base'!D19),2),ROUND(MinBaseIntEcon*(1+ExpressFuelSurcharge),2),ROUND(((1-InternationalEconDiscount)*'UPS Interational Economy Base'!D19)*(1+ExpressFuelSurcharge),2))</f>
        <v>79.62</v>
      </c>
      <c r="E22" s="321">
        <f>IF(MinBaseIntEcon&gt;ROUND(((1-InternationalEconDiscount)*'UPS Interational Economy Base'!E19),2),ROUND(MinBaseIntEcon*(1+ExpressFuelSurcharge),2),ROUND(((1-InternationalEconDiscount)*'UPS Interational Economy Base'!E19)*(1+ExpressFuelSurcharge),2))</f>
        <v>115.48</v>
      </c>
      <c r="F22" s="321">
        <f>IF(MinBaseIntEcon&gt;ROUND(((1-InternationalEconDiscount)*'UPS Interational Economy Base'!F19),2),ROUND(MinBaseIntEcon*(1+ExpressFuelSurcharge),2),ROUND(((1-InternationalEconDiscount)*'UPS Interational Economy Base'!F19)*(1+ExpressFuelSurcharge),2))</f>
        <v>89.42</v>
      </c>
      <c r="G22" s="321">
        <f>IF(MinBaseIntEcon&gt;ROUND(((1-InternationalEconDiscount)*'UPS Interational Economy Base'!G19),2),ROUND(MinBaseIntEcon*(1+ExpressFuelSurcharge),2),ROUND(((1-InternationalEconDiscount)*'UPS Interational Economy Base'!G19)*(1+ExpressFuelSurcharge),2))</f>
        <v>131.54</v>
      </c>
      <c r="H22" s="321">
        <f>IF(MinBaseIntEcon&gt;ROUND(((1-InternationalEconDiscount)*'UPS Interational Economy Base'!H19),2),ROUND(MinBaseIntEcon*(1+ExpressFuelSurcharge),2),ROUND(((1-InternationalEconDiscount)*'UPS Interational Economy Base'!H19)*(1+ExpressFuelSurcharge),2))</f>
        <v>170.76</v>
      </c>
      <c r="I22" s="321">
        <f>IF(MinBaseIntEcon&gt;ROUND(((1-InternationalEconDiscount)*'UPS Interational Economy Base'!I19),2),ROUND(MinBaseIntEcon*(1+ExpressFuelSurcharge),2),ROUND(((1-InternationalEconDiscount)*'UPS Interational Economy Base'!I19)*(1+ExpressFuelSurcharge),2))</f>
        <v>143.14</v>
      </c>
      <c r="J22" s="321">
        <f>IF(MinBaseIntEcon&gt;ROUND(((1-InternationalEconDiscount)*'UPS Interational Economy Base'!J19),2),ROUND(MinBaseIntEcon*(1+ExpressFuelSurcharge),2),ROUND(((1-InternationalEconDiscount)*'UPS Interational Economy Base'!J19)*(1+ExpressFuelSurcharge),2))</f>
        <v>203.66</v>
      </c>
      <c r="K22" s="321">
        <f>IF(MinBaseIntEcon&gt;ROUND(((1-InternationalEconDiscount)*'UPS Interational Economy Base'!K19),2),ROUND(MinBaseIntEcon*(1+ExpressFuelSurcharge),2),ROUND(((1-InternationalEconDiscount)*'UPS Interational Economy Base'!K19)*(1+ExpressFuelSurcharge),2))</f>
        <v>209.25</v>
      </c>
      <c r="L22" s="321">
        <f>IF(MinBaseIntEcon&gt;ROUND(((1-InternationalEconDiscount)*'UPS Interational Economy Base'!L19),2),ROUND(MinBaseIntEcon*(1+ExpressFuelSurcharge),2),ROUND(((1-InternationalEconDiscount)*'UPS Interational Economy Base'!L19)*(1+ExpressFuelSurcharge),2))</f>
        <v>187.41</v>
      </c>
      <c r="M22" s="321">
        <f>IF(MinBaseIntEcon&gt;ROUND(((1-InternationalEconDiscount)*'UPS Interational Economy Base'!M19),2),ROUND(MinBaseIntEcon*(1+ExpressFuelSurcharge),2),ROUND(((1-InternationalEconDiscount)*'UPS Interational Economy Base'!M19)*(1+ExpressFuelSurcharge),2))</f>
        <v>116.98</v>
      </c>
      <c r="N22" s="321">
        <f>IF(MinBaseIntEcon&gt;ROUND(((1-InternationalEconDiscount)*'UPS Interational Economy Base'!N19),2),ROUND(MinBaseIntEcon*(1+ExpressFuelSurcharge),2),ROUND(((1-InternationalEconDiscount)*'UPS Interational Economy Base'!N19)*(1+ExpressFuelSurcharge),2))</f>
        <v>150.92</v>
      </c>
      <c r="O22" s="321">
        <f>IF(MinBaseIntEcon&gt;ROUND(((1-InternationalEconDiscount)*'UPS Interational Economy Base'!O19),2),ROUND(MinBaseIntEcon*(1+ExpressFuelSurcharge),2),ROUND(((1-InternationalEconDiscount)*'UPS Interational Economy Base'!O19)*(1+ExpressFuelSurcharge),2))</f>
        <v>138.28</v>
      </c>
      <c r="P22" s="321">
        <f>IF(MinBaseIntEcon&gt;ROUND(((1-InternationalEconDiscount)*'UPS Interational Economy Base'!P19),2),ROUND(MinBaseIntEcon*(1+ExpressFuelSurcharge),2),ROUND(((1-InternationalEconDiscount)*'UPS Interational Economy Base'!P19)*(1+ExpressFuelSurcharge),2))</f>
        <v>110.71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0">
        <v>18.0</v>
      </c>
      <c r="B23" s="321">
        <f>IF(MinBaseIntEcon&gt;ROUND(((1-InternationalEconDiscount)*'UPS Interational Economy Base'!B20),2),ROUND(MinBaseIntEcon*(1+ExpressFuelSurcharge),2),ROUND(((1-InternationalEconDiscount)*'UPS Interational Economy Base'!B20)*(1+ExpressFuelSurcharge),2))</f>
        <v>73.01</v>
      </c>
      <c r="C23" s="321">
        <f>IF(MinBaseIntEcon&gt;ROUND(((1-InternationalEconDiscount)*'UPS Interational Economy Base'!C20),2),ROUND(MinBaseIntEcon*(1+ExpressFuelSurcharge),2),ROUND(((1-InternationalEconDiscount)*'UPS Interational Economy Base'!C20)*(1+ExpressFuelSurcharge),2))</f>
        <v>85.79</v>
      </c>
      <c r="D23" s="321">
        <f>IF(MinBaseIntEcon&gt;ROUND(((1-InternationalEconDiscount)*'UPS Interational Economy Base'!D20),2),ROUND(MinBaseIntEcon*(1+ExpressFuelSurcharge),2),ROUND(((1-InternationalEconDiscount)*'UPS Interational Economy Base'!D20)*(1+ExpressFuelSurcharge),2))</f>
        <v>80.96</v>
      </c>
      <c r="E23" s="321">
        <f>IF(MinBaseIntEcon&gt;ROUND(((1-InternationalEconDiscount)*'UPS Interational Economy Base'!E20),2),ROUND(MinBaseIntEcon*(1+ExpressFuelSurcharge),2),ROUND(((1-InternationalEconDiscount)*'UPS Interational Economy Base'!E20)*(1+ExpressFuelSurcharge),2))</f>
        <v>117.24</v>
      </c>
      <c r="F23" s="321">
        <f>IF(MinBaseIntEcon&gt;ROUND(((1-InternationalEconDiscount)*'UPS Interational Economy Base'!F20),2),ROUND(MinBaseIntEcon*(1+ExpressFuelSurcharge),2),ROUND(((1-InternationalEconDiscount)*'UPS Interational Economy Base'!F20)*(1+ExpressFuelSurcharge),2))</f>
        <v>93.02</v>
      </c>
      <c r="G23" s="321">
        <f>IF(MinBaseIntEcon&gt;ROUND(((1-InternationalEconDiscount)*'UPS Interational Economy Base'!G20),2),ROUND(MinBaseIntEcon*(1+ExpressFuelSurcharge),2),ROUND(((1-InternationalEconDiscount)*'UPS Interational Economy Base'!G20)*(1+ExpressFuelSurcharge),2))</f>
        <v>133.79</v>
      </c>
      <c r="H23" s="321">
        <f>IF(MinBaseIntEcon&gt;ROUND(((1-InternationalEconDiscount)*'UPS Interational Economy Base'!H20),2),ROUND(MinBaseIntEcon*(1+ExpressFuelSurcharge),2),ROUND(((1-InternationalEconDiscount)*'UPS Interational Economy Base'!H20)*(1+ExpressFuelSurcharge),2))</f>
        <v>172.12</v>
      </c>
      <c r="I23" s="321">
        <f>IF(MinBaseIntEcon&gt;ROUND(((1-InternationalEconDiscount)*'UPS Interational Economy Base'!I20),2),ROUND(MinBaseIntEcon*(1+ExpressFuelSurcharge),2),ROUND(((1-InternationalEconDiscount)*'UPS Interational Economy Base'!I20)*(1+ExpressFuelSurcharge),2))</f>
        <v>147.13</v>
      </c>
      <c r="J23" s="321">
        <f>IF(MinBaseIntEcon&gt;ROUND(((1-InternationalEconDiscount)*'UPS Interational Economy Base'!J20),2),ROUND(MinBaseIntEcon*(1+ExpressFuelSurcharge),2),ROUND(((1-InternationalEconDiscount)*'UPS Interational Economy Base'!J20)*(1+ExpressFuelSurcharge),2))</f>
        <v>217.29</v>
      </c>
      <c r="K23" s="321">
        <f>IF(MinBaseIntEcon&gt;ROUND(((1-InternationalEconDiscount)*'UPS Interational Economy Base'!K20),2),ROUND(MinBaseIntEcon*(1+ExpressFuelSurcharge),2),ROUND(((1-InternationalEconDiscount)*'UPS Interational Economy Base'!K20)*(1+ExpressFuelSurcharge),2))</f>
        <v>217.87</v>
      </c>
      <c r="L23" s="321">
        <f>IF(MinBaseIntEcon&gt;ROUND(((1-InternationalEconDiscount)*'UPS Interational Economy Base'!L20),2),ROUND(MinBaseIntEcon*(1+ExpressFuelSurcharge),2),ROUND(((1-InternationalEconDiscount)*'UPS Interational Economy Base'!L20)*(1+ExpressFuelSurcharge),2))</f>
        <v>205.07</v>
      </c>
      <c r="M23" s="321">
        <f>IF(MinBaseIntEcon&gt;ROUND(((1-InternationalEconDiscount)*'UPS Interational Economy Base'!M20),2),ROUND(MinBaseIntEcon*(1+ExpressFuelSurcharge),2),ROUND(((1-InternationalEconDiscount)*'UPS Interational Economy Base'!M20)*(1+ExpressFuelSurcharge),2))</f>
        <v>117.75</v>
      </c>
      <c r="N23" s="321">
        <f>IF(MinBaseIntEcon&gt;ROUND(((1-InternationalEconDiscount)*'UPS Interational Economy Base'!N20),2),ROUND(MinBaseIntEcon*(1+ExpressFuelSurcharge),2),ROUND(((1-InternationalEconDiscount)*'UPS Interational Economy Base'!N20)*(1+ExpressFuelSurcharge),2))</f>
        <v>155.94</v>
      </c>
      <c r="O23" s="321">
        <f>IF(MinBaseIntEcon&gt;ROUND(((1-InternationalEconDiscount)*'UPS Interational Economy Base'!O20),2),ROUND(MinBaseIntEcon*(1+ExpressFuelSurcharge),2),ROUND(((1-InternationalEconDiscount)*'UPS Interational Economy Base'!O20)*(1+ExpressFuelSurcharge),2))</f>
        <v>140.31</v>
      </c>
      <c r="P23" s="321">
        <f>IF(MinBaseIntEcon&gt;ROUND(((1-InternationalEconDiscount)*'UPS Interational Economy Base'!P20),2),ROUND(MinBaseIntEcon*(1+ExpressFuelSurcharge),2),ROUND(((1-InternationalEconDiscount)*'UPS Interational Economy Base'!P20)*(1+ExpressFuelSurcharge),2))</f>
        <v>119.86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320">
        <v>19.0</v>
      </c>
      <c r="B24" s="321">
        <f>IF(MinBaseIntEcon&gt;ROUND(((1-InternationalEconDiscount)*'UPS Interational Economy Base'!B21),2),ROUND(MinBaseIntEcon*(1+ExpressFuelSurcharge),2),ROUND(((1-InternationalEconDiscount)*'UPS Interational Economy Base'!B21)*(1+ExpressFuelSurcharge),2))</f>
        <v>74.83</v>
      </c>
      <c r="C24" s="321">
        <f>IF(MinBaseIntEcon&gt;ROUND(((1-InternationalEconDiscount)*'UPS Interational Economy Base'!C21),2),ROUND(MinBaseIntEcon*(1+ExpressFuelSurcharge),2),ROUND(((1-InternationalEconDiscount)*'UPS Interational Economy Base'!C21)*(1+ExpressFuelSurcharge),2))</f>
        <v>87.82</v>
      </c>
      <c r="D24" s="321">
        <f>IF(MinBaseIntEcon&gt;ROUND(((1-InternationalEconDiscount)*'UPS Interational Economy Base'!D21),2),ROUND(MinBaseIntEcon*(1+ExpressFuelSurcharge),2),ROUND(((1-InternationalEconDiscount)*'UPS Interational Economy Base'!D21)*(1+ExpressFuelSurcharge),2))</f>
        <v>88.81</v>
      </c>
      <c r="E24" s="321">
        <f>IF(MinBaseIntEcon&gt;ROUND(((1-InternationalEconDiscount)*'UPS Interational Economy Base'!E21),2),ROUND(MinBaseIntEcon*(1+ExpressFuelSurcharge),2),ROUND(((1-InternationalEconDiscount)*'UPS Interational Economy Base'!E21)*(1+ExpressFuelSurcharge),2))</f>
        <v>117.65</v>
      </c>
      <c r="F24" s="321">
        <f>IF(MinBaseIntEcon&gt;ROUND(((1-InternationalEconDiscount)*'UPS Interational Economy Base'!F21),2),ROUND(MinBaseIntEcon*(1+ExpressFuelSurcharge),2),ROUND(((1-InternationalEconDiscount)*'UPS Interational Economy Base'!F21)*(1+ExpressFuelSurcharge),2))</f>
        <v>96.13</v>
      </c>
      <c r="G24" s="321">
        <f>IF(MinBaseIntEcon&gt;ROUND(((1-InternationalEconDiscount)*'UPS Interational Economy Base'!G21),2),ROUND(MinBaseIntEcon*(1+ExpressFuelSurcharge),2),ROUND(((1-InternationalEconDiscount)*'UPS Interational Economy Base'!G21)*(1+ExpressFuelSurcharge),2))</f>
        <v>139.84</v>
      </c>
      <c r="H24" s="321">
        <f>IF(MinBaseIntEcon&gt;ROUND(((1-InternationalEconDiscount)*'UPS Interational Economy Base'!H21),2),ROUND(MinBaseIntEcon*(1+ExpressFuelSurcharge),2),ROUND(((1-InternationalEconDiscount)*'UPS Interational Economy Base'!H21)*(1+ExpressFuelSurcharge),2))</f>
        <v>181.7</v>
      </c>
      <c r="I24" s="321">
        <f>IF(MinBaseIntEcon&gt;ROUND(((1-InternationalEconDiscount)*'UPS Interational Economy Base'!I21),2),ROUND(MinBaseIntEcon*(1+ExpressFuelSurcharge),2),ROUND(((1-InternationalEconDiscount)*'UPS Interational Economy Base'!I21)*(1+ExpressFuelSurcharge),2))</f>
        <v>155.32</v>
      </c>
      <c r="J24" s="321">
        <f>IF(MinBaseIntEcon&gt;ROUND(((1-InternationalEconDiscount)*'UPS Interational Economy Base'!J21),2),ROUND(MinBaseIntEcon*(1+ExpressFuelSurcharge),2),ROUND(((1-InternationalEconDiscount)*'UPS Interational Economy Base'!J21)*(1+ExpressFuelSurcharge),2))</f>
        <v>225.22</v>
      </c>
      <c r="K24" s="321">
        <f>IF(MinBaseIntEcon&gt;ROUND(((1-InternationalEconDiscount)*'UPS Interational Economy Base'!K21),2),ROUND(MinBaseIntEcon*(1+ExpressFuelSurcharge),2),ROUND(((1-InternationalEconDiscount)*'UPS Interational Economy Base'!K21)*(1+ExpressFuelSurcharge),2))</f>
        <v>228.02</v>
      </c>
      <c r="L24" s="321">
        <f>IF(MinBaseIntEcon&gt;ROUND(((1-InternationalEconDiscount)*'UPS Interational Economy Base'!L21),2),ROUND(MinBaseIntEcon*(1+ExpressFuelSurcharge),2),ROUND(((1-InternationalEconDiscount)*'UPS Interational Economy Base'!L21)*(1+ExpressFuelSurcharge),2))</f>
        <v>208.56</v>
      </c>
      <c r="M24" s="321">
        <f>IF(MinBaseIntEcon&gt;ROUND(((1-InternationalEconDiscount)*'UPS Interational Economy Base'!M21),2),ROUND(MinBaseIntEcon*(1+ExpressFuelSurcharge),2),ROUND(((1-InternationalEconDiscount)*'UPS Interational Economy Base'!M21)*(1+ExpressFuelSurcharge),2))</f>
        <v>123.97</v>
      </c>
      <c r="N24" s="321">
        <f>IF(MinBaseIntEcon&gt;ROUND(((1-InternationalEconDiscount)*'UPS Interational Economy Base'!N21),2),ROUND(MinBaseIntEcon*(1+ExpressFuelSurcharge),2),ROUND(((1-InternationalEconDiscount)*'UPS Interational Economy Base'!N21)*(1+ExpressFuelSurcharge),2))</f>
        <v>158.59</v>
      </c>
      <c r="O24" s="321">
        <f>IF(MinBaseIntEcon&gt;ROUND(((1-InternationalEconDiscount)*'UPS Interational Economy Base'!O21),2),ROUND(MinBaseIntEcon*(1+ExpressFuelSurcharge),2),ROUND(((1-InternationalEconDiscount)*'UPS Interational Economy Base'!O21)*(1+ExpressFuelSurcharge),2))</f>
        <v>144.89</v>
      </c>
      <c r="P24" s="321">
        <f>IF(MinBaseIntEcon&gt;ROUND(((1-InternationalEconDiscount)*'UPS Interational Economy Base'!P21),2),ROUND(MinBaseIntEcon*(1+ExpressFuelSurcharge),2),ROUND(((1-InternationalEconDiscount)*'UPS Interational Economy Base'!P21)*(1+ExpressFuelSurcharge),2))</f>
        <v>121.46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320">
        <v>20.0</v>
      </c>
      <c r="B25" s="321">
        <f>IF(MinBaseIntEcon&gt;ROUND(((1-InternationalEconDiscount)*'UPS Interational Economy Base'!B22),2),ROUND(MinBaseIntEcon*(1+ExpressFuelSurcharge),2),ROUND(((1-InternationalEconDiscount)*'UPS Interational Economy Base'!B22)*(1+ExpressFuelSurcharge),2))</f>
        <v>76.66</v>
      </c>
      <c r="C25" s="321">
        <f>IF(MinBaseIntEcon&gt;ROUND(((1-InternationalEconDiscount)*'UPS Interational Economy Base'!C22),2),ROUND(MinBaseIntEcon*(1+ExpressFuelSurcharge),2),ROUND(((1-InternationalEconDiscount)*'UPS Interational Economy Base'!C22)*(1+ExpressFuelSurcharge),2))</f>
        <v>89.82</v>
      </c>
      <c r="D25" s="321">
        <f>IF(MinBaseIntEcon&gt;ROUND(((1-InternationalEconDiscount)*'UPS Interational Economy Base'!D22),2),ROUND(MinBaseIntEcon*(1+ExpressFuelSurcharge),2),ROUND(((1-InternationalEconDiscount)*'UPS Interational Economy Base'!D22)*(1+ExpressFuelSurcharge),2))</f>
        <v>91.94</v>
      </c>
      <c r="E25" s="321">
        <f>IF(MinBaseIntEcon&gt;ROUND(((1-InternationalEconDiscount)*'UPS Interational Economy Base'!E22),2),ROUND(MinBaseIntEcon*(1+ExpressFuelSurcharge),2),ROUND(((1-InternationalEconDiscount)*'UPS Interational Economy Base'!E22)*(1+ExpressFuelSurcharge),2))</f>
        <v>119.6</v>
      </c>
      <c r="F25" s="321">
        <f>IF(MinBaseIntEcon&gt;ROUND(((1-InternationalEconDiscount)*'UPS Interational Economy Base'!F22),2),ROUND(MinBaseIntEcon*(1+ExpressFuelSurcharge),2),ROUND(((1-InternationalEconDiscount)*'UPS Interational Economy Base'!F22)*(1+ExpressFuelSurcharge),2))</f>
        <v>96.39</v>
      </c>
      <c r="G25" s="321">
        <f>IF(MinBaseIntEcon&gt;ROUND(((1-InternationalEconDiscount)*'UPS Interational Economy Base'!G22),2),ROUND(MinBaseIntEcon*(1+ExpressFuelSurcharge),2),ROUND(((1-InternationalEconDiscount)*'UPS Interational Economy Base'!G22)*(1+ExpressFuelSurcharge),2))</f>
        <v>140.6</v>
      </c>
      <c r="H25" s="321">
        <f>IF(MinBaseIntEcon&gt;ROUND(((1-InternationalEconDiscount)*'UPS Interational Economy Base'!H22),2),ROUND(MinBaseIntEcon*(1+ExpressFuelSurcharge),2),ROUND(((1-InternationalEconDiscount)*'UPS Interational Economy Base'!H22)*(1+ExpressFuelSurcharge),2))</f>
        <v>182.5</v>
      </c>
      <c r="I25" s="321">
        <f>IF(MinBaseIntEcon&gt;ROUND(((1-InternationalEconDiscount)*'UPS Interational Economy Base'!I22),2),ROUND(MinBaseIntEcon*(1+ExpressFuelSurcharge),2),ROUND(((1-InternationalEconDiscount)*'UPS Interational Economy Base'!I22)*(1+ExpressFuelSurcharge),2))</f>
        <v>155.83</v>
      </c>
      <c r="J25" s="321">
        <f>IF(MinBaseIntEcon&gt;ROUND(((1-InternationalEconDiscount)*'UPS Interational Economy Base'!J22),2),ROUND(MinBaseIntEcon*(1+ExpressFuelSurcharge),2),ROUND(((1-InternationalEconDiscount)*'UPS Interational Economy Base'!J22)*(1+ExpressFuelSurcharge),2))</f>
        <v>225.96</v>
      </c>
      <c r="K25" s="321">
        <f>IF(MinBaseIntEcon&gt;ROUND(((1-InternationalEconDiscount)*'UPS Interational Economy Base'!K22),2),ROUND(MinBaseIntEcon*(1+ExpressFuelSurcharge),2),ROUND(((1-InternationalEconDiscount)*'UPS Interational Economy Base'!K22)*(1+ExpressFuelSurcharge),2))</f>
        <v>241.05</v>
      </c>
      <c r="L25" s="321">
        <f>IF(MinBaseIntEcon&gt;ROUND(((1-InternationalEconDiscount)*'UPS Interational Economy Base'!L22),2),ROUND(MinBaseIntEcon*(1+ExpressFuelSurcharge),2),ROUND(((1-InternationalEconDiscount)*'UPS Interational Economy Base'!L22)*(1+ExpressFuelSurcharge),2))</f>
        <v>221.99</v>
      </c>
      <c r="M25" s="321">
        <f>IF(MinBaseIntEcon&gt;ROUND(((1-InternationalEconDiscount)*'UPS Interational Economy Base'!M22),2),ROUND(MinBaseIntEcon*(1+ExpressFuelSurcharge),2),ROUND(((1-InternationalEconDiscount)*'UPS Interational Economy Base'!M22)*(1+ExpressFuelSurcharge),2))</f>
        <v>128.32</v>
      </c>
      <c r="N25" s="321">
        <f>IF(MinBaseIntEcon&gt;ROUND(((1-InternationalEconDiscount)*'UPS Interational Economy Base'!N22),2),ROUND(MinBaseIntEcon*(1+ExpressFuelSurcharge),2),ROUND(((1-InternationalEconDiscount)*'UPS Interational Economy Base'!N22)*(1+ExpressFuelSurcharge),2))</f>
        <v>158.88</v>
      </c>
      <c r="O25" s="321">
        <f>IF(MinBaseIntEcon&gt;ROUND(((1-InternationalEconDiscount)*'UPS Interational Economy Base'!O22),2),ROUND(MinBaseIntEcon*(1+ExpressFuelSurcharge),2),ROUND(((1-InternationalEconDiscount)*'UPS Interational Economy Base'!O22)*(1+ExpressFuelSurcharge),2))</f>
        <v>155.35</v>
      </c>
      <c r="P25" s="321">
        <f>IF(MinBaseIntEcon&gt;ROUND(((1-InternationalEconDiscount)*'UPS Interational Economy Base'!P22),2),ROUND(MinBaseIntEcon*(1+ExpressFuelSurcharge),2),ROUND(((1-InternationalEconDiscount)*'UPS Interational Economy Base'!P22)*(1+ExpressFuelSurcharge),2))</f>
        <v>121.56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320">
        <v>21.0</v>
      </c>
      <c r="B26" s="321">
        <f>IF(MinBaseIntEcon&gt;ROUND(((1-InternationalEconDiscount)*'UPS Interational Economy Base'!B23),2),ROUND(MinBaseIntEcon*(1+ExpressFuelSurcharge),2),ROUND(((1-InternationalEconDiscount)*'UPS Interational Economy Base'!B23)*(1+ExpressFuelSurcharge),2))</f>
        <v>84.61</v>
      </c>
      <c r="C26" s="321">
        <f>IF(MinBaseIntEcon&gt;ROUND(((1-InternationalEconDiscount)*'UPS Interational Economy Base'!C23),2),ROUND(MinBaseIntEcon*(1+ExpressFuelSurcharge),2),ROUND(((1-InternationalEconDiscount)*'UPS Interational Economy Base'!C23)*(1+ExpressFuelSurcharge),2))</f>
        <v>98.6</v>
      </c>
      <c r="D26" s="321">
        <f>IF(MinBaseIntEcon&gt;ROUND(((1-InternationalEconDiscount)*'UPS Interational Economy Base'!D23),2),ROUND(MinBaseIntEcon*(1+ExpressFuelSurcharge),2),ROUND(((1-InternationalEconDiscount)*'UPS Interational Economy Base'!D23)*(1+ExpressFuelSurcharge),2))</f>
        <v>92.21</v>
      </c>
      <c r="E26" s="321">
        <f>IF(MinBaseIntEcon&gt;ROUND(((1-InternationalEconDiscount)*'UPS Interational Economy Base'!E23),2),ROUND(MinBaseIntEcon*(1+ExpressFuelSurcharge),2),ROUND(((1-InternationalEconDiscount)*'UPS Interational Economy Base'!E23)*(1+ExpressFuelSurcharge),2))</f>
        <v>124.93</v>
      </c>
      <c r="F26" s="321">
        <f>IF(MinBaseIntEcon&gt;ROUND(((1-InternationalEconDiscount)*'UPS Interational Economy Base'!F23),2),ROUND(MinBaseIntEcon*(1+ExpressFuelSurcharge),2),ROUND(((1-InternationalEconDiscount)*'UPS Interational Economy Base'!F23)*(1+ExpressFuelSurcharge),2))</f>
        <v>102.86</v>
      </c>
      <c r="G26" s="321">
        <f>IF(MinBaseIntEcon&gt;ROUND(((1-InternationalEconDiscount)*'UPS Interational Economy Base'!G23),2),ROUND(MinBaseIntEcon*(1+ExpressFuelSurcharge),2),ROUND(((1-InternationalEconDiscount)*'UPS Interational Economy Base'!G23)*(1+ExpressFuelSurcharge),2))</f>
        <v>144.03</v>
      </c>
      <c r="H26" s="321">
        <f>IF(MinBaseIntEcon&gt;ROUND(((1-InternationalEconDiscount)*'UPS Interational Economy Base'!H23),2),ROUND(MinBaseIntEcon*(1+ExpressFuelSurcharge),2),ROUND(((1-InternationalEconDiscount)*'UPS Interational Economy Base'!H23)*(1+ExpressFuelSurcharge),2))</f>
        <v>184.51</v>
      </c>
      <c r="I26" s="321">
        <f>IF(MinBaseIntEcon&gt;ROUND(((1-InternationalEconDiscount)*'UPS Interational Economy Base'!I23),2),ROUND(MinBaseIntEcon*(1+ExpressFuelSurcharge),2),ROUND(((1-InternationalEconDiscount)*'UPS Interational Economy Base'!I23)*(1+ExpressFuelSurcharge),2))</f>
        <v>156.45</v>
      </c>
      <c r="J26" s="321">
        <f>IF(MinBaseIntEcon&gt;ROUND(((1-InternationalEconDiscount)*'UPS Interational Economy Base'!J23),2),ROUND(MinBaseIntEcon*(1+ExpressFuelSurcharge),2),ROUND(((1-InternationalEconDiscount)*'UPS Interational Economy Base'!J23)*(1+ExpressFuelSurcharge),2))</f>
        <v>235.27</v>
      </c>
      <c r="K26" s="321">
        <f>IF(MinBaseIntEcon&gt;ROUND(((1-InternationalEconDiscount)*'UPS Interational Economy Base'!K23),2),ROUND(MinBaseIntEcon*(1+ExpressFuelSurcharge),2),ROUND(((1-InternationalEconDiscount)*'UPS Interational Economy Base'!K23)*(1+ExpressFuelSurcharge),2))</f>
        <v>256.06</v>
      </c>
      <c r="L26" s="321">
        <f>IF(MinBaseIntEcon&gt;ROUND(((1-InternationalEconDiscount)*'UPS Interational Economy Base'!L23),2),ROUND(MinBaseIntEcon*(1+ExpressFuelSurcharge),2),ROUND(((1-InternationalEconDiscount)*'UPS Interational Economy Base'!L23)*(1+ExpressFuelSurcharge),2))</f>
        <v>249.31</v>
      </c>
      <c r="M26" s="321">
        <f>IF(MinBaseIntEcon&gt;ROUND(((1-InternationalEconDiscount)*'UPS Interational Economy Base'!M23),2),ROUND(MinBaseIntEcon*(1+ExpressFuelSurcharge),2),ROUND(((1-InternationalEconDiscount)*'UPS Interational Economy Base'!M23)*(1+ExpressFuelSurcharge),2))</f>
        <v>128.58</v>
      </c>
      <c r="N26" s="321">
        <f>IF(MinBaseIntEcon&gt;ROUND(((1-InternationalEconDiscount)*'UPS Interational Economy Base'!N23),2),ROUND(MinBaseIntEcon*(1+ExpressFuelSurcharge),2),ROUND(((1-InternationalEconDiscount)*'UPS Interational Economy Base'!N23)*(1+ExpressFuelSurcharge),2))</f>
        <v>159.17</v>
      </c>
      <c r="O26" s="321">
        <f>IF(MinBaseIntEcon&gt;ROUND(((1-InternationalEconDiscount)*'UPS Interational Economy Base'!O23),2),ROUND(MinBaseIntEcon*(1+ExpressFuelSurcharge),2),ROUND(((1-InternationalEconDiscount)*'UPS Interational Economy Base'!O23)*(1+ExpressFuelSurcharge),2))</f>
        <v>156.37</v>
      </c>
      <c r="P26" s="321">
        <f>IF(MinBaseIntEcon&gt;ROUND(((1-InternationalEconDiscount)*'UPS Interational Economy Base'!P23),2),ROUND(MinBaseIntEcon*(1+ExpressFuelSurcharge),2),ROUND(((1-InternationalEconDiscount)*'UPS Interational Economy Base'!P23)*(1+ExpressFuelSurcharge),2))</f>
        <v>125.21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320">
        <v>22.0</v>
      </c>
      <c r="B27" s="321">
        <f>IF(MinBaseIntEcon&gt;ROUND(((1-InternationalEconDiscount)*'UPS Interational Economy Base'!B24),2),ROUND(MinBaseIntEcon*(1+ExpressFuelSurcharge),2),ROUND(((1-InternationalEconDiscount)*'UPS Interational Economy Base'!B24)*(1+ExpressFuelSurcharge),2))</f>
        <v>86.62</v>
      </c>
      <c r="C27" s="321">
        <f>IF(MinBaseIntEcon&gt;ROUND(((1-InternationalEconDiscount)*'UPS Interational Economy Base'!C24),2),ROUND(MinBaseIntEcon*(1+ExpressFuelSurcharge),2),ROUND(((1-InternationalEconDiscount)*'UPS Interational Economy Base'!C24)*(1+ExpressFuelSurcharge),2))</f>
        <v>98.89</v>
      </c>
      <c r="D27" s="321">
        <f>IF(MinBaseIntEcon&gt;ROUND(((1-InternationalEconDiscount)*'UPS Interational Economy Base'!D24),2),ROUND(MinBaseIntEcon*(1+ExpressFuelSurcharge),2),ROUND(((1-InternationalEconDiscount)*'UPS Interational Economy Base'!D24)*(1+ExpressFuelSurcharge),2))</f>
        <v>92.48</v>
      </c>
      <c r="E27" s="321">
        <f>IF(MinBaseIntEcon&gt;ROUND(((1-InternationalEconDiscount)*'UPS Interational Economy Base'!E24),2),ROUND(MinBaseIntEcon*(1+ExpressFuelSurcharge),2),ROUND(((1-InternationalEconDiscount)*'UPS Interational Economy Base'!E24)*(1+ExpressFuelSurcharge),2))</f>
        <v>125.22</v>
      </c>
      <c r="F27" s="321">
        <f>IF(MinBaseIntEcon&gt;ROUND(((1-InternationalEconDiscount)*'UPS Interational Economy Base'!F24),2),ROUND(MinBaseIntEcon*(1+ExpressFuelSurcharge),2),ROUND(((1-InternationalEconDiscount)*'UPS Interational Economy Base'!F24)*(1+ExpressFuelSurcharge),2))</f>
        <v>106.03</v>
      </c>
      <c r="G27" s="321">
        <f>IF(MinBaseIntEcon&gt;ROUND(((1-InternationalEconDiscount)*'UPS Interational Economy Base'!G24),2),ROUND(MinBaseIntEcon*(1+ExpressFuelSurcharge),2),ROUND(((1-InternationalEconDiscount)*'UPS Interational Economy Base'!G24)*(1+ExpressFuelSurcharge),2))</f>
        <v>144.31</v>
      </c>
      <c r="H27" s="321">
        <f>IF(MinBaseIntEcon&gt;ROUND(((1-InternationalEconDiscount)*'UPS Interational Economy Base'!H24),2),ROUND(MinBaseIntEcon*(1+ExpressFuelSurcharge),2),ROUND(((1-InternationalEconDiscount)*'UPS Interational Economy Base'!H24)*(1+ExpressFuelSurcharge),2))</f>
        <v>185.22</v>
      </c>
      <c r="I27" s="321">
        <f>IF(MinBaseIntEcon&gt;ROUND(((1-InternationalEconDiscount)*'UPS Interational Economy Base'!I24),2),ROUND(MinBaseIntEcon*(1+ExpressFuelSurcharge),2),ROUND(((1-InternationalEconDiscount)*'UPS Interational Economy Base'!I24)*(1+ExpressFuelSurcharge),2))</f>
        <v>156.73</v>
      </c>
      <c r="J27" s="321">
        <f>IF(MinBaseIntEcon&gt;ROUND(((1-InternationalEconDiscount)*'UPS Interational Economy Base'!J24),2),ROUND(MinBaseIntEcon*(1+ExpressFuelSurcharge),2),ROUND(((1-InternationalEconDiscount)*'UPS Interational Economy Base'!J24)*(1+ExpressFuelSurcharge),2))</f>
        <v>239.82</v>
      </c>
      <c r="K27" s="321">
        <f>IF(MinBaseIntEcon&gt;ROUND(((1-InternationalEconDiscount)*'UPS Interational Economy Base'!K24),2),ROUND(MinBaseIntEcon*(1+ExpressFuelSurcharge),2),ROUND(((1-InternationalEconDiscount)*'UPS Interational Economy Base'!K24)*(1+ExpressFuelSurcharge),2))</f>
        <v>257.4</v>
      </c>
      <c r="L27" s="321">
        <f>IF(MinBaseIntEcon&gt;ROUND(((1-InternationalEconDiscount)*'UPS Interational Economy Base'!L24),2),ROUND(MinBaseIntEcon*(1+ExpressFuelSurcharge),2),ROUND(((1-InternationalEconDiscount)*'UPS Interational Economy Base'!L24)*(1+ExpressFuelSurcharge),2))</f>
        <v>252.46</v>
      </c>
      <c r="M27" s="321">
        <f>IF(MinBaseIntEcon&gt;ROUND(((1-InternationalEconDiscount)*'UPS Interational Economy Base'!M24),2),ROUND(MinBaseIntEcon*(1+ExpressFuelSurcharge),2),ROUND(((1-InternationalEconDiscount)*'UPS Interational Economy Base'!M24)*(1+ExpressFuelSurcharge),2))</f>
        <v>128.84</v>
      </c>
      <c r="N27" s="321">
        <f>IF(MinBaseIntEcon&gt;ROUND(((1-InternationalEconDiscount)*'UPS Interational Economy Base'!N24),2),ROUND(MinBaseIntEcon*(1+ExpressFuelSurcharge),2),ROUND(((1-InternationalEconDiscount)*'UPS Interational Economy Base'!N24)*(1+ExpressFuelSurcharge),2))</f>
        <v>159.46</v>
      </c>
      <c r="O27" s="321">
        <f>IF(MinBaseIntEcon&gt;ROUND(((1-InternationalEconDiscount)*'UPS Interational Economy Base'!O24),2),ROUND(MinBaseIntEcon*(1+ExpressFuelSurcharge),2),ROUND(((1-InternationalEconDiscount)*'UPS Interational Economy Base'!O24)*(1+ExpressFuelSurcharge),2))</f>
        <v>157.08</v>
      </c>
      <c r="P27" s="321">
        <f>IF(MinBaseIntEcon&gt;ROUND(((1-InternationalEconDiscount)*'UPS Interational Economy Base'!P24),2),ROUND(MinBaseIntEcon*(1+ExpressFuelSurcharge),2),ROUND(((1-InternationalEconDiscount)*'UPS Interational Economy Base'!P24)*(1+ExpressFuelSurcharge),2))</f>
        <v>131.82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320">
        <v>23.0</v>
      </c>
      <c r="B28" s="321">
        <f>IF(MinBaseIntEcon&gt;ROUND(((1-InternationalEconDiscount)*'UPS Interational Economy Base'!B25),2),ROUND(MinBaseIntEcon*(1+ExpressFuelSurcharge),2),ROUND(((1-InternationalEconDiscount)*'UPS Interational Economy Base'!B25)*(1+ExpressFuelSurcharge),2))</f>
        <v>88.3</v>
      </c>
      <c r="C28" s="321">
        <f>IF(MinBaseIntEcon&gt;ROUND(((1-InternationalEconDiscount)*'UPS Interational Economy Base'!C25),2),ROUND(MinBaseIntEcon*(1+ExpressFuelSurcharge),2),ROUND(((1-InternationalEconDiscount)*'UPS Interational Economy Base'!C25)*(1+ExpressFuelSurcharge),2))</f>
        <v>99.8</v>
      </c>
      <c r="D28" s="321">
        <f>IF(MinBaseIntEcon&gt;ROUND(((1-InternationalEconDiscount)*'UPS Interational Economy Base'!D25),2),ROUND(MinBaseIntEcon*(1+ExpressFuelSurcharge),2),ROUND(((1-InternationalEconDiscount)*'UPS Interational Economy Base'!D25)*(1+ExpressFuelSurcharge),2))</f>
        <v>94.7</v>
      </c>
      <c r="E28" s="321">
        <f>IF(MinBaseIntEcon&gt;ROUND(((1-InternationalEconDiscount)*'UPS Interational Economy Base'!E25),2),ROUND(MinBaseIntEcon*(1+ExpressFuelSurcharge),2),ROUND(((1-InternationalEconDiscount)*'UPS Interational Economy Base'!E25)*(1+ExpressFuelSurcharge),2))</f>
        <v>125.5</v>
      </c>
      <c r="F28" s="321">
        <f>IF(MinBaseIntEcon&gt;ROUND(((1-InternationalEconDiscount)*'UPS Interational Economy Base'!F25),2),ROUND(MinBaseIntEcon*(1+ExpressFuelSurcharge),2),ROUND(((1-InternationalEconDiscount)*'UPS Interational Economy Base'!F25)*(1+ExpressFuelSurcharge),2))</f>
        <v>108.13</v>
      </c>
      <c r="G28" s="321">
        <f>IF(MinBaseIntEcon&gt;ROUND(((1-InternationalEconDiscount)*'UPS Interational Economy Base'!G25),2),ROUND(MinBaseIntEcon*(1+ExpressFuelSurcharge),2),ROUND(((1-InternationalEconDiscount)*'UPS Interational Economy Base'!G25)*(1+ExpressFuelSurcharge),2))</f>
        <v>144.61</v>
      </c>
      <c r="H28" s="321">
        <f>IF(MinBaseIntEcon&gt;ROUND(((1-InternationalEconDiscount)*'UPS Interational Economy Base'!H25),2),ROUND(MinBaseIntEcon*(1+ExpressFuelSurcharge),2),ROUND(((1-InternationalEconDiscount)*'UPS Interational Economy Base'!H25)*(1+ExpressFuelSurcharge),2))</f>
        <v>186.79</v>
      </c>
      <c r="I28" s="321">
        <f>IF(MinBaseIntEcon&gt;ROUND(((1-InternationalEconDiscount)*'UPS Interational Economy Base'!I25),2),ROUND(MinBaseIntEcon*(1+ExpressFuelSurcharge),2),ROUND(((1-InternationalEconDiscount)*'UPS Interational Economy Base'!I25)*(1+ExpressFuelSurcharge),2))</f>
        <v>157.01</v>
      </c>
      <c r="J28" s="321">
        <f>IF(MinBaseIntEcon&gt;ROUND(((1-InternationalEconDiscount)*'UPS Interational Economy Base'!J25),2),ROUND(MinBaseIntEcon*(1+ExpressFuelSurcharge),2),ROUND(((1-InternationalEconDiscount)*'UPS Interational Economy Base'!J25)*(1+ExpressFuelSurcharge),2))</f>
        <v>240.11</v>
      </c>
      <c r="K28" s="321">
        <f>IF(MinBaseIntEcon&gt;ROUND(((1-InternationalEconDiscount)*'UPS Interational Economy Base'!K25),2),ROUND(MinBaseIntEcon*(1+ExpressFuelSurcharge),2),ROUND(((1-InternationalEconDiscount)*'UPS Interational Economy Base'!K25)*(1+ExpressFuelSurcharge),2))</f>
        <v>262.95</v>
      </c>
      <c r="L28" s="321">
        <f>IF(MinBaseIntEcon&gt;ROUND(((1-InternationalEconDiscount)*'UPS Interational Economy Base'!L25),2),ROUND(MinBaseIntEcon*(1+ExpressFuelSurcharge),2),ROUND(((1-InternationalEconDiscount)*'UPS Interational Economy Base'!L25)*(1+ExpressFuelSurcharge),2))</f>
        <v>255.44</v>
      </c>
      <c r="M28" s="321">
        <f>IF(MinBaseIntEcon&gt;ROUND(((1-InternationalEconDiscount)*'UPS Interational Economy Base'!M25),2),ROUND(MinBaseIntEcon*(1+ExpressFuelSurcharge),2),ROUND(((1-InternationalEconDiscount)*'UPS Interational Economy Base'!M25)*(1+ExpressFuelSurcharge),2))</f>
        <v>129.1</v>
      </c>
      <c r="N28" s="321">
        <f>IF(MinBaseIntEcon&gt;ROUND(((1-InternationalEconDiscount)*'UPS Interational Economy Base'!N25),2),ROUND(MinBaseIntEcon*(1+ExpressFuelSurcharge),2),ROUND(((1-InternationalEconDiscount)*'UPS Interational Economy Base'!N25)*(1+ExpressFuelSurcharge),2))</f>
        <v>159.75</v>
      </c>
      <c r="O28" s="321">
        <f>IF(MinBaseIntEcon&gt;ROUND(((1-InternationalEconDiscount)*'UPS Interational Economy Base'!O25),2),ROUND(MinBaseIntEcon*(1+ExpressFuelSurcharge),2),ROUND(((1-InternationalEconDiscount)*'UPS Interational Economy Base'!O25)*(1+ExpressFuelSurcharge),2))</f>
        <v>157.42</v>
      </c>
      <c r="P28" s="321">
        <f>IF(MinBaseIntEcon&gt;ROUND(((1-InternationalEconDiscount)*'UPS Interational Economy Base'!P25),2),ROUND(MinBaseIntEcon*(1+ExpressFuelSurcharge),2),ROUND(((1-InternationalEconDiscount)*'UPS Interational Economy Base'!P25)*(1+ExpressFuelSurcharge),2))</f>
        <v>133.41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320">
        <v>24.0</v>
      </c>
      <c r="B29" s="321">
        <f>IF(MinBaseIntEcon&gt;ROUND(((1-InternationalEconDiscount)*'UPS Interational Economy Base'!B26),2),ROUND(MinBaseIntEcon*(1+ExpressFuelSurcharge),2),ROUND(((1-InternationalEconDiscount)*'UPS Interational Economy Base'!B26)*(1+ExpressFuelSurcharge),2))</f>
        <v>90.89</v>
      </c>
      <c r="C29" s="321">
        <f>IF(MinBaseIntEcon&gt;ROUND(((1-InternationalEconDiscount)*'UPS Interational Economy Base'!C26),2),ROUND(MinBaseIntEcon*(1+ExpressFuelSurcharge),2),ROUND(((1-InternationalEconDiscount)*'UPS Interational Economy Base'!C26)*(1+ExpressFuelSurcharge),2))</f>
        <v>100.12</v>
      </c>
      <c r="D29" s="321">
        <f>IF(MinBaseIntEcon&gt;ROUND(((1-InternationalEconDiscount)*'UPS Interational Economy Base'!D26),2),ROUND(MinBaseIntEcon*(1+ExpressFuelSurcharge),2),ROUND(((1-InternationalEconDiscount)*'UPS Interational Economy Base'!D26)*(1+ExpressFuelSurcharge),2))</f>
        <v>97.78</v>
      </c>
      <c r="E29" s="321">
        <f>IF(MinBaseIntEcon&gt;ROUND(((1-InternationalEconDiscount)*'UPS Interational Economy Base'!E26),2),ROUND(MinBaseIntEcon*(1+ExpressFuelSurcharge),2),ROUND(((1-InternationalEconDiscount)*'UPS Interational Economy Base'!E26)*(1+ExpressFuelSurcharge),2))</f>
        <v>126.98</v>
      </c>
      <c r="F29" s="321">
        <f>IF(MinBaseIntEcon&gt;ROUND(((1-InternationalEconDiscount)*'UPS Interational Economy Base'!F26),2),ROUND(MinBaseIntEcon*(1+ExpressFuelSurcharge),2),ROUND(((1-InternationalEconDiscount)*'UPS Interational Economy Base'!F26)*(1+ExpressFuelSurcharge),2))</f>
        <v>109.22</v>
      </c>
      <c r="G29" s="321">
        <f>IF(MinBaseIntEcon&gt;ROUND(((1-InternationalEconDiscount)*'UPS Interational Economy Base'!G26),2),ROUND(MinBaseIntEcon*(1+ExpressFuelSurcharge),2),ROUND(((1-InternationalEconDiscount)*'UPS Interational Economy Base'!G26)*(1+ExpressFuelSurcharge),2))</f>
        <v>147.17</v>
      </c>
      <c r="H29" s="321">
        <f>IF(MinBaseIntEcon&gt;ROUND(((1-InternationalEconDiscount)*'UPS Interational Economy Base'!H26),2),ROUND(MinBaseIntEcon*(1+ExpressFuelSurcharge),2),ROUND(((1-InternationalEconDiscount)*'UPS Interational Economy Base'!H26)*(1+ExpressFuelSurcharge),2))</f>
        <v>187.24</v>
      </c>
      <c r="I29" s="321">
        <f>IF(MinBaseIntEcon&gt;ROUND(((1-InternationalEconDiscount)*'UPS Interational Economy Base'!I26),2),ROUND(MinBaseIntEcon*(1+ExpressFuelSurcharge),2),ROUND(((1-InternationalEconDiscount)*'UPS Interational Economy Base'!I26)*(1+ExpressFuelSurcharge),2))</f>
        <v>157.29</v>
      </c>
      <c r="J29" s="321">
        <f>IF(MinBaseIntEcon&gt;ROUND(((1-InternationalEconDiscount)*'UPS Interational Economy Base'!J26),2),ROUND(MinBaseIntEcon*(1+ExpressFuelSurcharge),2),ROUND(((1-InternationalEconDiscount)*'UPS Interational Economy Base'!J26)*(1+ExpressFuelSurcharge),2))</f>
        <v>242.2</v>
      </c>
      <c r="K29" s="321">
        <f>IF(MinBaseIntEcon&gt;ROUND(((1-InternationalEconDiscount)*'UPS Interational Economy Base'!K26),2),ROUND(MinBaseIntEcon*(1+ExpressFuelSurcharge),2),ROUND(((1-InternationalEconDiscount)*'UPS Interational Economy Base'!K26)*(1+ExpressFuelSurcharge),2))</f>
        <v>263.24</v>
      </c>
      <c r="L29" s="321">
        <f>IF(MinBaseIntEcon&gt;ROUND(((1-InternationalEconDiscount)*'UPS Interational Economy Base'!L26),2),ROUND(MinBaseIntEcon*(1+ExpressFuelSurcharge),2),ROUND(((1-InternationalEconDiscount)*'UPS Interational Economy Base'!L26)*(1+ExpressFuelSurcharge),2))</f>
        <v>255.73</v>
      </c>
      <c r="M29" s="321">
        <f>IF(MinBaseIntEcon&gt;ROUND(((1-InternationalEconDiscount)*'UPS Interational Economy Base'!M26),2),ROUND(MinBaseIntEcon*(1+ExpressFuelSurcharge),2),ROUND(((1-InternationalEconDiscount)*'UPS Interational Economy Base'!M26)*(1+ExpressFuelSurcharge),2))</f>
        <v>129.37</v>
      </c>
      <c r="N29" s="321">
        <f>IF(MinBaseIntEcon&gt;ROUND(((1-InternationalEconDiscount)*'UPS Interational Economy Base'!N26),2),ROUND(MinBaseIntEcon*(1+ExpressFuelSurcharge),2),ROUND(((1-InternationalEconDiscount)*'UPS Interational Economy Base'!N26)*(1+ExpressFuelSurcharge),2))</f>
        <v>162.3</v>
      </c>
      <c r="O29" s="321">
        <f>IF(MinBaseIntEcon&gt;ROUND(((1-InternationalEconDiscount)*'UPS Interational Economy Base'!O26),2),ROUND(MinBaseIntEcon*(1+ExpressFuelSurcharge),2),ROUND(((1-InternationalEconDiscount)*'UPS Interational Economy Base'!O26)*(1+ExpressFuelSurcharge),2))</f>
        <v>158.98</v>
      </c>
      <c r="P29" s="321">
        <f>IF(MinBaseIntEcon&gt;ROUND(((1-InternationalEconDiscount)*'UPS Interational Economy Base'!P26),2),ROUND(MinBaseIntEcon*(1+ExpressFuelSurcharge),2),ROUND(((1-InternationalEconDiscount)*'UPS Interational Economy Base'!P26)*(1+ExpressFuelSurcharge),2))</f>
        <v>134.34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320">
        <v>25.0</v>
      </c>
      <c r="B30" s="321">
        <f>IF(MinBaseIntEcon&gt;ROUND(((1-InternationalEconDiscount)*'UPS Interational Economy Base'!B27),2),ROUND(MinBaseIntEcon*(1+ExpressFuelSurcharge),2),ROUND(((1-InternationalEconDiscount)*'UPS Interational Economy Base'!B27)*(1+ExpressFuelSurcharge),2))</f>
        <v>91.18</v>
      </c>
      <c r="C30" s="321">
        <f>IF(MinBaseIntEcon&gt;ROUND(((1-InternationalEconDiscount)*'UPS Interational Economy Base'!C27),2),ROUND(MinBaseIntEcon*(1+ExpressFuelSurcharge),2),ROUND(((1-InternationalEconDiscount)*'UPS Interational Economy Base'!C27)*(1+ExpressFuelSurcharge),2))</f>
        <v>101.42</v>
      </c>
      <c r="D30" s="321">
        <f>IF(MinBaseIntEcon&gt;ROUND(((1-InternationalEconDiscount)*'UPS Interational Economy Base'!D27),2),ROUND(MinBaseIntEcon*(1+ExpressFuelSurcharge),2),ROUND(((1-InternationalEconDiscount)*'UPS Interational Economy Base'!D27)*(1+ExpressFuelSurcharge),2))</f>
        <v>98.08</v>
      </c>
      <c r="E30" s="321">
        <f>IF(MinBaseIntEcon&gt;ROUND(((1-InternationalEconDiscount)*'UPS Interational Economy Base'!E27),2),ROUND(MinBaseIntEcon*(1+ExpressFuelSurcharge),2),ROUND(((1-InternationalEconDiscount)*'UPS Interational Economy Base'!E27)*(1+ExpressFuelSurcharge),2))</f>
        <v>127.58</v>
      </c>
      <c r="F30" s="321">
        <f>IF(MinBaseIntEcon&gt;ROUND(((1-InternationalEconDiscount)*'UPS Interational Economy Base'!F27),2),ROUND(MinBaseIntEcon*(1+ExpressFuelSurcharge),2),ROUND(((1-InternationalEconDiscount)*'UPS Interational Economy Base'!F27)*(1+ExpressFuelSurcharge),2))</f>
        <v>110.58</v>
      </c>
      <c r="G30" s="321">
        <f>IF(MinBaseIntEcon&gt;ROUND(((1-InternationalEconDiscount)*'UPS Interational Economy Base'!G27),2),ROUND(MinBaseIntEcon*(1+ExpressFuelSurcharge),2),ROUND(((1-InternationalEconDiscount)*'UPS Interational Economy Base'!G27)*(1+ExpressFuelSurcharge),2))</f>
        <v>150.97</v>
      </c>
      <c r="H30" s="321">
        <f>IF(MinBaseIntEcon&gt;ROUND(((1-InternationalEconDiscount)*'UPS Interational Economy Base'!H27),2),ROUND(MinBaseIntEcon*(1+ExpressFuelSurcharge),2),ROUND(((1-InternationalEconDiscount)*'UPS Interational Economy Base'!H27)*(1+ExpressFuelSurcharge),2))</f>
        <v>188.87</v>
      </c>
      <c r="I30" s="321">
        <f>IF(MinBaseIntEcon&gt;ROUND(((1-InternationalEconDiscount)*'UPS Interational Economy Base'!I27),2),ROUND(MinBaseIntEcon*(1+ExpressFuelSurcharge),2),ROUND(((1-InternationalEconDiscount)*'UPS Interational Economy Base'!I27)*(1+ExpressFuelSurcharge),2))</f>
        <v>159.07</v>
      </c>
      <c r="J30" s="321">
        <f>IF(MinBaseIntEcon&gt;ROUND(((1-InternationalEconDiscount)*'UPS Interational Economy Base'!J27),2),ROUND(MinBaseIntEcon*(1+ExpressFuelSurcharge),2),ROUND(((1-InternationalEconDiscount)*'UPS Interational Economy Base'!J27)*(1+ExpressFuelSurcharge),2))</f>
        <v>243.59</v>
      </c>
      <c r="K30" s="321">
        <f>IF(MinBaseIntEcon&gt;ROUND(((1-InternationalEconDiscount)*'UPS Interational Economy Base'!K27),2),ROUND(MinBaseIntEcon*(1+ExpressFuelSurcharge),2),ROUND(((1-InternationalEconDiscount)*'UPS Interational Economy Base'!K27)*(1+ExpressFuelSurcharge),2))</f>
        <v>266.57</v>
      </c>
      <c r="L30" s="321">
        <f>IF(MinBaseIntEcon&gt;ROUND(((1-InternationalEconDiscount)*'UPS Interational Economy Base'!L27),2),ROUND(MinBaseIntEcon*(1+ExpressFuelSurcharge),2),ROUND(((1-InternationalEconDiscount)*'UPS Interational Economy Base'!L27)*(1+ExpressFuelSurcharge),2))</f>
        <v>263.88</v>
      </c>
      <c r="M30" s="321">
        <f>IF(MinBaseIntEcon&gt;ROUND(((1-InternationalEconDiscount)*'UPS Interational Economy Base'!M27),2),ROUND(MinBaseIntEcon*(1+ExpressFuelSurcharge),2),ROUND(((1-InternationalEconDiscount)*'UPS Interational Economy Base'!M27)*(1+ExpressFuelSurcharge),2))</f>
        <v>132.14</v>
      </c>
      <c r="N30" s="321">
        <f>IF(MinBaseIntEcon&gt;ROUND(((1-InternationalEconDiscount)*'UPS Interational Economy Base'!N27),2),ROUND(MinBaseIntEcon*(1+ExpressFuelSurcharge),2),ROUND(((1-InternationalEconDiscount)*'UPS Interational Economy Base'!N27)*(1+ExpressFuelSurcharge),2))</f>
        <v>163.86</v>
      </c>
      <c r="O30" s="321">
        <f>IF(MinBaseIntEcon&gt;ROUND(((1-InternationalEconDiscount)*'UPS Interational Economy Base'!O27),2),ROUND(MinBaseIntEcon*(1+ExpressFuelSurcharge),2),ROUND(((1-InternationalEconDiscount)*'UPS Interational Economy Base'!O27)*(1+ExpressFuelSurcharge),2))</f>
        <v>161.17</v>
      </c>
      <c r="P30" s="321">
        <f>IF(MinBaseIntEcon&gt;ROUND(((1-InternationalEconDiscount)*'UPS Interational Economy Base'!P27),2),ROUND(MinBaseIntEcon*(1+ExpressFuelSurcharge),2),ROUND(((1-InternationalEconDiscount)*'UPS Interational Economy Base'!P27)*(1+ExpressFuelSurcharge),2))</f>
        <v>134.81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320">
        <v>26.0</v>
      </c>
      <c r="B31" s="321">
        <f>IF(MinBaseIntEcon&gt;ROUND(((1-InternationalEconDiscount)*'UPS Interational Economy Base'!B28),2),ROUND(MinBaseIntEcon*(1+ExpressFuelSurcharge),2),ROUND(((1-InternationalEconDiscount)*'UPS Interational Economy Base'!B28)*(1+ExpressFuelSurcharge),2))</f>
        <v>101.61</v>
      </c>
      <c r="C31" s="321">
        <f>IF(MinBaseIntEcon&gt;ROUND(((1-InternationalEconDiscount)*'UPS Interational Economy Base'!C28),2),ROUND(MinBaseIntEcon*(1+ExpressFuelSurcharge),2),ROUND(((1-InternationalEconDiscount)*'UPS Interational Economy Base'!C28)*(1+ExpressFuelSurcharge),2))</f>
        <v>112.81</v>
      </c>
      <c r="D31" s="321">
        <f>IF(MinBaseIntEcon&gt;ROUND(((1-InternationalEconDiscount)*'UPS Interational Economy Base'!D28),2),ROUND(MinBaseIntEcon*(1+ExpressFuelSurcharge),2),ROUND(((1-InternationalEconDiscount)*'UPS Interational Economy Base'!D28)*(1+ExpressFuelSurcharge),2))</f>
        <v>101.95</v>
      </c>
      <c r="E31" s="321">
        <f>IF(MinBaseIntEcon&gt;ROUND(((1-InternationalEconDiscount)*'UPS Interational Economy Base'!E28),2),ROUND(MinBaseIntEcon*(1+ExpressFuelSurcharge),2),ROUND(((1-InternationalEconDiscount)*'UPS Interational Economy Base'!E28)*(1+ExpressFuelSurcharge),2))</f>
        <v>164.94</v>
      </c>
      <c r="F31" s="321">
        <f>IF(MinBaseIntEcon&gt;ROUND(((1-InternationalEconDiscount)*'UPS Interational Economy Base'!F28),2),ROUND(MinBaseIntEcon*(1+ExpressFuelSurcharge),2),ROUND(((1-InternationalEconDiscount)*'UPS Interational Economy Base'!F28)*(1+ExpressFuelSurcharge),2))</f>
        <v>117.89</v>
      </c>
      <c r="G31" s="321">
        <f>IF(MinBaseIntEcon&gt;ROUND(((1-InternationalEconDiscount)*'UPS Interational Economy Base'!G28),2),ROUND(MinBaseIntEcon*(1+ExpressFuelSurcharge),2),ROUND(((1-InternationalEconDiscount)*'UPS Interational Economy Base'!G28)*(1+ExpressFuelSurcharge),2))</f>
        <v>194.79</v>
      </c>
      <c r="H31" s="321">
        <f>IF(MinBaseIntEcon&gt;ROUND(((1-InternationalEconDiscount)*'UPS Interational Economy Base'!H28),2),ROUND(MinBaseIntEcon*(1+ExpressFuelSurcharge),2),ROUND(((1-InternationalEconDiscount)*'UPS Interational Economy Base'!H28)*(1+ExpressFuelSurcharge),2))</f>
        <v>223.22</v>
      </c>
      <c r="I31" s="321">
        <f>IF(MinBaseIntEcon&gt;ROUND(((1-InternationalEconDiscount)*'UPS Interational Economy Base'!I28),2),ROUND(MinBaseIntEcon*(1+ExpressFuelSurcharge),2),ROUND(((1-InternationalEconDiscount)*'UPS Interational Economy Base'!I28)*(1+ExpressFuelSurcharge),2))</f>
        <v>191.35</v>
      </c>
      <c r="J31" s="321">
        <f>IF(MinBaseIntEcon&gt;ROUND(((1-InternationalEconDiscount)*'UPS Interational Economy Base'!J28),2),ROUND(MinBaseIntEcon*(1+ExpressFuelSurcharge),2),ROUND(((1-InternationalEconDiscount)*'UPS Interational Economy Base'!J28)*(1+ExpressFuelSurcharge),2))</f>
        <v>266.63</v>
      </c>
      <c r="K31" s="321">
        <f>IF(MinBaseIntEcon&gt;ROUND(((1-InternationalEconDiscount)*'UPS Interational Economy Base'!K28),2),ROUND(MinBaseIntEcon*(1+ExpressFuelSurcharge),2),ROUND(((1-InternationalEconDiscount)*'UPS Interational Economy Base'!K28)*(1+ExpressFuelSurcharge),2))</f>
        <v>293.25</v>
      </c>
      <c r="L31" s="321">
        <f>IF(MinBaseIntEcon&gt;ROUND(((1-InternationalEconDiscount)*'UPS Interational Economy Base'!L28),2),ROUND(MinBaseIntEcon*(1+ExpressFuelSurcharge),2),ROUND(((1-InternationalEconDiscount)*'UPS Interational Economy Base'!L28)*(1+ExpressFuelSurcharge),2))</f>
        <v>273.39</v>
      </c>
      <c r="M31" s="321">
        <f>IF(MinBaseIntEcon&gt;ROUND(((1-InternationalEconDiscount)*'UPS Interational Economy Base'!M28),2),ROUND(MinBaseIntEcon*(1+ExpressFuelSurcharge),2),ROUND(((1-InternationalEconDiscount)*'UPS Interational Economy Base'!M28)*(1+ExpressFuelSurcharge),2))</f>
        <v>166.63</v>
      </c>
      <c r="N31" s="321">
        <f>IF(MinBaseIntEcon&gt;ROUND(((1-InternationalEconDiscount)*'UPS Interational Economy Base'!N28),2),ROUND(MinBaseIntEcon*(1+ExpressFuelSurcharge),2),ROUND(((1-InternationalEconDiscount)*'UPS Interational Economy Base'!N28)*(1+ExpressFuelSurcharge),2))</f>
        <v>204</v>
      </c>
      <c r="O31" s="321">
        <f>IF(MinBaseIntEcon&gt;ROUND(((1-InternationalEconDiscount)*'UPS Interational Economy Base'!O28),2),ROUND(MinBaseIntEcon*(1+ExpressFuelSurcharge),2),ROUND(((1-InternationalEconDiscount)*'UPS Interational Economy Base'!O28)*(1+ExpressFuelSurcharge),2))</f>
        <v>197.01</v>
      </c>
      <c r="P31" s="321">
        <f>IF(MinBaseIntEcon&gt;ROUND(((1-InternationalEconDiscount)*'UPS Interational Economy Base'!P28),2),ROUND(MinBaseIntEcon*(1+ExpressFuelSurcharge),2),ROUND(((1-InternationalEconDiscount)*'UPS Interational Economy Base'!P28)*(1+ExpressFuelSurcharge),2))</f>
        <v>151.88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320">
        <v>27.0</v>
      </c>
      <c r="B32" s="321">
        <f>IF(MinBaseIntEcon&gt;ROUND(((1-InternationalEconDiscount)*'UPS Interational Economy Base'!B29),2),ROUND(MinBaseIntEcon*(1+ExpressFuelSurcharge),2),ROUND(((1-InternationalEconDiscount)*'UPS Interational Economy Base'!B29)*(1+ExpressFuelSurcharge),2))</f>
        <v>104.05</v>
      </c>
      <c r="C32" s="321">
        <f>IF(MinBaseIntEcon&gt;ROUND(((1-InternationalEconDiscount)*'UPS Interational Economy Base'!C29),2),ROUND(MinBaseIntEcon*(1+ExpressFuelSurcharge),2),ROUND(((1-InternationalEconDiscount)*'UPS Interational Economy Base'!C29)*(1+ExpressFuelSurcharge),2))</f>
        <v>123.29</v>
      </c>
      <c r="D32" s="321">
        <f>IF(MinBaseIntEcon&gt;ROUND(((1-InternationalEconDiscount)*'UPS Interational Economy Base'!D29),2),ROUND(MinBaseIntEcon*(1+ExpressFuelSurcharge),2),ROUND(((1-InternationalEconDiscount)*'UPS Interational Economy Base'!D29)*(1+ExpressFuelSurcharge),2))</f>
        <v>102.26</v>
      </c>
      <c r="E32" s="321">
        <f>IF(MinBaseIntEcon&gt;ROUND(((1-InternationalEconDiscount)*'UPS Interational Economy Base'!E29),2),ROUND(MinBaseIntEcon*(1+ExpressFuelSurcharge),2),ROUND(((1-InternationalEconDiscount)*'UPS Interational Economy Base'!E29)*(1+ExpressFuelSurcharge),2))</f>
        <v>168.78</v>
      </c>
      <c r="F32" s="321">
        <f>IF(MinBaseIntEcon&gt;ROUND(((1-InternationalEconDiscount)*'UPS Interational Economy Base'!F29),2),ROUND(MinBaseIntEcon*(1+ExpressFuelSurcharge),2),ROUND(((1-InternationalEconDiscount)*'UPS Interational Economy Base'!F29)*(1+ExpressFuelSurcharge),2))</f>
        <v>122.83</v>
      </c>
      <c r="G32" s="321">
        <f>IF(MinBaseIntEcon&gt;ROUND(((1-InternationalEconDiscount)*'UPS Interational Economy Base'!G29),2),ROUND(MinBaseIntEcon*(1+ExpressFuelSurcharge),2),ROUND(((1-InternationalEconDiscount)*'UPS Interational Economy Base'!G29)*(1+ExpressFuelSurcharge),2))</f>
        <v>202.07</v>
      </c>
      <c r="H32" s="321">
        <f>IF(MinBaseIntEcon&gt;ROUND(((1-InternationalEconDiscount)*'UPS Interational Economy Base'!H29),2),ROUND(MinBaseIntEcon*(1+ExpressFuelSurcharge),2),ROUND(((1-InternationalEconDiscount)*'UPS Interational Economy Base'!H29)*(1+ExpressFuelSurcharge),2))</f>
        <v>244.59</v>
      </c>
      <c r="I32" s="321">
        <f>IF(MinBaseIntEcon&gt;ROUND(((1-InternationalEconDiscount)*'UPS Interational Economy Base'!I29),2),ROUND(MinBaseIntEcon*(1+ExpressFuelSurcharge),2),ROUND(((1-InternationalEconDiscount)*'UPS Interational Economy Base'!I29)*(1+ExpressFuelSurcharge),2))</f>
        <v>195.12</v>
      </c>
      <c r="J32" s="321">
        <f>IF(MinBaseIntEcon&gt;ROUND(((1-InternationalEconDiscount)*'UPS Interational Economy Base'!J29),2),ROUND(MinBaseIntEcon*(1+ExpressFuelSurcharge),2),ROUND(((1-InternationalEconDiscount)*'UPS Interational Economy Base'!J29)*(1+ExpressFuelSurcharge),2))</f>
        <v>273.66</v>
      </c>
      <c r="K32" s="321">
        <f>IF(MinBaseIntEcon&gt;ROUND(((1-InternationalEconDiscount)*'UPS Interational Economy Base'!K29),2),ROUND(MinBaseIntEcon*(1+ExpressFuelSurcharge),2),ROUND(((1-InternationalEconDiscount)*'UPS Interational Economy Base'!K29)*(1+ExpressFuelSurcharge),2))</f>
        <v>298.46</v>
      </c>
      <c r="L32" s="321">
        <f>IF(MinBaseIntEcon&gt;ROUND(((1-InternationalEconDiscount)*'UPS Interational Economy Base'!L29),2),ROUND(MinBaseIntEcon*(1+ExpressFuelSurcharge),2),ROUND(((1-InternationalEconDiscount)*'UPS Interational Economy Base'!L29)*(1+ExpressFuelSurcharge),2))</f>
        <v>300.64</v>
      </c>
      <c r="M32" s="321">
        <f>IF(MinBaseIntEcon&gt;ROUND(((1-InternationalEconDiscount)*'UPS Interational Economy Base'!M29),2),ROUND(MinBaseIntEcon*(1+ExpressFuelSurcharge),2),ROUND(((1-InternationalEconDiscount)*'UPS Interational Economy Base'!M29)*(1+ExpressFuelSurcharge),2))</f>
        <v>177.52</v>
      </c>
      <c r="N32" s="321">
        <f>IF(MinBaseIntEcon&gt;ROUND(((1-InternationalEconDiscount)*'UPS Interational Economy Base'!N29),2),ROUND(MinBaseIntEcon*(1+ExpressFuelSurcharge),2),ROUND(((1-InternationalEconDiscount)*'UPS Interational Economy Base'!N29)*(1+ExpressFuelSurcharge),2))</f>
        <v>220.53</v>
      </c>
      <c r="O32" s="321">
        <f>IF(MinBaseIntEcon&gt;ROUND(((1-InternationalEconDiscount)*'UPS Interational Economy Base'!O29),2),ROUND(MinBaseIntEcon*(1+ExpressFuelSurcharge),2),ROUND(((1-InternationalEconDiscount)*'UPS Interational Economy Base'!O29)*(1+ExpressFuelSurcharge),2))</f>
        <v>208.29</v>
      </c>
      <c r="P32" s="321">
        <f>IF(MinBaseIntEcon&gt;ROUND(((1-InternationalEconDiscount)*'UPS Interational Economy Base'!P29),2),ROUND(MinBaseIntEcon*(1+ExpressFuelSurcharge),2),ROUND(((1-InternationalEconDiscount)*'UPS Interational Economy Base'!P29)*(1+ExpressFuelSurcharge),2))</f>
        <v>158.5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320">
        <v>28.0</v>
      </c>
      <c r="B33" s="321">
        <f>IF(MinBaseIntEcon&gt;ROUND(((1-InternationalEconDiscount)*'UPS Interational Economy Base'!B30),2),ROUND(MinBaseIntEcon*(1+ExpressFuelSurcharge),2),ROUND(((1-InternationalEconDiscount)*'UPS Interational Economy Base'!B30)*(1+ExpressFuelSurcharge),2))</f>
        <v>107.95</v>
      </c>
      <c r="C33" s="321">
        <f>IF(MinBaseIntEcon&gt;ROUND(((1-InternationalEconDiscount)*'UPS Interational Economy Base'!C30),2),ROUND(MinBaseIntEcon*(1+ExpressFuelSurcharge),2),ROUND(((1-InternationalEconDiscount)*'UPS Interational Economy Base'!C30)*(1+ExpressFuelSurcharge),2))</f>
        <v>124.21</v>
      </c>
      <c r="D33" s="321">
        <f>IF(MinBaseIntEcon&gt;ROUND(((1-InternationalEconDiscount)*'UPS Interational Economy Base'!D30),2),ROUND(MinBaseIntEcon*(1+ExpressFuelSurcharge),2),ROUND(((1-InternationalEconDiscount)*'UPS Interational Economy Base'!D30)*(1+ExpressFuelSurcharge),2))</f>
        <v>105.06</v>
      </c>
      <c r="E33" s="321">
        <f>IF(MinBaseIntEcon&gt;ROUND(((1-InternationalEconDiscount)*'UPS Interational Economy Base'!E30),2),ROUND(MinBaseIntEcon*(1+ExpressFuelSurcharge),2),ROUND(((1-InternationalEconDiscount)*'UPS Interational Economy Base'!E30)*(1+ExpressFuelSurcharge),2))</f>
        <v>173.16</v>
      </c>
      <c r="F33" s="321">
        <f>IF(MinBaseIntEcon&gt;ROUND(((1-InternationalEconDiscount)*'UPS Interational Economy Base'!F30),2),ROUND(MinBaseIntEcon*(1+ExpressFuelSurcharge),2),ROUND(((1-InternationalEconDiscount)*'UPS Interational Economy Base'!F30)*(1+ExpressFuelSurcharge),2))</f>
        <v>123.15</v>
      </c>
      <c r="G33" s="321">
        <f>IF(MinBaseIntEcon&gt;ROUND(((1-InternationalEconDiscount)*'UPS Interational Economy Base'!G30),2),ROUND(MinBaseIntEcon*(1+ExpressFuelSurcharge),2),ROUND(((1-InternationalEconDiscount)*'UPS Interational Economy Base'!G30)*(1+ExpressFuelSurcharge),2))</f>
        <v>206.16</v>
      </c>
      <c r="H33" s="321">
        <f>IF(MinBaseIntEcon&gt;ROUND(((1-InternationalEconDiscount)*'UPS Interational Economy Base'!H30),2),ROUND(MinBaseIntEcon*(1+ExpressFuelSurcharge),2),ROUND(((1-InternationalEconDiscount)*'UPS Interational Economy Base'!H30)*(1+ExpressFuelSurcharge),2))</f>
        <v>254.68</v>
      </c>
      <c r="I33" s="321">
        <f>IF(MinBaseIntEcon&gt;ROUND(((1-InternationalEconDiscount)*'UPS Interational Economy Base'!I30),2),ROUND(MinBaseIntEcon*(1+ExpressFuelSurcharge),2),ROUND(((1-InternationalEconDiscount)*'UPS Interational Economy Base'!I30)*(1+ExpressFuelSurcharge),2))</f>
        <v>214.09</v>
      </c>
      <c r="J33" s="321">
        <f>IF(MinBaseIntEcon&gt;ROUND(((1-InternationalEconDiscount)*'UPS Interational Economy Base'!J30),2),ROUND(MinBaseIntEcon*(1+ExpressFuelSurcharge),2),ROUND(((1-InternationalEconDiscount)*'UPS Interational Economy Base'!J30)*(1+ExpressFuelSurcharge),2))</f>
        <v>278.18</v>
      </c>
      <c r="K33" s="321">
        <f>IF(MinBaseIntEcon&gt;ROUND(((1-InternationalEconDiscount)*'UPS Interational Economy Base'!K30),2),ROUND(MinBaseIntEcon*(1+ExpressFuelSurcharge),2),ROUND(((1-InternationalEconDiscount)*'UPS Interational Economy Base'!K30)*(1+ExpressFuelSurcharge),2))</f>
        <v>315.13</v>
      </c>
      <c r="L33" s="321">
        <f>IF(MinBaseIntEcon&gt;ROUND(((1-InternationalEconDiscount)*'UPS Interational Economy Base'!L30),2),ROUND(MinBaseIntEcon*(1+ExpressFuelSurcharge),2),ROUND(((1-InternationalEconDiscount)*'UPS Interational Economy Base'!L30)*(1+ExpressFuelSurcharge),2))</f>
        <v>300.92</v>
      </c>
      <c r="M33" s="321">
        <f>IF(MinBaseIntEcon&gt;ROUND(((1-InternationalEconDiscount)*'UPS Interational Economy Base'!M30),2),ROUND(MinBaseIntEcon*(1+ExpressFuelSurcharge),2),ROUND(((1-InternationalEconDiscount)*'UPS Interational Economy Base'!M30)*(1+ExpressFuelSurcharge),2))</f>
        <v>177.81</v>
      </c>
      <c r="N33" s="321">
        <f>IF(MinBaseIntEcon&gt;ROUND(((1-InternationalEconDiscount)*'UPS Interational Economy Base'!N30),2),ROUND(MinBaseIntEcon*(1+ExpressFuelSurcharge),2),ROUND(((1-InternationalEconDiscount)*'UPS Interational Economy Base'!N30)*(1+ExpressFuelSurcharge),2))</f>
        <v>228.41</v>
      </c>
      <c r="O33" s="321">
        <f>IF(MinBaseIntEcon&gt;ROUND(((1-InternationalEconDiscount)*'UPS Interational Economy Base'!O30),2),ROUND(MinBaseIntEcon*(1+ExpressFuelSurcharge),2),ROUND(((1-InternationalEconDiscount)*'UPS Interational Economy Base'!O30)*(1+ExpressFuelSurcharge),2))</f>
        <v>209.63</v>
      </c>
      <c r="P33" s="321">
        <f>IF(MinBaseIntEcon&gt;ROUND(((1-InternationalEconDiscount)*'UPS Interational Economy Base'!P30),2),ROUND(MinBaseIntEcon*(1+ExpressFuelSurcharge),2),ROUND(((1-InternationalEconDiscount)*'UPS Interational Economy Base'!P30)*(1+ExpressFuelSurcharge),2))</f>
        <v>159.26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320">
        <v>29.0</v>
      </c>
      <c r="B34" s="321">
        <f>IF(MinBaseIntEcon&gt;ROUND(((1-InternationalEconDiscount)*'UPS Interational Economy Base'!B31),2),ROUND(MinBaseIntEcon*(1+ExpressFuelSurcharge),2),ROUND(((1-InternationalEconDiscount)*'UPS Interational Economy Base'!B31)*(1+ExpressFuelSurcharge),2))</f>
        <v>109.58</v>
      </c>
      <c r="C34" s="321">
        <f>IF(MinBaseIntEcon&gt;ROUND(((1-InternationalEconDiscount)*'UPS Interational Economy Base'!C31),2),ROUND(MinBaseIntEcon*(1+ExpressFuelSurcharge),2),ROUND(((1-InternationalEconDiscount)*'UPS Interational Economy Base'!C31)*(1+ExpressFuelSurcharge),2))</f>
        <v>124.59</v>
      </c>
      <c r="D34" s="321">
        <f>IF(MinBaseIntEcon&gt;ROUND(((1-InternationalEconDiscount)*'UPS Interational Economy Base'!D31),2),ROUND(MinBaseIntEcon*(1+ExpressFuelSurcharge),2),ROUND(((1-InternationalEconDiscount)*'UPS Interational Economy Base'!D31)*(1+ExpressFuelSurcharge),2))</f>
        <v>107.97</v>
      </c>
      <c r="E34" s="321">
        <f>IF(MinBaseIntEcon&gt;ROUND(((1-InternationalEconDiscount)*'UPS Interational Economy Base'!E31),2),ROUND(MinBaseIntEcon*(1+ExpressFuelSurcharge),2),ROUND(((1-InternationalEconDiscount)*'UPS Interational Economy Base'!E31)*(1+ExpressFuelSurcharge),2))</f>
        <v>176.85</v>
      </c>
      <c r="F34" s="321">
        <f>IF(MinBaseIntEcon&gt;ROUND(((1-InternationalEconDiscount)*'UPS Interational Economy Base'!F31),2),ROUND(MinBaseIntEcon*(1+ExpressFuelSurcharge),2),ROUND(((1-InternationalEconDiscount)*'UPS Interational Economy Base'!F31)*(1+ExpressFuelSurcharge),2))</f>
        <v>124.65</v>
      </c>
      <c r="G34" s="321">
        <f>IF(MinBaseIntEcon&gt;ROUND(((1-InternationalEconDiscount)*'UPS Interational Economy Base'!G31),2),ROUND(MinBaseIntEcon*(1+ExpressFuelSurcharge),2),ROUND(((1-InternationalEconDiscount)*'UPS Interational Economy Base'!G31)*(1+ExpressFuelSurcharge),2))</f>
        <v>211.54</v>
      </c>
      <c r="H34" s="321">
        <f>IF(MinBaseIntEcon&gt;ROUND(((1-InternationalEconDiscount)*'UPS Interational Economy Base'!H31),2),ROUND(MinBaseIntEcon*(1+ExpressFuelSurcharge),2),ROUND(((1-InternationalEconDiscount)*'UPS Interational Economy Base'!H31)*(1+ExpressFuelSurcharge),2))</f>
        <v>267.05</v>
      </c>
      <c r="I34" s="321">
        <f>IF(MinBaseIntEcon&gt;ROUND(((1-InternationalEconDiscount)*'UPS Interational Economy Base'!I31),2),ROUND(MinBaseIntEcon*(1+ExpressFuelSurcharge),2),ROUND(((1-InternationalEconDiscount)*'UPS Interational Economy Base'!I31)*(1+ExpressFuelSurcharge),2))</f>
        <v>221.67</v>
      </c>
      <c r="J34" s="321">
        <f>IF(MinBaseIntEcon&gt;ROUND(((1-InternationalEconDiscount)*'UPS Interational Economy Base'!J31),2),ROUND(MinBaseIntEcon*(1+ExpressFuelSurcharge),2),ROUND(((1-InternationalEconDiscount)*'UPS Interational Economy Base'!J31)*(1+ExpressFuelSurcharge),2))</f>
        <v>292.59</v>
      </c>
      <c r="K34" s="321">
        <f>IF(MinBaseIntEcon&gt;ROUND(((1-InternationalEconDiscount)*'UPS Interational Economy Base'!K31),2),ROUND(MinBaseIntEcon*(1+ExpressFuelSurcharge),2),ROUND(((1-InternationalEconDiscount)*'UPS Interational Economy Base'!K31)*(1+ExpressFuelSurcharge),2))</f>
        <v>336.77</v>
      </c>
      <c r="L34" s="321">
        <f>IF(MinBaseIntEcon&gt;ROUND(((1-InternationalEconDiscount)*'UPS Interational Economy Base'!L31),2),ROUND(MinBaseIntEcon*(1+ExpressFuelSurcharge),2),ROUND(((1-InternationalEconDiscount)*'UPS Interational Economy Base'!L31)*(1+ExpressFuelSurcharge),2))</f>
        <v>307.46</v>
      </c>
      <c r="M34" s="321">
        <f>IF(MinBaseIntEcon&gt;ROUND(((1-InternationalEconDiscount)*'UPS Interational Economy Base'!M31),2),ROUND(MinBaseIntEcon*(1+ExpressFuelSurcharge),2),ROUND(((1-InternationalEconDiscount)*'UPS Interational Economy Base'!M31)*(1+ExpressFuelSurcharge),2))</f>
        <v>180.39</v>
      </c>
      <c r="N34" s="321">
        <f>IF(MinBaseIntEcon&gt;ROUND(((1-InternationalEconDiscount)*'UPS Interational Economy Base'!N31),2),ROUND(MinBaseIntEcon*(1+ExpressFuelSurcharge),2),ROUND(((1-InternationalEconDiscount)*'UPS Interational Economy Base'!N31)*(1+ExpressFuelSurcharge),2))</f>
        <v>229.34</v>
      </c>
      <c r="O34" s="321">
        <f>IF(MinBaseIntEcon&gt;ROUND(((1-InternationalEconDiscount)*'UPS Interational Economy Base'!O31),2),ROUND(MinBaseIntEcon*(1+ExpressFuelSurcharge),2),ROUND(((1-InternationalEconDiscount)*'UPS Interational Economy Base'!O31)*(1+ExpressFuelSurcharge),2))</f>
        <v>233.81</v>
      </c>
      <c r="P34" s="321">
        <f>IF(MinBaseIntEcon&gt;ROUND(((1-InternationalEconDiscount)*'UPS Interational Economy Base'!P31),2),ROUND(MinBaseIntEcon*(1+ExpressFuelSurcharge),2),ROUND(((1-InternationalEconDiscount)*'UPS Interational Economy Base'!P31)*(1+ExpressFuelSurcharge),2))</f>
        <v>170.22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ht="12.75" customHeight="1">
      <c r="A35" s="320">
        <v>30.0</v>
      </c>
      <c r="B35" s="321">
        <f>IF(MinBaseIntEcon&gt;ROUND(((1-InternationalEconDiscount)*'UPS Interational Economy Base'!B32),2),ROUND(MinBaseIntEcon*(1+ExpressFuelSurcharge),2),ROUND(((1-InternationalEconDiscount)*'UPS Interational Economy Base'!B32)*(1+ExpressFuelSurcharge),2))</f>
        <v>109.93</v>
      </c>
      <c r="C35" s="321">
        <f>IF(MinBaseIntEcon&gt;ROUND(((1-InternationalEconDiscount)*'UPS Interational Economy Base'!C32),2),ROUND(MinBaseIntEcon*(1+ExpressFuelSurcharge),2),ROUND(((1-InternationalEconDiscount)*'UPS Interational Economy Base'!C32)*(1+ExpressFuelSurcharge),2))</f>
        <v>129.29</v>
      </c>
      <c r="D35" s="321">
        <f>IF(MinBaseIntEcon&gt;ROUND(((1-InternationalEconDiscount)*'UPS Interational Economy Base'!D32),2),ROUND(MinBaseIntEcon*(1+ExpressFuelSurcharge),2),ROUND(((1-InternationalEconDiscount)*'UPS Interational Economy Base'!D32)*(1+ExpressFuelSurcharge),2))</f>
        <v>111.61</v>
      </c>
      <c r="E35" s="321">
        <f>IF(MinBaseIntEcon&gt;ROUND(((1-InternationalEconDiscount)*'UPS Interational Economy Base'!E32),2),ROUND(MinBaseIntEcon*(1+ExpressFuelSurcharge),2),ROUND(((1-InternationalEconDiscount)*'UPS Interational Economy Base'!E32)*(1+ExpressFuelSurcharge),2))</f>
        <v>177.68</v>
      </c>
      <c r="F35" s="321">
        <f>IF(MinBaseIntEcon&gt;ROUND(((1-InternationalEconDiscount)*'UPS Interational Economy Base'!F32),2),ROUND(MinBaseIntEcon*(1+ExpressFuelSurcharge),2),ROUND(((1-InternationalEconDiscount)*'UPS Interational Economy Base'!F32)*(1+ExpressFuelSurcharge),2))</f>
        <v>126.62</v>
      </c>
      <c r="G35" s="321">
        <f>IF(MinBaseIntEcon&gt;ROUND(((1-InternationalEconDiscount)*'UPS Interational Economy Base'!G32),2),ROUND(MinBaseIntEcon*(1+ExpressFuelSurcharge),2),ROUND(((1-InternationalEconDiscount)*'UPS Interational Economy Base'!G32)*(1+ExpressFuelSurcharge),2))</f>
        <v>216.47</v>
      </c>
      <c r="H35" s="321">
        <f>IF(MinBaseIntEcon&gt;ROUND(((1-InternationalEconDiscount)*'UPS Interational Economy Base'!H32),2),ROUND(MinBaseIntEcon*(1+ExpressFuelSurcharge),2),ROUND(((1-InternationalEconDiscount)*'UPS Interational Economy Base'!H32)*(1+ExpressFuelSurcharge),2))</f>
        <v>269.28</v>
      </c>
      <c r="I35" s="321">
        <f>IF(MinBaseIntEcon&gt;ROUND(((1-InternationalEconDiscount)*'UPS Interational Economy Base'!I32),2),ROUND(MinBaseIntEcon*(1+ExpressFuelSurcharge),2),ROUND(((1-InternationalEconDiscount)*'UPS Interational Economy Base'!I32)*(1+ExpressFuelSurcharge),2))</f>
        <v>222.27</v>
      </c>
      <c r="J35" s="321">
        <f>IF(MinBaseIntEcon&gt;ROUND(((1-InternationalEconDiscount)*'UPS Interational Economy Base'!J32),2),ROUND(MinBaseIntEcon*(1+ExpressFuelSurcharge),2),ROUND(((1-InternationalEconDiscount)*'UPS Interational Economy Base'!J32)*(1+ExpressFuelSurcharge),2))</f>
        <v>294.9</v>
      </c>
      <c r="K35" s="321">
        <f>IF(MinBaseIntEcon&gt;ROUND(((1-InternationalEconDiscount)*'UPS Interational Economy Base'!K32),2),ROUND(MinBaseIntEcon*(1+ExpressFuelSurcharge),2),ROUND(((1-InternationalEconDiscount)*'UPS Interational Economy Base'!K32)*(1+ExpressFuelSurcharge),2))</f>
        <v>338.42</v>
      </c>
      <c r="L35" s="321">
        <f>IF(MinBaseIntEcon&gt;ROUND(((1-InternationalEconDiscount)*'UPS Interational Economy Base'!L32),2),ROUND(MinBaseIntEcon*(1+ExpressFuelSurcharge),2),ROUND(((1-InternationalEconDiscount)*'UPS Interational Economy Base'!L32)*(1+ExpressFuelSurcharge),2))</f>
        <v>307.8</v>
      </c>
      <c r="M35" s="321">
        <f>IF(MinBaseIntEcon&gt;ROUND(((1-InternationalEconDiscount)*'UPS Interational Economy Base'!M32),2),ROUND(MinBaseIntEcon*(1+ExpressFuelSurcharge),2),ROUND(((1-InternationalEconDiscount)*'UPS Interational Economy Base'!M32)*(1+ExpressFuelSurcharge),2))</f>
        <v>180.69</v>
      </c>
      <c r="N35" s="321">
        <f>IF(MinBaseIntEcon&gt;ROUND(((1-InternationalEconDiscount)*'UPS Interational Economy Base'!N32),2),ROUND(MinBaseIntEcon*(1+ExpressFuelSurcharge),2),ROUND(((1-InternationalEconDiscount)*'UPS Interational Economy Base'!N32)*(1+ExpressFuelSurcharge),2))</f>
        <v>229.65</v>
      </c>
      <c r="O35" s="321">
        <f>IF(MinBaseIntEcon&gt;ROUND(((1-InternationalEconDiscount)*'UPS Interational Economy Base'!O32),2),ROUND(MinBaseIntEcon*(1+ExpressFuelSurcharge),2),ROUND(((1-InternationalEconDiscount)*'UPS Interational Economy Base'!O32)*(1+ExpressFuelSurcharge),2))</f>
        <v>234.21</v>
      </c>
      <c r="P35" s="321">
        <f>IF(MinBaseIntEcon&gt;ROUND(((1-InternationalEconDiscount)*'UPS Interational Economy Base'!P32),2),ROUND(MinBaseIntEcon*(1+ExpressFuelSurcharge),2),ROUND(((1-InternationalEconDiscount)*'UPS Interational Economy Base'!P32)*(1+ExpressFuelSurcharge),2))</f>
        <v>180.85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ht="12.75" customHeight="1">
      <c r="A36" s="320">
        <v>31.0</v>
      </c>
      <c r="B36" s="322">
        <f>IF(MinBaseIntEcon&gt;ROUND(((1-InternationalEconDiscount)*'UPS Interational Economy Base'!B33),2),ROUND(MinBaseIntEcon*(1+ExpressFuelSurcharge),2),ROUND(((1-InternationalEconDiscount)*'UPS Interational Economy Base'!B33)*(1+ExpressFuelSurcharge),2))</f>
        <v>112.09</v>
      </c>
      <c r="C36" s="322">
        <f>IF(MinBaseIntEcon&gt;ROUND(((1-InternationalEconDiscount)*'UPS Interational Economy Base'!C33),2),ROUND(MinBaseIntEcon*(1+ExpressFuelSurcharge),2),ROUND(((1-InternationalEconDiscount)*'UPS Interational Economy Base'!C33)*(1+ExpressFuelSurcharge),2))</f>
        <v>129.77</v>
      </c>
      <c r="D36" s="322">
        <f>IF(MinBaseIntEcon&gt;ROUND(((1-InternationalEconDiscount)*'UPS Interational Economy Base'!D33),2),ROUND(MinBaseIntEcon*(1+ExpressFuelSurcharge),2),ROUND(((1-InternationalEconDiscount)*'UPS Interational Economy Base'!D33)*(1+ExpressFuelSurcharge),2))</f>
        <v>113.03</v>
      </c>
      <c r="E36" s="322">
        <f>IF(MinBaseIntEcon&gt;ROUND(((1-InternationalEconDiscount)*'UPS Interational Economy Base'!E33),2),ROUND(MinBaseIntEcon*(1+ExpressFuelSurcharge),2),ROUND(((1-InternationalEconDiscount)*'UPS Interational Economy Base'!E33)*(1+ExpressFuelSurcharge),2))</f>
        <v>181.45</v>
      </c>
      <c r="F36" s="322">
        <f>IF(MinBaseIntEcon&gt;ROUND(((1-InternationalEconDiscount)*'UPS Interational Economy Base'!F33),2),ROUND(MinBaseIntEcon*(1+ExpressFuelSurcharge),2),ROUND(((1-InternationalEconDiscount)*'UPS Interational Economy Base'!F33)*(1+ExpressFuelSurcharge),2))</f>
        <v>130.82</v>
      </c>
      <c r="G36" s="322">
        <f>IF(MinBaseIntEcon&gt;ROUND(((1-InternationalEconDiscount)*'UPS Interational Economy Base'!G33),2),ROUND(MinBaseIntEcon*(1+ExpressFuelSurcharge),2),ROUND(((1-InternationalEconDiscount)*'UPS Interational Economy Base'!G33)*(1+ExpressFuelSurcharge),2))</f>
        <v>223.39</v>
      </c>
      <c r="H36" s="322">
        <f>IF(MinBaseIntEcon&gt;ROUND(((1-InternationalEconDiscount)*'UPS Interational Economy Base'!H33),2),ROUND(MinBaseIntEcon*(1+ExpressFuelSurcharge),2),ROUND(((1-InternationalEconDiscount)*'UPS Interational Economy Base'!H33)*(1+ExpressFuelSurcharge),2))</f>
        <v>282.63</v>
      </c>
      <c r="I36" s="322">
        <f>IF(MinBaseIntEcon&gt;ROUND(((1-InternationalEconDiscount)*'UPS Interational Economy Base'!I33),2),ROUND(MinBaseIntEcon*(1+ExpressFuelSurcharge),2),ROUND(((1-InternationalEconDiscount)*'UPS Interational Economy Base'!I33)*(1+ExpressFuelSurcharge),2))</f>
        <v>227.81</v>
      </c>
      <c r="J36" s="322">
        <f>IF(MinBaseIntEcon&gt;ROUND(((1-InternationalEconDiscount)*'UPS Interational Economy Base'!J33),2),ROUND(MinBaseIntEcon*(1+ExpressFuelSurcharge),2),ROUND(((1-InternationalEconDiscount)*'UPS Interational Economy Base'!J33)*(1+ExpressFuelSurcharge),2))</f>
        <v>313.83</v>
      </c>
      <c r="K36" s="322">
        <f>IF(MinBaseIntEcon&gt;ROUND(((1-InternationalEconDiscount)*'UPS Interational Economy Base'!K33),2),ROUND(MinBaseIntEcon*(1+ExpressFuelSurcharge),2),ROUND(((1-InternationalEconDiscount)*'UPS Interational Economy Base'!K33)*(1+ExpressFuelSurcharge),2))</f>
        <v>338.74</v>
      </c>
      <c r="L36" s="322">
        <f>IF(MinBaseIntEcon&gt;ROUND(((1-InternationalEconDiscount)*'UPS Interational Economy Base'!L33),2),ROUND(MinBaseIntEcon*(1+ExpressFuelSurcharge),2),ROUND(((1-InternationalEconDiscount)*'UPS Interational Economy Base'!L33)*(1+ExpressFuelSurcharge),2))</f>
        <v>313.45</v>
      </c>
      <c r="M36" s="322">
        <f>IF(MinBaseIntEcon&gt;ROUND(((1-InternationalEconDiscount)*'UPS Interational Economy Base'!M33),2),ROUND(MinBaseIntEcon*(1+ExpressFuelSurcharge),2),ROUND(((1-InternationalEconDiscount)*'UPS Interational Economy Base'!M33)*(1+ExpressFuelSurcharge),2))</f>
        <v>183.43</v>
      </c>
      <c r="N36" s="322">
        <f>IF(MinBaseIntEcon&gt;ROUND(((1-InternationalEconDiscount)*'UPS Interational Economy Base'!N33),2),ROUND(MinBaseIntEcon*(1+ExpressFuelSurcharge),2),ROUND(((1-InternationalEconDiscount)*'UPS Interational Economy Base'!N33)*(1+ExpressFuelSurcharge),2))</f>
        <v>234.77</v>
      </c>
      <c r="O36" s="322">
        <f>IF(MinBaseIntEcon&gt;ROUND(((1-InternationalEconDiscount)*'UPS Interational Economy Base'!O33),2),ROUND(MinBaseIntEcon*(1+ExpressFuelSurcharge),2),ROUND(((1-InternationalEconDiscount)*'UPS Interational Economy Base'!O33)*(1+ExpressFuelSurcharge),2))</f>
        <v>238.98</v>
      </c>
      <c r="P36" s="322">
        <f>IF(MinBaseIntEcon&gt;ROUND(((1-InternationalEconDiscount)*'UPS Interational Economy Base'!P33),2),ROUND(MinBaseIntEcon*(1+ExpressFuelSurcharge),2),ROUND(((1-InternationalEconDiscount)*'UPS Interational Economy Base'!P33)*(1+ExpressFuelSurcharge),2))</f>
        <v>184.47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ht="12.75" customHeight="1">
      <c r="A37" s="320">
        <v>32.0</v>
      </c>
      <c r="B37" s="322">
        <f>IF(MinBaseIntEcon&gt;ROUND(((1-InternationalEconDiscount)*'UPS Interational Economy Base'!B34),2),ROUND(MinBaseIntEcon*(1+ExpressFuelSurcharge),2),ROUND(((1-InternationalEconDiscount)*'UPS Interational Economy Base'!B34)*(1+ExpressFuelSurcharge),2))</f>
        <v>114.52</v>
      </c>
      <c r="C37" s="322">
        <f>IF(MinBaseIntEcon&gt;ROUND(((1-InternationalEconDiscount)*'UPS Interational Economy Base'!C34),2),ROUND(MinBaseIntEcon*(1+ExpressFuelSurcharge),2),ROUND(((1-InternationalEconDiscount)*'UPS Interational Economy Base'!C34)*(1+ExpressFuelSurcharge),2))</f>
        <v>134.95</v>
      </c>
      <c r="D37" s="322">
        <f>IF(MinBaseIntEcon&gt;ROUND(((1-InternationalEconDiscount)*'UPS Interational Economy Base'!D34),2),ROUND(MinBaseIntEcon*(1+ExpressFuelSurcharge),2),ROUND(((1-InternationalEconDiscount)*'UPS Interational Economy Base'!D34)*(1+ExpressFuelSurcharge),2))</f>
        <v>113.32</v>
      </c>
      <c r="E37" s="322">
        <f>IF(MinBaseIntEcon&gt;ROUND(((1-InternationalEconDiscount)*'UPS Interational Economy Base'!E34),2),ROUND(MinBaseIntEcon*(1+ExpressFuelSurcharge),2),ROUND(((1-InternationalEconDiscount)*'UPS Interational Economy Base'!E34)*(1+ExpressFuelSurcharge),2))</f>
        <v>181.73</v>
      </c>
      <c r="F37" s="322">
        <f>IF(MinBaseIntEcon&gt;ROUND(((1-InternationalEconDiscount)*'UPS Interational Economy Base'!F34),2),ROUND(MinBaseIntEcon*(1+ExpressFuelSurcharge),2),ROUND(((1-InternationalEconDiscount)*'UPS Interational Economy Base'!F34)*(1+ExpressFuelSurcharge),2))</f>
        <v>135.7</v>
      </c>
      <c r="G37" s="322">
        <f>IF(MinBaseIntEcon&gt;ROUND(((1-InternationalEconDiscount)*'UPS Interational Economy Base'!G34),2),ROUND(MinBaseIntEcon*(1+ExpressFuelSurcharge),2),ROUND(((1-InternationalEconDiscount)*'UPS Interational Economy Base'!G34)*(1+ExpressFuelSurcharge),2))</f>
        <v>223.71</v>
      </c>
      <c r="H37" s="322">
        <f>IF(MinBaseIntEcon&gt;ROUND(((1-InternationalEconDiscount)*'UPS Interational Economy Base'!H34),2),ROUND(MinBaseIntEcon*(1+ExpressFuelSurcharge),2),ROUND(((1-InternationalEconDiscount)*'UPS Interational Economy Base'!H34)*(1+ExpressFuelSurcharge),2))</f>
        <v>283.63</v>
      </c>
      <c r="I37" s="322">
        <f>IF(MinBaseIntEcon&gt;ROUND(((1-InternationalEconDiscount)*'UPS Interational Economy Base'!I34),2),ROUND(MinBaseIntEcon*(1+ExpressFuelSurcharge),2),ROUND(((1-InternationalEconDiscount)*'UPS Interational Economy Base'!I34)*(1+ExpressFuelSurcharge),2))</f>
        <v>230.03</v>
      </c>
      <c r="J37" s="322">
        <f>IF(MinBaseIntEcon&gt;ROUND(((1-InternationalEconDiscount)*'UPS Interational Economy Base'!J34),2),ROUND(MinBaseIntEcon*(1+ExpressFuelSurcharge),2),ROUND(((1-InternationalEconDiscount)*'UPS Interational Economy Base'!J34)*(1+ExpressFuelSurcharge),2))</f>
        <v>320.2</v>
      </c>
      <c r="K37" s="322">
        <f>IF(MinBaseIntEcon&gt;ROUND(((1-InternationalEconDiscount)*'UPS Interational Economy Base'!K34),2),ROUND(MinBaseIntEcon*(1+ExpressFuelSurcharge),2),ROUND(((1-InternationalEconDiscount)*'UPS Interational Economy Base'!K34)*(1+ExpressFuelSurcharge),2))</f>
        <v>339.07</v>
      </c>
      <c r="L37" s="322">
        <f>IF(MinBaseIntEcon&gt;ROUND(((1-InternationalEconDiscount)*'UPS Interational Economy Base'!L34),2),ROUND(MinBaseIntEcon*(1+ExpressFuelSurcharge),2),ROUND(((1-InternationalEconDiscount)*'UPS Interational Economy Base'!L34)*(1+ExpressFuelSurcharge),2))</f>
        <v>313.76</v>
      </c>
      <c r="M37" s="322">
        <f>IF(MinBaseIntEcon&gt;ROUND(((1-InternationalEconDiscount)*'UPS Interational Economy Base'!M34),2),ROUND(MinBaseIntEcon*(1+ExpressFuelSurcharge),2),ROUND(((1-InternationalEconDiscount)*'UPS Interational Economy Base'!M34)*(1+ExpressFuelSurcharge),2))</f>
        <v>190.03</v>
      </c>
      <c r="N37" s="322">
        <f>IF(MinBaseIntEcon&gt;ROUND(((1-InternationalEconDiscount)*'UPS Interational Economy Base'!N34),2),ROUND(MinBaseIntEcon*(1+ExpressFuelSurcharge),2),ROUND(((1-InternationalEconDiscount)*'UPS Interational Economy Base'!N34)*(1+ExpressFuelSurcharge),2))</f>
        <v>235.88</v>
      </c>
      <c r="O37" s="322">
        <f>IF(MinBaseIntEcon&gt;ROUND(((1-InternationalEconDiscount)*'UPS Interational Economy Base'!O34),2),ROUND(MinBaseIntEcon*(1+ExpressFuelSurcharge),2),ROUND(((1-InternationalEconDiscount)*'UPS Interational Economy Base'!O34)*(1+ExpressFuelSurcharge),2))</f>
        <v>239.31</v>
      </c>
      <c r="P37" s="322">
        <f>IF(MinBaseIntEcon&gt;ROUND(((1-InternationalEconDiscount)*'UPS Interational Economy Base'!P34),2),ROUND(MinBaseIntEcon*(1+ExpressFuelSurcharge),2),ROUND(((1-InternationalEconDiscount)*'UPS Interational Economy Base'!P34)*(1+ExpressFuelSurcharge),2))</f>
        <v>194.44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ht="12.75" customHeight="1">
      <c r="A38" s="320">
        <v>33.0</v>
      </c>
      <c r="B38" s="322">
        <f>IF(MinBaseIntEcon&gt;ROUND(((1-InternationalEconDiscount)*'UPS Interational Economy Base'!B35),2),ROUND(MinBaseIntEcon*(1+ExpressFuelSurcharge),2),ROUND(((1-InternationalEconDiscount)*'UPS Interational Economy Base'!B35)*(1+ExpressFuelSurcharge),2))</f>
        <v>116.94</v>
      </c>
      <c r="C38" s="322">
        <f>IF(MinBaseIntEcon&gt;ROUND(((1-InternationalEconDiscount)*'UPS Interational Economy Base'!C35),2),ROUND(MinBaseIntEcon*(1+ExpressFuelSurcharge),2),ROUND(((1-InternationalEconDiscount)*'UPS Interational Economy Base'!C35)*(1+ExpressFuelSurcharge),2))</f>
        <v>137.37</v>
      </c>
      <c r="D38" s="322">
        <f>IF(MinBaseIntEcon&gt;ROUND(((1-InternationalEconDiscount)*'UPS Interational Economy Base'!D35),2),ROUND(MinBaseIntEcon*(1+ExpressFuelSurcharge),2),ROUND(((1-InternationalEconDiscount)*'UPS Interational Economy Base'!D35)*(1+ExpressFuelSurcharge),2))</f>
        <v>113.6</v>
      </c>
      <c r="E38" s="322">
        <f>IF(MinBaseIntEcon&gt;ROUND(((1-InternationalEconDiscount)*'UPS Interational Economy Base'!E35),2),ROUND(MinBaseIntEcon*(1+ExpressFuelSurcharge),2),ROUND(((1-InternationalEconDiscount)*'UPS Interational Economy Base'!E35)*(1+ExpressFuelSurcharge),2))</f>
        <v>182.01</v>
      </c>
      <c r="F38" s="322">
        <f>IF(MinBaseIntEcon&gt;ROUND(((1-InternationalEconDiscount)*'UPS Interational Economy Base'!F35),2),ROUND(MinBaseIntEcon*(1+ExpressFuelSurcharge),2),ROUND(((1-InternationalEconDiscount)*'UPS Interational Economy Base'!F35)*(1+ExpressFuelSurcharge),2))</f>
        <v>138.26</v>
      </c>
      <c r="G38" s="322">
        <f>IF(MinBaseIntEcon&gt;ROUND(((1-InternationalEconDiscount)*'UPS Interational Economy Base'!G35),2),ROUND(MinBaseIntEcon*(1+ExpressFuelSurcharge),2),ROUND(((1-InternationalEconDiscount)*'UPS Interational Economy Base'!G35)*(1+ExpressFuelSurcharge),2))</f>
        <v>226.53</v>
      </c>
      <c r="H38" s="322">
        <f>IF(MinBaseIntEcon&gt;ROUND(((1-InternationalEconDiscount)*'UPS Interational Economy Base'!H35),2),ROUND(MinBaseIntEcon*(1+ExpressFuelSurcharge),2),ROUND(((1-InternationalEconDiscount)*'UPS Interational Economy Base'!H35)*(1+ExpressFuelSurcharge),2))</f>
        <v>288.61</v>
      </c>
      <c r="I38" s="322">
        <f>IF(MinBaseIntEcon&gt;ROUND(((1-InternationalEconDiscount)*'UPS Interational Economy Base'!I35),2),ROUND(MinBaseIntEcon*(1+ExpressFuelSurcharge),2),ROUND(((1-InternationalEconDiscount)*'UPS Interational Economy Base'!I35)*(1+ExpressFuelSurcharge),2))</f>
        <v>232.78</v>
      </c>
      <c r="J38" s="322">
        <f>IF(MinBaseIntEcon&gt;ROUND(((1-InternationalEconDiscount)*'UPS Interational Economy Base'!J35),2),ROUND(MinBaseIntEcon*(1+ExpressFuelSurcharge),2),ROUND(((1-InternationalEconDiscount)*'UPS Interational Economy Base'!J35)*(1+ExpressFuelSurcharge),2))</f>
        <v>322.96</v>
      </c>
      <c r="K38" s="322">
        <f>IF(MinBaseIntEcon&gt;ROUND(((1-InternationalEconDiscount)*'UPS Interational Economy Base'!K35),2),ROUND(MinBaseIntEcon*(1+ExpressFuelSurcharge),2),ROUND(((1-InternationalEconDiscount)*'UPS Interational Economy Base'!K35)*(1+ExpressFuelSurcharge),2))</f>
        <v>346.34</v>
      </c>
      <c r="L38" s="322">
        <f>IF(MinBaseIntEcon&gt;ROUND(((1-InternationalEconDiscount)*'UPS Interational Economy Base'!L35),2),ROUND(MinBaseIntEcon*(1+ExpressFuelSurcharge),2),ROUND(((1-InternationalEconDiscount)*'UPS Interational Economy Base'!L35)*(1+ExpressFuelSurcharge),2))</f>
        <v>314.06</v>
      </c>
      <c r="M38" s="322">
        <f>IF(MinBaseIntEcon&gt;ROUND(((1-InternationalEconDiscount)*'UPS Interational Economy Base'!M35),2),ROUND(MinBaseIntEcon*(1+ExpressFuelSurcharge),2),ROUND(((1-InternationalEconDiscount)*'UPS Interational Economy Base'!M35)*(1+ExpressFuelSurcharge),2))</f>
        <v>190.64</v>
      </c>
      <c r="N38" s="322">
        <f>IF(MinBaseIntEcon&gt;ROUND(((1-InternationalEconDiscount)*'UPS Interational Economy Base'!N35),2),ROUND(MinBaseIntEcon*(1+ExpressFuelSurcharge),2),ROUND(((1-InternationalEconDiscount)*'UPS Interational Economy Base'!N35)*(1+ExpressFuelSurcharge),2))</f>
        <v>248.64</v>
      </c>
      <c r="O38" s="322">
        <f>IF(MinBaseIntEcon&gt;ROUND(((1-InternationalEconDiscount)*'UPS Interational Economy Base'!O35),2),ROUND(MinBaseIntEcon*(1+ExpressFuelSurcharge),2),ROUND(((1-InternationalEconDiscount)*'UPS Interational Economy Base'!O35)*(1+ExpressFuelSurcharge),2))</f>
        <v>246.58</v>
      </c>
      <c r="P38" s="322">
        <f>IF(MinBaseIntEcon&gt;ROUND(((1-InternationalEconDiscount)*'UPS Interational Economy Base'!P35),2),ROUND(MinBaseIntEcon*(1+ExpressFuelSurcharge),2),ROUND(((1-InternationalEconDiscount)*'UPS Interational Economy Base'!P35)*(1+ExpressFuelSurcharge),2))</f>
        <v>197.62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2.75" customHeight="1">
      <c r="A39" s="320">
        <v>34.0</v>
      </c>
      <c r="B39" s="322">
        <f>IF(MinBaseIntEcon&gt;ROUND(((1-InternationalEconDiscount)*'UPS Interational Economy Base'!B36),2),ROUND(MinBaseIntEcon*(1+ExpressFuelSurcharge),2),ROUND(((1-InternationalEconDiscount)*'UPS Interational Economy Base'!B36)*(1+ExpressFuelSurcharge),2))</f>
        <v>119.37</v>
      </c>
      <c r="C39" s="322">
        <f>IF(MinBaseIntEcon&gt;ROUND(((1-InternationalEconDiscount)*'UPS Interational Economy Base'!C36),2),ROUND(MinBaseIntEcon*(1+ExpressFuelSurcharge),2),ROUND(((1-InternationalEconDiscount)*'UPS Interational Economy Base'!C36)*(1+ExpressFuelSurcharge),2))</f>
        <v>137.73</v>
      </c>
      <c r="D39" s="322">
        <f>IF(MinBaseIntEcon&gt;ROUND(((1-InternationalEconDiscount)*'UPS Interational Economy Base'!D36),2),ROUND(MinBaseIntEcon*(1+ExpressFuelSurcharge),2),ROUND(((1-InternationalEconDiscount)*'UPS Interational Economy Base'!D36)*(1+ExpressFuelSurcharge),2))</f>
        <v>114.68</v>
      </c>
      <c r="E39" s="322">
        <f>IF(MinBaseIntEcon&gt;ROUND(((1-InternationalEconDiscount)*'UPS Interational Economy Base'!E36),2),ROUND(MinBaseIntEcon*(1+ExpressFuelSurcharge),2),ROUND(((1-InternationalEconDiscount)*'UPS Interational Economy Base'!E36)*(1+ExpressFuelSurcharge),2))</f>
        <v>182.5</v>
      </c>
      <c r="F39" s="322">
        <f>IF(MinBaseIntEcon&gt;ROUND(((1-InternationalEconDiscount)*'UPS Interational Economy Base'!F36),2),ROUND(MinBaseIntEcon*(1+ExpressFuelSurcharge),2),ROUND(((1-InternationalEconDiscount)*'UPS Interational Economy Base'!F36)*(1+ExpressFuelSurcharge),2))</f>
        <v>140.45</v>
      </c>
      <c r="G39" s="322">
        <f>IF(MinBaseIntEcon&gt;ROUND(((1-InternationalEconDiscount)*'UPS Interational Economy Base'!G36),2),ROUND(MinBaseIntEcon*(1+ExpressFuelSurcharge),2),ROUND(((1-InternationalEconDiscount)*'UPS Interational Economy Base'!G36)*(1+ExpressFuelSurcharge),2))</f>
        <v>227.19</v>
      </c>
      <c r="H39" s="322">
        <f>IF(MinBaseIntEcon&gt;ROUND(((1-InternationalEconDiscount)*'UPS Interational Economy Base'!H36),2),ROUND(MinBaseIntEcon*(1+ExpressFuelSurcharge),2),ROUND(((1-InternationalEconDiscount)*'UPS Interational Economy Base'!H36)*(1+ExpressFuelSurcharge),2))</f>
        <v>294.12</v>
      </c>
      <c r="I39" s="322">
        <f>IF(MinBaseIntEcon&gt;ROUND(((1-InternationalEconDiscount)*'UPS Interational Economy Base'!I36),2),ROUND(MinBaseIntEcon*(1+ExpressFuelSurcharge),2),ROUND(((1-InternationalEconDiscount)*'UPS Interational Economy Base'!I36)*(1+ExpressFuelSurcharge),2))</f>
        <v>233.35</v>
      </c>
      <c r="J39" s="322">
        <f>IF(MinBaseIntEcon&gt;ROUND(((1-InternationalEconDiscount)*'UPS Interational Economy Base'!J36),2),ROUND(MinBaseIntEcon*(1+ExpressFuelSurcharge),2),ROUND(((1-InternationalEconDiscount)*'UPS Interational Economy Base'!J36)*(1+ExpressFuelSurcharge),2))</f>
        <v>323.56</v>
      </c>
      <c r="K39" s="322">
        <f>IF(MinBaseIntEcon&gt;ROUND(((1-InternationalEconDiscount)*'UPS Interational Economy Base'!K36),2),ROUND(MinBaseIntEcon*(1+ExpressFuelSurcharge),2),ROUND(((1-InternationalEconDiscount)*'UPS Interational Economy Base'!K36)*(1+ExpressFuelSurcharge),2))</f>
        <v>351.13</v>
      </c>
      <c r="L39" s="322">
        <f>IF(MinBaseIntEcon&gt;ROUND(((1-InternationalEconDiscount)*'UPS Interational Economy Base'!L36),2),ROUND(MinBaseIntEcon*(1+ExpressFuelSurcharge),2),ROUND(((1-InternationalEconDiscount)*'UPS Interational Economy Base'!L36)*(1+ExpressFuelSurcharge),2))</f>
        <v>314.36</v>
      </c>
      <c r="M39" s="322">
        <f>IF(MinBaseIntEcon&gt;ROUND(((1-InternationalEconDiscount)*'UPS Interational Economy Base'!M36),2),ROUND(MinBaseIntEcon*(1+ExpressFuelSurcharge),2),ROUND(((1-InternationalEconDiscount)*'UPS Interational Economy Base'!M36)*(1+ExpressFuelSurcharge),2))</f>
        <v>207.33</v>
      </c>
      <c r="N39" s="322">
        <f>IF(MinBaseIntEcon&gt;ROUND(((1-InternationalEconDiscount)*'UPS Interational Economy Base'!N36),2),ROUND(MinBaseIntEcon*(1+ExpressFuelSurcharge),2),ROUND(((1-InternationalEconDiscount)*'UPS Interational Economy Base'!N36)*(1+ExpressFuelSurcharge),2))</f>
        <v>257.46</v>
      </c>
      <c r="O39" s="322">
        <f>IF(MinBaseIntEcon&gt;ROUND(((1-InternationalEconDiscount)*'UPS Interational Economy Base'!O36),2),ROUND(MinBaseIntEcon*(1+ExpressFuelSurcharge),2),ROUND(((1-InternationalEconDiscount)*'UPS Interational Economy Base'!O36)*(1+ExpressFuelSurcharge),2))</f>
        <v>247.31</v>
      </c>
      <c r="P39" s="322">
        <f>IF(MinBaseIntEcon&gt;ROUND(((1-InternationalEconDiscount)*'UPS Interational Economy Base'!P36),2),ROUND(MinBaseIntEcon*(1+ExpressFuelSurcharge),2),ROUND(((1-InternationalEconDiscount)*'UPS Interational Economy Base'!P36)*(1+ExpressFuelSurcharge),2))</f>
        <v>197.8</v>
      </c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ht="12.75" customHeight="1">
      <c r="A40" s="320">
        <v>35.0</v>
      </c>
      <c r="B40" s="322">
        <f>IF(MinBaseIntEcon&gt;ROUND(((1-InternationalEconDiscount)*'UPS Interational Economy Base'!B37),2),ROUND(MinBaseIntEcon*(1+ExpressFuelSurcharge),2),ROUND(((1-InternationalEconDiscount)*'UPS Interational Economy Base'!B37)*(1+ExpressFuelSurcharge),2))</f>
        <v>121.8</v>
      </c>
      <c r="C40" s="322">
        <f>IF(MinBaseIntEcon&gt;ROUND(((1-InternationalEconDiscount)*'UPS Interational Economy Base'!C37),2),ROUND(MinBaseIntEcon*(1+ExpressFuelSurcharge),2),ROUND(((1-InternationalEconDiscount)*'UPS Interational Economy Base'!C37)*(1+ExpressFuelSurcharge),2))</f>
        <v>139.86</v>
      </c>
      <c r="D40" s="322">
        <f>IF(MinBaseIntEcon&gt;ROUND(((1-InternationalEconDiscount)*'UPS Interational Economy Base'!D37),2),ROUND(MinBaseIntEcon*(1+ExpressFuelSurcharge),2),ROUND(((1-InternationalEconDiscount)*'UPS Interational Economy Base'!D37)*(1+ExpressFuelSurcharge),2))</f>
        <v>114.99</v>
      </c>
      <c r="E40" s="322">
        <f>IF(MinBaseIntEcon&gt;ROUND(((1-InternationalEconDiscount)*'UPS Interational Economy Base'!E37),2),ROUND(MinBaseIntEcon*(1+ExpressFuelSurcharge),2),ROUND(((1-InternationalEconDiscount)*'UPS Interational Economy Base'!E37)*(1+ExpressFuelSurcharge),2))</f>
        <v>182.82</v>
      </c>
      <c r="F40" s="322">
        <f>IF(MinBaseIntEcon&gt;ROUND(((1-InternationalEconDiscount)*'UPS Interational Economy Base'!F37),2),ROUND(MinBaseIntEcon*(1+ExpressFuelSurcharge),2),ROUND(((1-InternationalEconDiscount)*'UPS Interational Economy Base'!F37)*(1+ExpressFuelSurcharge),2))</f>
        <v>142.99</v>
      </c>
      <c r="G40" s="322">
        <f>IF(MinBaseIntEcon&gt;ROUND(((1-InternationalEconDiscount)*'UPS Interational Economy Base'!G37),2),ROUND(MinBaseIntEcon*(1+ExpressFuelSurcharge),2),ROUND(((1-InternationalEconDiscount)*'UPS Interational Economy Base'!G37)*(1+ExpressFuelSurcharge),2))</f>
        <v>229.83</v>
      </c>
      <c r="H40" s="322">
        <f>IF(MinBaseIntEcon&gt;ROUND(((1-InternationalEconDiscount)*'UPS Interational Economy Base'!H37),2),ROUND(MinBaseIntEcon*(1+ExpressFuelSurcharge),2),ROUND(((1-InternationalEconDiscount)*'UPS Interational Economy Base'!H37)*(1+ExpressFuelSurcharge),2))</f>
        <v>302.01</v>
      </c>
      <c r="I40" s="322">
        <f>IF(MinBaseIntEcon&gt;ROUND(((1-InternationalEconDiscount)*'UPS Interational Economy Base'!I37),2),ROUND(MinBaseIntEcon*(1+ExpressFuelSurcharge),2),ROUND(((1-InternationalEconDiscount)*'UPS Interational Economy Base'!I37)*(1+ExpressFuelSurcharge),2))</f>
        <v>233.74</v>
      </c>
      <c r="J40" s="322">
        <f>IF(MinBaseIntEcon&gt;ROUND(((1-InternationalEconDiscount)*'UPS Interational Economy Base'!J37),2),ROUND(MinBaseIntEcon*(1+ExpressFuelSurcharge),2),ROUND(((1-InternationalEconDiscount)*'UPS Interational Economy Base'!J37)*(1+ExpressFuelSurcharge),2))</f>
        <v>324.4</v>
      </c>
      <c r="K40" s="322">
        <f>IF(MinBaseIntEcon&gt;ROUND(((1-InternationalEconDiscount)*'UPS Interational Economy Base'!K37),2),ROUND(MinBaseIntEcon*(1+ExpressFuelSurcharge),2),ROUND(((1-InternationalEconDiscount)*'UPS Interational Economy Base'!K37)*(1+ExpressFuelSurcharge),2))</f>
        <v>352.32</v>
      </c>
      <c r="L40" s="322">
        <f>IF(MinBaseIntEcon&gt;ROUND(((1-InternationalEconDiscount)*'UPS Interational Economy Base'!L37),2),ROUND(MinBaseIntEcon*(1+ExpressFuelSurcharge),2),ROUND(((1-InternationalEconDiscount)*'UPS Interational Economy Base'!L37)*(1+ExpressFuelSurcharge),2))</f>
        <v>314.66</v>
      </c>
      <c r="M40" s="322">
        <f>IF(MinBaseIntEcon&gt;ROUND(((1-InternationalEconDiscount)*'UPS Interational Economy Base'!M37),2),ROUND(MinBaseIntEcon*(1+ExpressFuelSurcharge),2),ROUND(((1-InternationalEconDiscount)*'UPS Interational Economy Base'!M37)*(1+ExpressFuelSurcharge),2))</f>
        <v>211.18</v>
      </c>
      <c r="N40" s="322">
        <f>IF(MinBaseIntEcon&gt;ROUND(((1-InternationalEconDiscount)*'UPS Interational Economy Base'!N37),2),ROUND(MinBaseIntEcon*(1+ExpressFuelSurcharge),2),ROUND(((1-InternationalEconDiscount)*'UPS Interational Economy Base'!N37)*(1+ExpressFuelSurcharge),2))</f>
        <v>262.33</v>
      </c>
      <c r="O40" s="322">
        <f>IF(MinBaseIntEcon&gt;ROUND(((1-InternationalEconDiscount)*'UPS Interational Economy Base'!O37),2),ROUND(MinBaseIntEcon*(1+ExpressFuelSurcharge),2),ROUND(((1-InternationalEconDiscount)*'UPS Interational Economy Base'!O37)*(1+ExpressFuelSurcharge),2))</f>
        <v>248.16</v>
      </c>
      <c r="P40" s="322">
        <f>IF(MinBaseIntEcon&gt;ROUND(((1-InternationalEconDiscount)*'UPS Interational Economy Base'!P37),2),ROUND(MinBaseIntEcon*(1+ExpressFuelSurcharge),2),ROUND(((1-InternationalEconDiscount)*'UPS Interational Economy Base'!P37)*(1+ExpressFuelSurcharge),2))</f>
        <v>198.93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ht="12.75" customHeight="1">
      <c r="A41" s="320">
        <v>36.0</v>
      </c>
      <c r="B41" s="322">
        <f>IF(MinBaseIntEcon&gt;ROUND(((1-InternationalEconDiscount)*'UPS Interational Economy Base'!B38),2),ROUND(MinBaseIntEcon*(1+ExpressFuelSurcharge),2),ROUND(((1-InternationalEconDiscount)*'UPS Interational Economy Base'!B38)*(1+ExpressFuelSurcharge),2))</f>
        <v>124.22</v>
      </c>
      <c r="C41" s="322">
        <f>IF(MinBaseIntEcon&gt;ROUND(((1-InternationalEconDiscount)*'UPS Interational Economy Base'!C38),2),ROUND(MinBaseIntEcon*(1+ExpressFuelSurcharge),2),ROUND(((1-InternationalEconDiscount)*'UPS Interational Economy Base'!C38)*(1+ExpressFuelSurcharge),2))</f>
        <v>142.34</v>
      </c>
      <c r="D41" s="322">
        <f>IF(MinBaseIntEcon&gt;ROUND(((1-InternationalEconDiscount)*'UPS Interational Economy Base'!D38),2),ROUND(MinBaseIntEcon*(1+ExpressFuelSurcharge),2),ROUND(((1-InternationalEconDiscount)*'UPS Interational Economy Base'!D38)*(1+ExpressFuelSurcharge),2))</f>
        <v>115.61</v>
      </c>
      <c r="E41" s="322">
        <f>IF(MinBaseIntEcon&gt;ROUND(((1-InternationalEconDiscount)*'UPS Interational Economy Base'!E38),2),ROUND(MinBaseIntEcon*(1+ExpressFuelSurcharge),2),ROUND(((1-InternationalEconDiscount)*'UPS Interational Economy Base'!E38)*(1+ExpressFuelSurcharge),2))</f>
        <v>183.14</v>
      </c>
      <c r="F41" s="322">
        <f>IF(MinBaseIntEcon&gt;ROUND(((1-InternationalEconDiscount)*'UPS Interational Economy Base'!F38),2),ROUND(MinBaseIntEcon*(1+ExpressFuelSurcharge),2),ROUND(((1-InternationalEconDiscount)*'UPS Interational Economy Base'!F38)*(1+ExpressFuelSurcharge),2))</f>
        <v>145.21</v>
      </c>
      <c r="G41" s="322">
        <f>IF(MinBaseIntEcon&gt;ROUND(((1-InternationalEconDiscount)*'UPS Interational Economy Base'!G38),2),ROUND(MinBaseIntEcon*(1+ExpressFuelSurcharge),2),ROUND(((1-InternationalEconDiscount)*'UPS Interational Economy Base'!G38)*(1+ExpressFuelSurcharge),2))</f>
        <v>234.47</v>
      </c>
      <c r="H41" s="322">
        <f>IF(MinBaseIntEcon&gt;ROUND(((1-InternationalEconDiscount)*'UPS Interational Economy Base'!H38),2),ROUND(MinBaseIntEcon*(1+ExpressFuelSurcharge),2),ROUND(((1-InternationalEconDiscount)*'UPS Interational Economy Base'!H38)*(1+ExpressFuelSurcharge),2))</f>
        <v>310.84</v>
      </c>
      <c r="I41" s="322">
        <f>IF(MinBaseIntEcon&gt;ROUND(((1-InternationalEconDiscount)*'UPS Interational Economy Base'!I38),2),ROUND(MinBaseIntEcon*(1+ExpressFuelSurcharge),2),ROUND(((1-InternationalEconDiscount)*'UPS Interational Economy Base'!I38)*(1+ExpressFuelSurcharge),2))</f>
        <v>234.05</v>
      </c>
      <c r="J41" s="322">
        <f>IF(MinBaseIntEcon&gt;ROUND(((1-InternationalEconDiscount)*'UPS Interational Economy Base'!J38),2),ROUND(MinBaseIntEcon*(1+ExpressFuelSurcharge),2),ROUND(((1-InternationalEconDiscount)*'UPS Interational Economy Base'!J38)*(1+ExpressFuelSurcharge),2))</f>
        <v>324.79</v>
      </c>
      <c r="K41" s="322">
        <f>IF(MinBaseIntEcon&gt;ROUND(((1-InternationalEconDiscount)*'UPS Interational Economy Base'!K38),2),ROUND(MinBaseIntEcon*(1+ExpressFuelSurcharge),2),ROUND(((1-InternationalEconDiscount)*'UPS Interational Economy Base'!K38)*(1+ExpressFuelSurcharge),2))</f>
        <v>357.41</v>
      </c>
      <c r="L41" s="322">
        <f>IF(MinBaseIntEcon&gt;ROUND(((1-InternationalEconDiscount)*'UPS Interational Economy Base'!L38),2),ROUND(MinBaseIntEcon*(1+ExpressFuelSurcharge),2),ROUND(((1-InternationalEconDiscount)*'UPS Interational Economy Base'!L38)*(1+ExpressFuelSurcharge),2))</f>
        <v>314.97</v>
      </c>
      <c r="M41" s="322">
        <f>IF(MinBaseIntEcon&gt;ROUND(((1-InternationalEconDiscount)*'UPS Interational Economy Base'!M38),2),ROUND(MinBaseIntEcon*(1+ExpressFuelSurcharge),2),ROUND(((1-InternationalEconDiscount)*'UPS Interational Economy Base'!M38)*(1+ExpressFuelSurcharge),2))</f>
        <v>211.56</v>
      </c>
      <c r="N41" s="322">
        <f>IF(MinBaseIntEcon&gt;ROUND(((1-InternationalEconDiscount)*'UPS Interational Economy Base'!N38),2),ROUND(MinBaseIntEcon*(1+ExpressFuelSurcharge),2),ROUND(((1-InternationalEconDiscount)*'UPS Interational Economy Base'!N38)*(1+ExpressFuelSurcharge),2))</f>
        <v>266.88</v>
      </c>
      <c r="O41" s="322">
        <f>IF(MinBaseIntEcon&gt;ROUND(((1-InternationalEconDiscount)*'UPS Interational Economy Base'!O38),2),ROUND(MinBaseIntEcon*(1+ExpressFuelSurcharge),2),ROUND(((1-InternationalEconDiscount)*'UPS Interational Economy Base'!O38)*(1+ExpressFuelSurcharge),2))</f>
        <v>264.98</v>
      </c>
      <c r="P41" s="322">
        <f>IF(MinBaseIntEcon&gt;ROUND(((1-InternationalEconDiscount)*'UPS Interational Economy Base'!P38),2),ROUND(MinBaseIntEcon*(1+ExpressFuelSurcharge),2),ROUND(((1-InternationalEconDiscount)*'UPS Interational Economy Base'!P38)*(1+ExpressFuelSurcharge),2))</f>
        <v>212.17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ht="12.75" customHeight="1">
      <c r="A42" s="320">
        <v>37.0</v>
      </c>
      <c r="B42" s="322">
        <f>IF(MinBaseIntEcon&gt;ROUND(((1-InternationalEconDiscount)*'UPS Interational Economy Base'!B39),2),ROUND(MinBaseIntEcon*(1+ExpressFuelSurcharge),2),ROUND(((1-InternationalEconDiscount)*'UPS Interational Economy Base'!B39)*(1+ExpressFuelSurcharge),2))</f>
        <v>126.62</v>
      </c>
      <c r="C42" s="322">
        <f>IF(MinBaseIntEcon&gt;ROUND(((1-InternationalEconDiscount)*'UPS Interational Economy Base'!C39),2),ROUND(MinBaseIntEcon*(1+ExpressFuelSurcharge),2),ROUND(((1-InternationalEconDiscount)*'UPS Interational Economy Base'!C39)*(1+ExpressFuelSurcharge),2))</f>
        <v>145.04</v>
      </c>
      <c r="D42" s="322">
        <f>IF(MinBaseIntEcon&gt;ROUND(((1-InternationalEconDiscount)*'UPS Interational Economy Base'!D39),2),ROUND(MinBaseIntEcon*(1+ExpressFuelSurcharge),2),ROUND(((1-InternationalEconDiscount)*'UPS Interational Economy Base'!D39)*(1+ExpressFuelSurcharge),2))</f>
        <v>117.76</v>
      </c>
      <c r="E42" s="322">
        <f>IF(MinBaseIntEcon&gt;ROUND(((1-InternationalEconDiscount)*'UPS Interational Economy Base'!E39),2),ROUND(MinBaseIntEcon*(1+ExpressFuelSurcharge),2),ROUND(((1-InternationalEconDiscount)*'UPS Interational Economy Base'!E39)*(1+ExpressFuelSurcharge),2))</f>
        <v>183.47</v>
      </c>
      <c r="F42" s="322">
        <f>IF(MinBaseIntEcon&gt;ROUND(((1-InternationalEconDiscount)*'UPS Interational Economy Base'!F39),2),ROUND(MinBaseIntEcon*(1+ExpressFuelSurcharge),2),ROUND(((1-InternationalEconDiscount)*'UPS Interational Economy Base'!F39)*(1+ExpressFuelSurcharge),2))</f>
        <v>147.41</v>
      </c>
      <c r="G42" s="322">
        <f>IF(MinBaseIntEcon&gt;ROUND(((1-InternationalEconDiscount)*'UPS Interational Economy Base'!G39),2),ROUND(MinBaseIntEcon*(1+ExpressFuelSurcharge),2),ROUND(((1-InternationalEconDiscount)*'UPS Interational Economy Base'!G39)*(1+ExpressFuelSurcharge),2))</f>
        <v>235.94</v>
      </c>
      <c r="H42" s="322">
        <f>IF(MinBaseIntEcon&gt;ROUND(((1-InternationalEconDiscount)*'UPS Interational Economy Base'!H39),2),ROUND(MinBaseIntEcon*(1+ExpressFuelSurcharge),2),ROUND(((1-InternationalEconDiscount)*'UPS Interational Economy Base'!H39)*(1+ExpressFuelSurcharge),2))</f>
        <v>311.72</v>
      </c>
      <c r="I42" s="322">
        <f>IF(MinBaseIntEcon&gt;ROUND(((1-InternationalEconDiscount)*'UPS Interational Economy Base'!I39),2),ROUND(MinBaseIntEcon*(1+ExpressFuelSurcharge),2),ROUND(((1-InternationalEconDiscount)*'UPS Interational Economy Base'!I39)*(1+ExpressFuelSurcharge),2))</f>
        <v>234.35</v>
      </c>
      <c r="J42" s="322">
        <f>IF(MinBaseIntEcon&gt;ROUND(((1-InternationalEconDiscount)*'UPS Interational Economy Base'!J39),2),ROUND(MinBaseIntEcon*(1+ExpressFuelSurcharge),2),ROUND(((1-InternationalEconDiscount)*'UPS Interational Economy Base'!J39)*(1+ExpressFuelSurcharge),2))</f>
        <v>327.52</v>
      </c>
      <c r="K42" s="322">
        <f>IF(MinBaseIntEcon&gt;ROUND(((1-InternationalEconDiscount)*'UPS Interational Economy Base'!K39),2),ROUND(MinBaseIntEcon*(1+ExpressFuelSurcharge),2),ROUND(((1-InternationalEconDiscount)*'UPS Interational Economy Base'!K39)*(1+ExpressFuelSurcharge),2))</f>
        <v>368.29</v>
      </c>
      <c r="L42" s="322">
        <f>IF(MinBaseIntEcon&gt;ROUND(((1-InternationalEconDiscount)*'UPS Interational Economy Base'!L39),2),ROUND(MinBaseIntEcon*(1+ExpressFuelSurcharge),2),ROUND(((1-InternationalEconDiscount)*'UPS Interational Economy Base'!L39)*(1+ExpressFuelSurcharge),2))</f>
        <v>315.27</v>
      </c>
      <c r="M42" s="322">
        <f>IF(MinBaseIntEcon&gt;ROUND(((1-InternationalEconDiscount)*'UPS Interational Economy Base'!M39),2),ROUND(MinBaseIntEcon*(1+ExpressFuelSurcharge),2),ROUND(((1-InternationalEconDiscount)*'UPS Interational Economy Base'!M39)*(1+ExpressFuelSurcharge),2))</f>
        <v>215.06</v>
      </c>
      <c r="N42" s="322">
        <f>IF(MinBaseIntEcon&gt;ROUND(((1-InternationalEconDiscount)*'UPS Interational Economy Base'!N39),2),ROUND(MinBaseIntEcon*(1+ExpressFuelSurcharge),2),ROUND(((1-InternationalEconDiscount)*'UPS Interational Economy Base'!N39)*(1+ExpressFuelSurcharge),2))</f>
        <v>267.28</v>
      </c>
      <c r="O42" s="322">
        <f>IF(MinBaseIntEcon&gt;ROUND(((1-InternationalEconDiscount)*'UPS Interational Economy Base'!O39),2),ROUND(MinBaseIntEcon*(1+ExpressFuelSurcharge),2),ROUND(((1-InternationalEconDiscount)*'UPS Interational Economy Base'!O39)*(1+ExpressFuelSurcharge),2))</f>
        <v>278.63</v>
      </c>
      <c r="P42" s="322">
        <f>IF(MinBaseIntEcon&gt;ROUND(((1-InternationalEconDiscount)*'UPS Interational Economy Base'!P39),2),ROUND(MinBaseIntEcon*(1+ExpressFuelSurcharge),2),ROUND(((1-InternationalEconDiscount)*'UPS Interational Economy Base'!P39)*(1+ExpressFuelSurcharge),2))</f>
        <v>212.98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ht="12.75" customHeight="1">
      <c r="A43" s="320">
        <v>38.0</v>
      </c>
      <c r="B43" s="322">
        <f>IF(MinBaseIntEcon&gt;ROUND(((1-InternationalEconDiscount)*'UPS Interational Economy Base'!B40),2),ROUND(MinBaseIntEcon*(1+ExpressFuelSurcharge),2),ROUND(((1-InternationalEconDiscount)*'UPS Interational Economy Base'!B40)*(1+ExpressFuelSurcharge),2))</f>
        <v>129.05</v>
      </c>
      <c r="C43" s="322">
        <f>IF(MinBaseIntEcon&gt;ROUND(((1-InternationalEconDiscount)*'UPS Interational Economy Base'!C40),2),ROUND(MinBaseIntEcon*(1+ExpressFuelSurcharge),2),ROUND(((1-InternationalEconDiscount)*'UPS Interational Economy Base'!C40)*(1+ExpressFuelSurcharge),2))</f>
        <v>147.74</v>
      </c>
      <c r="D43" s="322">
        <f>IF(MinBaseIntEcon&gt;ROUND(((1-InternationalEconDiscount)*'UPS Interational Economy Base'!D40),2),ROUND(MinBaseIntEcon*(1+ExpressFuelSurcharge),2),ROUND(((1-InternationalEconDiscount)*'UPS Interational Economy Base'!D40)*(1+ExpressFuelSurcharge),2))</f>
        <v>118.07</v>
      </c>
      <c r="E43" s="322">
        <f>IF(MinBaseIntEcon&gt;ROUND(((1-InternationalEconDiscount)*'UPS Interational Economy Base'!E40),2),ROUND(MinBaseIntEcon*(1+ExpressFuelSurcharge),2),ROUND(((1-InternationalEconDiscount)*'UPS Interational Economy Base'!E40)*(1+ExpressFuelSurcharge),2))</f>
        <v>187.96</v>
      </c>
      <c r="F43" s="322">
        <f>IF(MinBaseIntEcon&gt;ROUND(((1-InternationalEconDiscount)*'UPS Interational Economy Base'!F40),2),ROUND(MinBaseIntEcon*(1+ExpressFuelSurcharge),2),ROUND(((1-InternationalEconDiscount)*'UPS Interational Economy Base'!F40)*(1+ExpressFuelSurcharge),2))</f>
        <v>149.94</v>
      </c>
      <c r="G43" s="322">
        <f>IF(MinBaseIntEcon&gt;ROUND(((1-InternationalEconDiscount)*'UPS Interational Economy Base'!G40),2),ROUND(MinBaseIntEcon*(1+ExpressFuelSurcharge),2),ROUND(((1-InternationalEconDiscount)*'UPS Interational Economy Base'!G40)*(1+ExpressFuelSurcharge),2))</f>
        <v>241.53</v>
      </c>
      <c r="H43" s="322">
        <f>IF(MinBaseIntEcon&gt;ROUND(((1-InternationalEconDiscount)*'UPS Interational Economy Base'!H40),2),ROUND(MinBaseIntEcon*(1+ExpressFuelSurcharge),2),ROUND(((1-InternationalEconDiscount)*'UPS Interational Economy Base'!H40)*(1+ExpressFuelSurcharge),2))</f>
        <v>322.01</v>
      </c>
      <c r="I43" s="322">
        <f>IF(MinBaseIntEcon&gt;ROUND(((1-InternationalEconDiscount)*'UPS Interational Economy Base'!I40),2),ROUND(MinBaseIntEcon*(1+ExpressFuelSurcharge),2),ROUND(((1-InternationalEconDiscount)*'UPS Interational Economy Base'!I40)*(1+ExpressFuelSurcharge),2))</f>
        <v>238.52</v>
      </c>
      <c r="J43" s="322">
        <f>IF(MinBaseIntEcon&gt;ROUND(((1-InternationalEconDiscount)*'UPS Interational Economy Base'!J40),2),ROUND(MinBaseIntEcon*(1+ExpressFuelSurcharge),2),ROUND(((1-InternationalEconDiscount)*'UPS Interational Economy Base'!J40)*(1+ExpressFuelSurcharge),2))</f>
        <v>348.44</v>
      </c>
      <c r="K43" s="322">
        <f>IF(MinBaseIntEcon&gt;ROUND(((1-InternationalEconDiscount)*'UPS Interational Economy Base'!K40),2),ROUND(MinBaseIntEcon*(1+ExpressFuelSurcharge),2),ROUND(((1-InternationalEconDiscount)*'UPS Interational Economy Base'!K40)*(1+ExpressFuelSurcharge),2))</f>
        <v>377.61</v>
      </c>
      <c r="L43" s="322">
        <f>IF(MinBaseIntEcon&gt;ROUND(((1-InternationalEconDiscount)*'UPS Interational Economy Base'!L40),2),ROUND(MinBaseIntEcon*(1+ExpressFuelSurcharge),2),ROUND(((1-InternationalEconDiscount)*'UPS Interational Economy Base'!L40)*(1+ExpressFuelSurcharge),2))</f>
        <v>336.54</v>
      </c>
      <c r="M43" s="322">
        <f>IF(MinBaseIntEcon&gt;ROUND(((1-InternationalEconDiscount)*'UPS Interational Economy Base'!M40),2),ROUND(MinBaseIntEcon*(1+ExpressFuelSurcharge),2),ROUND(((1-InternationalEconDiscount)*'UPS Interational Economy Base'!M40)*(1+ExpressFuelSurcharge),2))</f>
        <v>215.32</v>
      </c>
      <c r="N43" s="322">
        <f>IF(MinBaseIntEcon&gt;ROUND(((1-InternationalEconDiscount)*'UPS Interational Economy Base'!N40),2),ROUND(MinBaseIntEcon*(1+ExpressFuelSurcharge),2),ROUND(((1-InternationalEconDiscount)*'UPS Interational Economy Base'!N40)*(1+ExpressFuelSurcharge),2))</f>
        <v>269.86</v>
      </c>
      <c r="O43" s="322">
        <f>IF(MinBaseIntEcon&gt;ROUND(((1-InternationalEconDiscount)*'UPS Interational Economy Base'!O40),2),ROUND(MinBaseIntEcon*(1+ExpressFuelSurcharge),2),ROUND(((1-InternationalEconDiscount)*'UPS Interational Economy Base'!O40)*(1+ExpressFuelSurcharge),2))</f>
        <v>283.87</v>
      </c>
      <c r="P43" s="322">
        <f>IF(MinBaseIntEcon&gt;ROUND(((1-InternationalEconDiscount)*'UPS Interational Economy Base'!P40),2),ROUND(MinBaseIntEcon*(1+ExpressFuelSurcharge),2),ROUND(((1-InternationalEconDiscount)*'UPS Interational Economy Base'!P40)*(1+ExpressFuelSurcharge),2))</f>
        <v>220.68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ht="12.75" customHeight="1">
      <c r="A44" s="320">
        <v>39.0</v>
      </c>
      <c r="B44" s="322">
        <f>IF(MinBaseIntEcon&gt;ROUND(((1-InternationalEconDiscount)*'UPS Interational Economy Base'!B41),2),ROUND(MinBaseIntEcon*(1+ExpressFuelSurcharge),2),ROUND(((1-InternationalEconDiscount)*'UPS Interational Economy Base'!B41)*(1+ExpressFuelSurcharge),2))</f>
        <v>131.49</v>
      </c>
      <c r="C44" s="322">
        <f>IF(MinBaseIntEcon&gt;ROUND(((1-InternationalEconDiscount)*'UPS Interational Economy Base'!C41),2),ROUND(MinBaseIntEcon*(1+ExpressFuelSurcharge),2),ROUND(((1-InternationalEconDiscount)*'UPS Interational Economy Base'!C41)*(1+ExpressFuelSurcharge),2))</f>
        <v>150.43</v>
      </c>
      <c r="D44" s="322">
        <f>IF(MinBaseIntEcon&gt;ROUND(((1-InternationalEconDiscount)*'UPS Interational Economy Base'!D41),2),ROUND(MinBaseIntEcon*(1+ExpressFuelSurcharge),2),ROUND(((1-InternationalEconDiscount)*'UPS Interational Economy Base'!D41)*(1+ExpressFuelSurcharge),2))</f>
        <v>119.18</v>
      </c>
      <c r="E44" s="322">
        <f>IF(MinBaseIntEcon&gt;ROUND(((1-InternationalEconDiscount)*'UPS Interational Economy Base'!E41),2),ROUND(MinBaseIntEcon*(1+ExpressFuelSurcharge),2),ROUND(((1-InternationalEconDiscount)*'UPS Interational Economy Base'!E41)*(1+ExpressFuelSurcharge),2))</f>
        <v>200.3</v>
      </c>
      <c r="F44" s="322">
        <f>IF(MinBaseIntEcon&gt;ROUND(((1-InternationalEconDiscount)*'UPS Interational Economy Base'!F41),2),ROUND(MinBaseIntEcon*(1+ExpressFuelSurcharge),2),ROUND(((1-InternationalEconDiscount)*'UPS Interational Economy Base'!F41)*(1+ExpressFuelSurcharge),2))</f>
        <v>152.61</v>
      </c>
      <c r="G44" s="322">
        <f>IF(MinBaseIntEcon&gt;ROUND(((1-InternationalEconDiscount)*'UPS Interational Economy Base'!G41),2),ROUND(MinBaseIntEcon*(1+ExpressFuelSurcharge),2),ROUND(((1-InternationalEconDiscount)*'UPS Interational Economy Base'!G41)*(1+ExpressFuelSurcharge),2))</f>
        <v>246.06</v>
      </c>
      <c r="H44" s="322">
        <f>IF(MinBaseIntEcon&gt;ROUND(((1-InternationalEconDiscount)*'UPS Interational Economy Base'!H41),2),ROUND(MinBaseIntEcon*(1+ExpressFuelSurcharge),2),ROUND(((1-InternationalEconDiscount)*'UPS Interational Economy Base'!H41)*(1+ExpressFuelSurcharge),2))</f>
        <v>331.04</v>
      </c>
      <c r="I44" s="322">
        <f>IF(MinBaseIntEcon&gt;ROUND(((1-InternationalEconDiscount)*'UPS Interational Economy Base'!I41),2),ROUND(MinBaseIntEcon*(1+ExpressFuelSurcharge),2),ROUND(((1-InternationalEconDiscount)*'UPS Interational Economy Base'!I41)*(1+ExpressFuelSurcharge),2))</f>
        <v>255.66</v>
      </c>
      <c r="J44" s="322">
        <f>IF(MinBaseIntEcon&gt;ROUND(((1-InternationalEconDiscount)*'UPS Interational Economy Base'!J41),2),ROUND(MinBaseIntEcon*(1+ExpressFuelSurcharge),2),ROUND(((1-InternationalEconDiscount)*'UPS Interational Economy Base'!J41)*(1+ExpressFuelSurcharge),2))</f>
        <v>355.85</v>
      </c>
      <c r="K44" s="322">
        <f>IF(MinBaseIntEcon&gt;ROUND(((1-InternationalEconDiscount)*'UPS Interational Economy Base'!K41),2),ROUND(MinBaseIntEcon*(1+ExpressFuelSurcharge),2),ROUND(((1-InternationalEconDiscount)*'UPS Interational Economy Base'!K41)*(1+ExpressFuelSurcharge),2))</f>
        <v>377.89</v>
      </c>
      <c r="L44" s="322">
        <f>IF(MinBaseIntEcon&gt;ROUND(((1-InternationalEconDiscount)*'UPS Interational Economy Base'!L41),2),ROUND(MinBaseIntEcon*(1+ExpressFuelSurcharge),2),ROUND(((1-InternationalEconDiscount)*'UPS Interational Economy Base'!L41)*(1+ExpressFuelSurcharge),2))</f>
        <v>338.89</v>
      </c>
      <c r="M44" s="322">
        <f>IF(MinBaseIntEcon&gt;ROUND(((1-InternationalEconDiscount)*'UPS Interational Economy Base'!M41),2),ROUND(MinBaseIntEcon*(1+ExpressFuelSurcharge),2),ROUND(((1-InternationalEconDiscount)*'UPS Interational Economy Base'!M41)*(1+ExpressFuelSurcharge),2))</f>
        <v>215.59</v>
      </c>
      <c r="N44" s="322">
        <f>IF(MinBaseIntEcon&gt;ROUND(((1-InternationalEconDiscount)*'UPS Interational Economy Base'!N41),2),ROUND(MinBaseIntEcon*(1+ExpressFuelSurcharge),2),ROUND(((1-InternationalEconDiscount)*'UPS Interational Economy Base'!N41)*(1+ExpressFuelSurcharge),2))</f>
        <v>270.24</v>
      </c>
      <c r="O44" s="322">
        <f>IF(MinBaseIntEcon&gt;ROUND(((1-InternationalEconDiscount)*'UPS Interational Economy Base'!O41),2),ROUND(MinBaseIntEcon*(1+ExpressFuelSurcharge),2),ROUND(((1-InternationalEconDiscount)*'UPS Interational Economy Base'!O41)*(1+ExpressFuelSurcharge),2))</f>
        <v>284.99</v>
      </c>
      <c r="P44" s="322">
        <f>IF(MinBaseIntEcon&gt;ROUND(((1-InternationalEconDiscount)*'UPS Interational Economy Base'!P41),2),ROUND(MinBaseIntEcon*(1+ExpressFuelSurcharge),2),ROUND(((1-InternationalEconDiscount)*'UPS Interational Economy Base'!P41)*(1+ExpressFuelSurcharge),2))</f>
        <v>222.28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ht="12.75" customHeight="1">
      <c r="A45" s="320">
        <v>40.0</v>
      </c>
      <c r="B45" s="322">
        <f>IF(MinBaseIntEcon&gt;ROUND(((1-InternationalEconDiscount)*'UPS Interational Economy Base'!B42),2),ROUND(MinBaseIntEcon*(1+ExpressFuelSurcharge),2),ROUND(((1-InternationalEconDiscount)*'UPS Interational Economy Base'!B42)*(1+ExpressFuelSurcharge),2))</f>
        <v>133.92</v>
      </c>
      <c r="C45" s="322">
        <f>IF(MinBaseIntEcon&gt;ROUND(((1-InternationalEconDiscount)*'UPS Interational Economy Base'!C42),2),ROUND(MinBaseIntEcon*(1+ExpressFuelSurcharge),2),ROUND(((1-InternationalEconDiscount)*'UPS Interational Economy Base'!C42)*(1+ExpressFuelSurcharge),2))</f>
        <v>154.5</v>
      </c>
      <c r="D45" s="322">
        <f>IF(MinBaseIntEcon&gt;ROUND(((1-InternationalEconDiscount)*'UPS Interational Economy Base'!D42),2),ROUND(MinBaseIntEcon*(1+ExpressFuelSurcharge),2),ROUND(((1-InternationalEconDiscount)*'UPS Interational Economy Base'!D42)*(1+ExpressFuelSurcharge),2))</f>
        <v>119.49</v>
      </c>
      <c r="E45" s="322">
        <f>IF(MinBaseIntEcon&gt;ROUND(((1-InternationalEconDiscount)*'UPS Interational Economy Base'!E42),2),ROUND(MinBaseIntEcon*(1+ExpressFuelSurcharge),2),ROUND(((1-InternationalEconDiscount)*'UPS Interational Economy Base'!E42)*(1+ExpressFuelSurcharge),2))</f>
        <v>201.16</v>
      </c>
      <c r="F45" s="322">
        <f>IF(MinBaseIntEcon&gt;ROUND(((1-InternationalEconDiscount)*'UPS Interational Economy Base'!F42),2),ROUND(MinBaseIntEcon*(1+ExpressFuelSurcharge),2),ROUND(((1-InternationalEconDiscount)*'UPS Interational Economy Base'!F42)*(1+ExpressFuelSurcharge),2))</f>
        <v>155.27</v>
      </c>
      <c r="G45" s="322">
        <f>IF(MinBaseIntEcon&gt;ROUND(((1-InternationalEconDiscount)*'UPS Interational Economy Base'!G42),2),ROUND(MinBaseIntEcon*(1+ExpressFuelSurcharge),2),ROUND(((1-InternationalEconDiscount)*'UPS Interational Economy Base'!G42)*(1+ExpressFuelSurcharge),2))</f>
        <v>257.68</v>
      </c>
      <c r="H45" s="322">
        <f>IF(MinBaseIntEcon&gt;ROUND(((1-InternationalEconDiscount)*'UPS Interational Economy Base'!H42),2),ROUND(MinBaseIntEcon*(1+ExpressFuelSurcharge),2),ROUND(((1-InternationalEconDiscount)*'UPS Interational Economy Base'!H42)*(1+ExpressFuelSurcharge),2))</f>
        <v>332.25</v>
      </c>
      <c r="I45" s="322">
        <f>IF(MinBaseIntEcon&gt;ROUND(((1-InternationalEconDiscount)*'UPS Interational Economy Base'!I42),2),ROUND(MinBaseIntEcon*(1+ExpressFuelSurcharge),2),ROUND(((1-InternationalEconDiscount)*'UPS Interational Economy Base'!I42)*(1+ExpressFuelSurcharge),2))</f>
        <v>269.82</v>
      </c>
      <c r="J45" s="322">
        <f>IF(MinBaseIntEcon&gt;ROUND(((1-InternationalEconDiscount)*'UPS Interational Economy Base'!J42),2),ROUND(MinBaseIntEcon*(1+ExpressFuelSurcharge),2),ROUND(((1-InternationalEconDiscount)*'UPS Interational Economy Base'!J42)*(1+ExpressFuelSurcharge),2))</f>
        <v>359.13</v>
      </c>
      <c r="K45" s="322">
        <f>IF(MinBaseIntEcon&gt;ROUND(((1-InternationalEconDiscount)*'UPS Interational Economy Base'!K42),2),ROUND(MinBaseIntEcon*(1+ExpressFuelSurcharge),2),ROUND(((1-InternationalEconDiscount)*'UPS Interational Economy Base'!K42)*(1+ExpressFuelSurcharge),2))</f>
        <v>389.64</v>
      </c>
      <c r="L45" s="322">
        <f>IF(MinBaseIntEcon&gt;ROUND(((1-InternationalEconDiscount)*'UPS Interational Economy Base'!L42),2),ROUND(MinBaseIntEcon*(1+ExpressFuelSurcharge),2),ROUND(((1-InternationalEconDiscount)*'UPS Interational Economy Base'!L42)*(1+ExpressFuelSurcharge),2))</f>
        <v>339.55</v>
      </c>
      <c r="M45" s="322">
        <f>IF(MinBaseIntEcon&gt;ROUND(((1-InternationalEconDiscount)*'UPS Interational Economy Base'!M42),2),ROUND(MinBaseIntEcon*(1+ExpressFuelSurcharge),2),ROUND(((1-InternationalEconDiscount)*'UPS Interational Economy Base'!M42)*(1+ExpressFuelSurcharge),2))</f>
        <v>215.85</v>
      </c>
      <c r="N45" s="322">
        <f>IF(MinBaseIntEcon&gt;ROUND(((1-InternationalEconDiscount)*'UPS Interational Economy Base'!N42),2),ROUND(MinBaseIntEcon*(1+ExpressFuelSurcharge),2),ROUND(((1-InternationalEconDiscount)*'UPS Interational Economy Base'!N42)*(1+ExpressFuelSurcharge),2))</f>
        <v>271.24</v>
      </c>
      <c r="O45" s="322">
        <f>IF(MinBaseIntEcon&gt;ROUND(((1-InternationalEconDiscount)*'UPS Interational Economy Base'!O42),2),ROUND(MinBaseIntEcon*(1+ExpressFuelSurcharge),2),ROUND(((1-InternationalEconDiscount)*'UPS Interational Economy Base'!O42)*(1+ExpressFuelSurcharge),2))</f>
        <v>285.93</v>
      </c>
      <c r="P45" s="322">
        <f>IF(MinBaseIntEcon&gt;ROUND(((1-InternationalEconDiscount)*'UPS Interational Economy Base'!P42),2),ROUND(MinBaseIntEcon*(1+ExpressFuelSurcharge),2),ROUND(((1-InternationalEconDiscount)*'UPS Interational Economy Base'!P42)*(1+ExpressFuelSurcharge),2))</f>
        <v>222.84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ht="12.75" customHeight="1">
      <c r="A46" s="320">
        <v>41.0</v>
      </c>
      <c r="B46" s="322">
        <f>IF(MinBaseIntEcon&gt;ROUND(((1-InternationalEconDiscount)*'UPS Interational Economy Base'!B43),2),ROUND(MinBaseIntEcon*(1+ExpressFuelSurcharge),2),ROUND(((1-InternationalEconDiscount)*'UPS Interational Economy Base'!B43)*(1+ExpressFuelSurcharge),2))</f>
        <v>136.35</v>
      </c>
      <c r="C46" s="322">
        <f>IF(MinBaseIntEcon&gt;ROUND(((1-InternationalEconDiscount)*'UPS Interational Economy Base'!C43),2),ROUND(MinBaseIntEcon*(1+ExpressFuelSurcharge),2),ROUND(((1-InternationalEconDiscount)*'UPS Interational Economy Base'!C43)*(1+ExpressFuelSurcharge),2))</f>
        <v>154.92</v>
      </c>
      <c r="D46" s="322">
        <f>IF(MinBaseIntEcon&gt;ROUND(((1-InternationalEconDiscount)*'UPS Interational Economy Base'!D43),2),ROUND(MinBaseIntEcon*(1+ExpressFuelSurcharge),2),ROUND(((1-InternationalEconDiscount)*'UPS Interational Economy Base'!D43)*(1+ExpressFuelSurcharge),2))</f>
        <v>119.8</v>
      </c>
      <c r="E46" s="322">
        <f>IF(MinBaseIntEcon&gt;ROUND(((1-InternationalEconDiscount)*'UPS Interational Economy Base'!E43),2),ROUND(MinBaseIntEcon*(1+ExpressFuelSurcharge),2),ROUND(((1-InternationalEconDiscount)*'UPS Interational Economy Base'!E43)*(1+ExpressFuelSurcharge),2))</f>
        <v>205.13</v>
      </c>
      <c r="F46" s="322">
        <f>IF(MinBaseIntEcon&gt;ROUND(((1-InternationalEconDiscount)*'UPS Interational Economy Base'!F43),2),ROUND(MinBaseIntEcon*(1+ExpressFuelSurcharge),2),ROUND(((1-InternationalEconDiscount)*'UPS Interational Economy Base'!F43)*(1+ExpressFuelSurcharge),2))</f>
        <v>157.33</v>
      </c>
      <c r="G46" s="322">
        <f>IF(MinBaseIntEcon&gt;ROUND(((1-InternationalEconDiscount)*'UPS Interational Economy Base'!G43),2),ROUND(MinBaseIntEcon*(1+ExpressFuelSurcharge),2),ROUND(((1-InternationalEconDiscount)*'UPS Interational Economy Base'!G43)*(1+ExpressFuelSurcharge),2))</f>
        <v>258.44</v>
      </c>
      <c r="H46" s="322">
        <f>IF(MinBaseIntEcon&gt;ROUND(((1-InternationalEconDiscount)*'UPS Interational Economy Base'!H43),2),ROUND(MinBaseIntEcon*(1+ExpressFuelSurcharge),2),ROUND(((1-InternationalEconDiscount)*'UPS Interational Economy Base'!H43)*(1+ExpressFuelSurcharge),2))</f>
        <v>340.68</v>
      </c>
      <c r="I46" s="322">
        <f>IF(MinBaseIntEcon&gt;ROUND(((1-InternationalEconDiscount)*'UPS Interational Economy Base'!I43),2),ROUND(MinBaseIntEcon*(1+ExpressFuelSurcharge),2),ROUND(((1-InternationalEconDiscount)*'UPS Interational Economy Base'!I43)*(1+ExpressFuelSurcharge),2))</f>
        <v>272.41</v>
      </c>
      <c r="J46" s="322">
        <f>IF(MinBaseIntEcon&gt;ROUND(((1-InternationalEconDiscount)*'UPS Interational Economy Base'!J43),2),ROUND(MinBaseIntEcon*(1+ExpressFuelSurcharge),2),ROUND(((1-InternationalEconDiscount)*'UPS Interational Economy Base'!J43)*(1+ExpressFuelSurcharge),2))</f>
        <v>359.47</v>
      </c>
      <c r="K46" s="322">
        <f>IF(MinBaseIntEcon&gt;ROUND(((1-InternationalEconDiscount)*'UPS Interational Economy Base'!K43),2),ROUND(MinBaseIntEcon*(1+ExpressFuelSurcharge),2),ROUND(((1-InternationalEconDiscount)*'UPS Interational Economy Base'!K43)*(1+ExpressFuelSurcharge),2))</f>
        <v>395.3</v>
      </c>
      <c r="L46" s="322">
        <f>IF(MinBaseIntEcon&gt;ROUND(((1-InternationalEconDiscount)*'UPS Interational Economy Base'!L43),2),ROUND(MinBaseIntEcon*(1+ExpressFuelSurcharge),2),ROUND(((1-InternationalEconDiscount)*'UPS Interational Economy Base'!L43)*(1+ExpressFuelSurcharge),2))</f>
        <v>344.04</v>
      </c>
      <c r="M46" s="322">
        <f>IF(MinBaseIntEcon&gt;ROUND(((1-InternationalEconDiscount)*'UPS Interational Economy Base'!M43),2),ROUND(MinBaseIntEcon*(1+ExpressFuelSurcharge),2),ROUND(((1-InternationalEconDiscount)*'UPS Interational Economy Base'!M43)*(1+ExpressFuelSurcharge),2))</f>
        <v>218.51</v>
      </c>
      <c r="N46" s="322">
        <f>IF(MinBaseIntEcon&gt;ROUND(((1-InternationalEconDiscount)*'UPS Interational Economy Base'!N43),2),ROUND(MinBaseIntEcon*(1+ExpressFuelSurcharge),2),ROUND(((1-InternationalEconDiscount)*'UPS Interational Economy Base'!N43)*(1+ExpressFuelSurcharge),2))</f>
        <v>285.54</v>
      </c>
      <c r="O46" s="322">
        <f>IF(MinBaseIntEcon&gt;ROUND(((1-InternationalEconDiscount)*'UPS Interational Economy Base'!O43),2),ROUND(MinBaseIntEcon*(1+ExpressFuelSurcharge),2),ROUND(((1-InternationalEconDiscount)*'UPS Interational Economy Base'!O43)*(1+ExpressFuelSurcharge),2))</f>
        <v>293.7</v>
      </c>
      <c r="P46" s="322">
        <f>IF(MinBaseIntEcon&gt;ROUND(((1-InternationalEconDiscount)*'UPS Interational Economy Base'!P43),2),ROUND(MinBaseIntEcon*(1+ExpressFuelSurcharge),2),ROUND(((1-InternationalEconDiscount)*'UPS Interational Economy Base'!P43)*(1+ExpressFuelSurcharge),2))</f>
        <v>228.38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ht="12.75" customHeight="1">
      <c r="A47" s="320">
        <v>42.0</v>
      </c>
      <c r="B47" s="322">
        <f>IF(MinBaseIntEcon&gt;ROUND(((1-InternationalEconDiscount)*'UPS Interational Economy Base'!B44),2),ROUND(MinBaseIntEcon*(1+ExpressFuelSurcharge),2),ROUND(((1-InternationalEconDiscount)*'UPS Interational Economy Base'!B44)*(1+ExpressFuelSurcharge),2))</f>
        <v>138.8</v>
      </c>
      <c r="C47" s="322">
        <f>IF(MinBaseIntEcon&gt;ROUND(((1-InternationalEconDiscount)*'UPS Interational Economy Base'!C44),2),ROUND(MinBaseIntEcon*(1+ExpressFuelSurcharge),2),ROUND(((1-InternationalEconDiscount)*'UPS Interational Economy Base'!C44)*(1+ExpressFuelSurcharge),2))</f>
        <v>157.16</v>
      </c>
      <c r="D47" s="322">
        <f>IF(MinBaseIntEcon&gt;ROUND(((1-InternationalEconDiscount)*'UPS Interational Economy Base'!D44),2),ROUND(MinBaseIntEcon*(1+ExpressFuelSurcharge),2),ROUND(((1-InternationalEconDiscount)*'UPS Interational Economy Base'!D44)*(1+ExpressFuelSurcharge),2))</f>
        <v>120.15</v>
      </c>
      <c r="E47" s="322">
        <f>IF(MinBaseIntEcon&gt;ROUND(((1-InternationalEconDiscount)*'UPS Interational Economy Base'!E44),2),ROUND(MinBaseIntEcon*(1+ExpressFuelSurcharge),2),ROUND(((1-InternationalEconDiscount)*'UPS Interational Economy Base'!E44)*(1+ExpressFuelSurcharge),2))</f>
        <v>205.72</v>
      </c>
      <c r="F47" s="322">
        <f>IF(MinBaseIntEcon&gt;ROUND(((1-InternationalEconDiscount)*'UPS Interational Economy Base'!F44),2),ROUND(MinBaseIntEcon*(1+ExpressFuelSurcharge),2),ROUND(((1-InternationalEconDiscount)*'UPS Interational Economy Base'!F44)*(1+ExpressFuelSurcharge),2))</f>
        <v>158.91</v>
      </c>
      <c r="G47" s="322">
        <f>IF(MinBaseIntEcon&gt;ROUND(((1-InternationalEconDiscount)*'UPS Interational Economy Base'!G44),2),ROUND(MinBaseIntEcon*(1+ExpressFuelSurcharge),2),ROUND(((1-InternationalEconDiscount)*'UPS Interational Economy Base'!G44)*(1+ExpressFuelSurcharge),2))</f>
        <v>259.09</v>
      </c>
      <c r="H47" s="322">
        <f>IF(MinBaseIntEcon&gt;ROUND(((1-InternationalEconDiscount)*'UPS Interational Economy Base'!H44),2),ROUND(MinBaseIntEcon*(1+ExpressFuelSurcharge),2),ROUND(((1-InternationalEconDiscount)*'UPS Interational Economy Base'!H44)*(1+ExpressFuelSurcharge),2))</f>
        <v>341.52</v>
      </c>
      <c r="I47" s="322">
        <f>IF(MinBaseIntEcon&gt;ROUND(((1-InternationalEconDiscount)*'UPS Interational Economy Base'!I44),2),ROUND(MinBaseIntEcon*(1+ExpressFuelSurcharge),2),ROUND(((1-InternationalEconDiscount)*'UPS Interational Economy Base'!I44)*(1+ExpressFuelSurcharge),2))</f>
        <v>275.61</v>
      </c>
      <c r="J47" s="322">
        <f>IF(MinBaseIntEcon&gt;ROUND(((1-InternationalEconDiscount)*'UPS Interational Economy Base'!J44),2),ROUND(MinBaseIntEcon*(1+ExpressFuelSurcharge),2),ROUND(((1-InternationalEconDiscount)*'UPS Interational Economy Base'!J44)*(1+ExpressFuelSurcharge),2))</f>
        <v>361.87</v>
      </c>
      <c r="K47" s="322">
        <f>IF(MinBaseIntEcon&gt;ROUND(((1-InternationalEconDiscount)*'UPS Interational Economy Base'!K44),2),ROUND(MinBaseIntEcon*(1+ExpressFuelSurcharge),2),ROUND(((1-InternationalEconDiscount)*'UPS Interational Economy Base'!K44)*(1+ExpressFuelSurcharge),2))</f>
        <v>429.83</v>
      </c>
      <c r="L47" s="322">
        <f>IF(MinBaseIntEcon&gt;ROUND(((1-InternationalEconDiscount)*'UPS Interational Economy Base'!L44),2),ROUND(MinBaseIntEcon*(1+ExpressFuelSurcharge),2),ROUND(((1-InternationalEconDiscount)*'UPS Interational Economy Base'!L44)*(1+ExpressFuelSurcharge),2))</f>
        <v>370.34</v>
      </c>
      <c r="M47" s="322">
        <f>IF(MinBaseIntEcon&gt;ROUND(((1-InternationalEconDiscount)*'UPS Interational Economy Base'!M44),2),ROUND(MinBaseIntEcon*(1+ExpressFuelSurcharge),2),ROUND(((1-InternationalEconDiscount)*'UPS Interational Economy Base'!M44)*(1+ExpressFuelSurcharge),2))</f>
        <v>227.62</v>
      </c>
      <c r="N47" s="322">
        <f>IF(MinBaseIntEcon&gt;ROUND(((1-InternationalEconDiscount)*'UPS Interational Economy Base'!N44),2),ROUND(MinBaseIntEcon*(1+ExpressFuelSurcharge),2),ROUND(((1-InternationalEconDiscount)*'UPS Interational Economy Base'!N44)*(1+ExpressFuelSurcharge),2))</f>
        <v>290.87</v>
      </c>
      <c r="O47" s="322">
        <f>IF(MinBaseIntEcon&gt;ROUND(((1-InternationalEconDiscount)*'UPS Interational Economy Base'!O44),2),ROUND(MinBaseIntEcon*(1+ExpressFuelSurcharge),2),ROUND(((1-InternationalEconDiscount)*'UPS Interational Economy Base'!O44)*(1+ExpressFuelSurcharge),2))</f>
        <v>294.49</v>
      </c>
      <c r="P47" s="322">
        <f>IF(MinBaseIntEcon&gt;ROUND(((1-InternationalEconDiscount)*'UPS Interational Economy Base'!P44),2),ROUND(MinBaseIntEcon*(1+ExpressFuelSurcharge),2),ROUND(((1-InternationalEconDiscount)*'UPS Interational Economy Base'!P44)*(1+ExpressFuelSurcharge),2))</f>
        <v>229.53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ht="12.75" customHeight="1">
      <c r="A48" s="320">
        <v>43.0</v>
      </c>
      <c r="B48" s="322">
        <f>IF(MinBaseIntEcon&gt;ROUND(((1-InternationalEconDiscount)*'UPS Interational Economy Base'!B45),2),ROUND(MinBaseIntEcon*(1+ExpressFuelSurcharge),2),ROUND(((1-InternationalEconDiscount)*'UPS Interational Economy Base'!B45)*(1+ExpressFuelSurcharge),2))</f>
        <v>141.24</v>
      </c>
      <c r="C48" s="322">
        <f>IF(MinBaseIntEcon&gt;ROUND(((1-InternationalEconDiscount)*'UPS Interational Economy Base'!C45),2),ROUND(MinBaseIntEcon*(1+ExpressFuelSurcharge),2),ROUND(((1-InternationalEconDiscount)*'UPS Interational Economy Base'!C45)*(1+ExpressFuelSurcharge),2))</f>
        <v>160.07</v>
      </c>
      <c r="D48" s="322">
        <f>IF(MinBaseIntEcon&gt;ROUND(((1-InternationalEconDiscount)*'UPS Interational Economy Base'!D45),2),ROUND(MinBaseIntEcon*(1+ExpressFuelSurcharge),2),ROUND(((1-InternationalEconDiscount)*'UPS Interational Economy Base'!D45)*(1+ExpressFuelSurcharge),2))</f>
        <v>121.03</v>
      </c>
      <c r="E48" s="322">
        <f>IF(MinBaseIntEcon&gt;ROUND(((1-InternationalEconDiscount)*'UPS Interational Economy Base'!E45),2),ROUND(MinBaseIntEcon*(1+ExpressFuelSurcharge),2),ROUND(((1-InternationalEconDiscount)*'UPS Interational Economy Base'!E45)*(1+ExpressFuelSurcharge),2))</f>
        <v>208.73</v>
      </c>
      <c r="F48" s="322">
        <f>IF(MinBaseIntEcon&gt;ROUND(((1-InternationalEconDiscount)*'UPS Interational Economy Base'!F45),2),ROUND(MinBaseIntEcon*(1+ExpressFuelSurcharge),2),ROUND(((1-InternationalEconDiscount)*'UPS Interational Economy Base'!F45)*(1+ExpressFuelSurcharge),2))</f>
        <v>161.1</v>
      </c>
      <c r="G48" s="322">
        <f>IF(MinBaseIntEcon&gt;ROUND(((1-InternationalEconDiscount)*'UPS Interational Economy Base'!G45),2),ROUND(MinBaseIntEcon*(1+ExpressFuelSurcharge),2),ROUND(((1-InternationalEconDiscount)*'UPS Interational Economy Base'!G45)*(1+ExpressFuelSurcharge),2))</f>
        <v>273.86</v>
      </c>
      <c r="H48" s="322">
        <f>IF(MinBaseIntEcon&gt;ROUND(((1-InternationalEconDiscount)*'UPS Interational Economy Base'!H45),2),ROUND(MinBaseIntEcon*(1+ExpressFuelSurcharge),2),ROUND(((1-InternationalEconDiscount)*'UPS Interational Economy Base'!H45)*(1+ExpressFuelSurcharge),2))</f>
        <v>352.64</v>
      </c>
      <c r="I48" s="322">
        <f>IF(MinBaseIntEcon&gt;ROUND(((1-InternationalEconDiscount)*'UPS Interational Economy Base'!I45),2),ROUND(MinBaseIntEcon*(1+ExpressFuelSurcharge),2),ROUND(((1-InternationalEconDiscount)*'UPS Interational Economy Base'!I45)*(1+ExpressFuelSurcharge),2))</f>
        <v>279.64</v>
      </c>
      <c r="J48" s="322">
        <f>IF(MinBaseIntEcon&gt;ROUND(((1-InternationalEconDiscount)*'UPS Interational Economy Base'!J45),2),ROUND(MinBaseIntEcon*(1+ExpressFuelSurcharge),2),ROUND(((1-InternationalEconDiscount)*'UPS Interational Economy Base'!J45)*(1+ExpressFuelSurcharge),2))</f>
        <v>364.74</v>
      </c>
      <c r="K48" s="322">
        <f>IF(MinBaseIntEcon&gt;ROUND(((1-InternationalEconDiscount)*'UPS Interational Economy Base'!K45),2),ROUND(MinBaseIntEcon*(1+ExpressFuelSurcharge),2),ROUND(((1-InternationalEconDiscount)*'UPS Interational Economy Base'!K45)*(1+ExpressFuelSurcharge),2))</f>
        <v>441.14</v>
      </c>
      <c r="L48" s="322">
        <f>IF(MinBaseIntEcon&gt;ROUND(((1-InternationalEconDiscount)*'UPS Interational Economy Base'!L45),2),ROUND(MinBaseIntEcon*(1+ExpressFuelSurcharge),2),ROUND(((1-InternationalEconDiscount)*'UPS Interational Economy Base'!L45)*(1+ExpressFuelSurcharge),2))</f>
        <v>397.84</v>
      </c>
      <c r="M48" s="322">
        <f>IF(MinBaseIntEcon&gt;ROUND(((1-InternationalEconDiscount)*'UPS Interational Economy Base'!M45),2),ROUND(MinBaseIntEcon*(1+ExpressFuelSurcharge),2),ROUND(((1-InternationalEconDiscount)*'UPS Interational Economy Base'!M45)*(1+ExpressFuelSurcharge),2))</f>
        <v>233.35</v>
      </c>
      <c r="N48" s="322">
        <f>IF(MinBaseIntEcon&gt;ROUND(((1-InternationalEconDiscount)*'UPS Interational Economy Base'!N45),2),ROUND(MinBaseIntEcon*(1+ExpressFuelSurcharge),2),ROUND(((1-InternationalEconDiscount)*'UPS Interational Economy Base'!N45)*(1+ExpressFuelSurcharge),2))</f>
        <v>312.49</v>
      </c>
      <c r="O48" s="322">
        <f>IF(MinBaseIntEcon&gt;ROUND(((1-InternationalEconDiscount)*'UPS Interational Economy Base'!O45),2),ROUND(MinBaseIntEcon*(1+ExpressFuelSurcharge),2),ROUND(((1-InternationalEconDiscount)*'UPS Interational Economy Base'!O45)*(1+ExpressFuelSurcharge),2))</f>
        <v>295.25</v>
      </c>
      <c r="P48" s="322">
        <f>IF(MinBaseIntEcon&gt;ROUND(((1-InternationalEconDiscount)*'UPS Interational Economy Base'!P45),2),ROUND(MinBaseIntEcon*(1+ExpressFuelSurcharge),2),ROUND(((1-InternationalEconDiscount)*'UPS Interational Economy Base'!P45)*(1+ExpressFuelSurcharge),2))</f>
        <v>233.69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ht="12.75" customHeight="1">
      <c r="A49" s="320">
        <v>44.0</v>
      </c>
      <c r="B49" s="322">
        <f>IF(MinBaseIntEcon&gt;ROUND(((1-InternationalEconDiscount)*'UPS Interational Economy Base'!B46),2),ROUND(MinBaseIntEcon*(1+ExpressFuelSurcharge),2),ROUND(((1-InternationalEconDiscount)*'UPS Interational Economy Base'!B46)*(1+ExpressFuelSurcharge),2))</f>
        <v>143.69</v>
      </c>
      <c r="C49" s="322">
        <f>IF(MinBaseIntEcon&gt;ROUND(((1-InternationalEconDiscount)*'UPS Interational Economy Base'!C46),2),ROUND(MinBaseIntEcon*(1+ExpressFuelSurcharge),2),ROUND(((1-InternationalEconDiscount)*'UPS Interational Economy Base'!C46)*(1+ExpressFuelSurcharge),2))</f>
        <v>162.3</v>
      </c>
      <c r="D49" s="322">
        <f>IF(MinBaseIntEcon&gt;ROUND(((1-InternationalEconDiscount)*'UPS Interational Economy Base'!D46),2),ROUND(MinBaseIntEcon*(1+ExpressFuelSurcharge),2),ROUND(((1-InternationalEconDiscount)*'UPS Interational Economy Base'!D46)*(1+ExpressFuelSurcharge),2))</f>
        <v>121.88</v>
      </c>
      <c r="E49" s="322">
        <f>IF(MinBaseIntEcon&gt;ROUND(((1-InternationalEconDiscount)*'UPS Interational Economy Base'!E46),2),ROUND(MinBaseIntEcon*(1+ExpressFuelSurcharge),2),ROUND(((1-InternationalEconDiscount)*'UPS Interational Economy Base'!E46)*(1+ExpressFuelSurcharge),2))</f>
        <v>217.27</v>
      </c>
      <c r="F49" s="322">
        <f>IF(MinBaseIntEcon&gt;ROUND(((1-InternationalEconDiscount)*'UPS Interational Economy Base'!F46),2),ROUND(MinBaseIntEcon*(1+ExpressFuelSurcharge),2),ROUND(((1-InternationalEconDiscount)*'UPS Interational Economy Base'!F46)*(1+ExpressFuelSurcharge),2))</f>
        <v>163.12</v>
      </c>
      <c r="G49" s="322">
        <f>IF(MinBaseIntEcon&gt;ROUND(((1-InternationalEconDiscount)*'UPS Interational Economy Base'!G46),2),ROUND(MinBaseIntEcon*(1+ExpressFuelSurcharge),2),ROUND(((1-InternationalEconDiscount)*'UPS Interational Economy Base'!G46)*(1+ExpressFuelSurcharge),2))</f>
        <v>287.23</v>
      </c>
      <c r="H49" s="322">
        <f>IF(MinBaseIntEcon&gt;ROUND(((1-InternationalEconDiscount)*'UPS Interational Economy Base'!H46),2),ROUND(MinBaseIntEcon*(1+ExpressFuelSurcharge),2),ROUND(((1-InternationalEconDiscount)*'UPS Interational Economy Base'!H46)*(1+ExpressFuelSurcharge),2))</f>
        <v>357.46</v>
      </c>
      <c r="I49" s="322">
        <f>IF(MinBaseIntEcon&gt;ROUND(((1-InternationalEconDiscount)*'UPS Interational Economy Base'!I46),2),ROUND(MinBaseIntEcon*(1+ExpressFuelSurcharge),2),ROUND(((1-InternationalEconDiscount)*'UPS Interational Economy Base'!I46)*(1+ExpressFuelSurcharge),2))</f>
        <v>283.65</v>
      </c>
      <c r="J49" s="322">
        <f>IF(MinBaseIntEcon&gt;ROUND(((1-InternationalEconDiscount)*'UPS Interational Economy Base'!J46),2),ROUND(MinBaseIntEcon*(1+ExpressFuelSurcharge),2),ROUND(((1-InternationalEconDiscount)*'UPS Interational Economy Base'!J46)*(1+ExpressFuelSurcharge),2))</f>
        <v>374.11</v>
      </c>
      <c r="K49" s="322">
        <f>IF(MinBaseIntEcon&gt;ROUND(((1-InternationalEconDiscount)*'UPS Interational Economy Base'!K46),2),ROUND(MinBaseIntEcon*(1+ExpressFuelSurcharge),2),ROUND(((1-InternationalEconDiscount)*'UPS Interational Economy Base'!K46)*(1+ExpressFuelSurcharge),2))</f>
        <v>447.14</v>
      </c>
      <c r="L49" s="322">
        <f>IF(MinBaseIntEcon&gt;ROUND(((1-InternationalEconDiscount)*'UPS Interational Economy Base'!L46),2),ROUND(MinBaseIntEcon*(1+ExpressFuelSurcharge),2),ROUND(((1-InternationalEconDiscount)*'UPS Interational Economy Base'!L46)*(1+ExpressFuelSurcharge),2))</f>
        <v>400.75</v>
      </c>
      <c r="M49" s="322">
        <f>IF(MinBaseIntEcon&gt;ROUND(((1-InternationalEconDiscount)*'UPS Interational Economy Base'!M46),2),ROUND(MinBaseIntEcon*(1+ExpressFuelSurcharge),2),ROUND(((1-InternationalEconDiscount)*'UPS Interational Economy Base'!M46)*(1+ExpressFuelSurcharge),2))</f>
        <v>233.64</v>
      </c>
      <c r="N49" s="322">
        <f>IF(MinBaseIntEcon&gt;ROUND(((1-InternationalEconDiscount)*'UPS Interational Economy Base'!N46),2),ROUND(MinBaseIntEcon*(1+ExpressFuelSurcharge),2),ROUND(((1-InternationalEconDiscount)*'UPS Interational Economy Base'!N46)*(1+ExpressFuelSurcharge),2))</f>
        <v>312.77</v>
      </c>
      <c r="O49" s="322">
        <f>IF(MinBaseIntEcon&gt;ROUND(((1-InternationalEconDiscount)*'UPS Interational Economy Base'!O46),2),ROUND(MinBaseIntEcon*(1+ExpressFuelSurcharge),2),ROUND(((1-InternationalEconDiscount)*'UPS Interational Economy Base'!O46)*(1+ExpressFuelSurcharge),2))</f>
        <v>310.33</v>
      </c>
      <c r="P49" s="322">
        <f>IF(MinBaseIntEcon&gt;ROUND(((1-InternationalEconDiscount)*'UPS Interational Economy Base'!P46),2),ROUND(MinBaseIntEcon*(1+ExpressFuelSurcharge),2),ROUND(((1-InternationalEconDiscount)*'UPS Interational Economy Base'!P46)*(1+ExpressFuelSurcharge),2))</f>
        <v>234.61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ht="12.75" customHeight="1">
      <c r="A50" s="320">
        <v>45.0</v>
      </c>
      <c r="B50" s="322">
        <f>IF(MinBaseIntEcon&gt;ROUND(((1-InternationalEconDiscount)*'UPS Interational Economy Base'!B47),2),ROUND(MinBaseIntEcon*(1+ExpressFuelSurcharge),2),ROUND(((1-InternationalEconDiscount)*'UPS Interational Economy Base'!B47)*(1+ExpressFuelSurcharge),2))</f>
        <v>146.15</v>
      </c>
      <c r="C50" s="322">
        <f>IF(MinBaseIntEcon&gt;ROUND(((1-InternationalEconDiscount)*'UPS Interational Economy Base'!C47),2),ROUND(MinBaseIntEcon*(1+ExpressFuelSurcharge),2),ROUND(((1-InternationalEconDiscount)*'UPS Interational Economy Base'!C47)*(1+ExpressFuelSurcharge),2))</f>
        <v>164.56</v>
      </c>
      <c r="D50" s="322">
        <f>IF(MinBaseIntEcon&gt;ROUND(((1-InternationalEconDiscount)*'UPS Interational Economy Base'!D47),2),ROUND(MinBaseIntEcon*(1+ExpressFuelSurcharge),2),ROUND(((1-InternationalEconDiscount)*'UPS Interational Economy Base'!D47)*(1+ExpressFuelSurcharge),2))</f>
        <v>126.72</v>
      </c>
      <c r="E50" s="322">
        <f>IF(MinBaseIntEcon&gt;ROUND(((1-InternationalEconDiscount)*'UPS Interational Economy Base'!E47),2),ROUND(MinBaseIntEcon*(1+ExpressFuelSurcharge),2),ROUND(((1-InternationalEconDiscount)*'UPS Interational Economy Base'!E47)*(1+ExpressFuelSurcharge),2))</f>
        <v>218.13</v>
      </c>
      <c r="F50" s="322">
        <f>IF(MinBaseIntEcon&gt;ROUND(((1-InternationalEconDiscount)*'UPS Interational Economy Base'!F47),2),ROUND(MinBaseIntEcon*(1+ExpressFuelSurcharge),2),ROUND(((1-InternationalEconDiscount)*'UPS Interational Economy Base'!F47)*(1+ExpressFuelSurcharge),2))</f>
        <v>165.15</v>
      </c>
      <c r="G50" s="322">
        <f>IF(MinBaseIntEcon&gt;ROUND(((1-InternationalEconDiscount)*'UPS Interational Economy Base'!G47),2),ROUND(MinBaseIntEcon*(1+ExpressFuelSurcharge),2),ROUND(((1-InternationalEconDiscount)*'UPS Interational Economy Base'!G47)*(1+ExpressFuelSurcharge),2))</f>
        <v>287.97</v>
      </c>
      <c r="H50" s="322">
        <f>IF(MinBaseIntEcon&gt;ROUND(((1-InternationalEconDiscount)*'UPS Interational Economy Base'!H47),2),ROUND(MinBaseIntEcon*(1+ExpressFuelSurcharge),2),ROUND(((1-InternationalEconDiscount)*'UPS Interational Economy Base'!H47)*(1+ExpressFuelSurcharge),2))</f>
        <v>364.41</v>
      </c>
      <c r="I50" s="322">
        <f>IF(MinBaseIntEcon&gt;ROUND(((1-InternationalEconDiscount)*'UPS Interational Economy Base'!I47),2),ROUND(MinBaseIntEcon*(1+ExpressFuelSurcharge),2),ROUND(((1-InternationalEconDiscount)*'UPS Interational Economy Base'!I47)*(1+ExpressFuelSurcharge),2))</f>
        <v>293.83</v>
      </c>
      <c r="J50" s="322">
        <f>IF(MinBaseIntEcon&gt;ROUND(((1-InternationalEconDiscount)*'UPS Interational Economy Base'!J47),2),ROUND(MinBaseIntEcon*(1+ExpressFuelSurcharge),2),ROUND(((1-InternationalEconDiscount)*'UPS Interational Economy Base'!J47)*(1+ExpressFuelSurcharge),2))</f>
        <v>375.51</v>
      </c>
      <c r="K50" s="322">
        <f>IF(MinBaseIntEcon&gt;ROUND(((1-InternationalEconDiscount)*'UPS Interational Economy Base'!K47),2),ROUND(MinBaseIntEcon*(1+ExpressFuelSurcharge),2),ROUND(((1-InternationalEconDiscount)*'UPS Interational Economy Base'!K47)*(1+ExpressFuelSurcharge),2))</f>
        <v>448.02</v>
      </c>
      <c r="L50" s="322">
        <f>IF(MinBaseIntEcon&gt;ROUND(((1-InternationalEconDiscount)*'UPS Interational Economy Base'!L47),2),ROUND(MinBaseIntEcon*(1+ExpressFuelSurcharge),2),ROUND(((1-InternationalEconDiscount)*'UPS Interational Economy Base'!L47)*(1+ExpressFuelSurcharge),2))</f>
        <v>413.06</v>
      </c>
      <c r="M50" s="322">
        <f>IF(MinBaseIntEcon&gt;ROUND(((1-InternationalEconDiscount)*'UPS Interational Economy Base'!M47),2),ROUND(MinBaseIntEcon*(1+ExpressFuelSurcharge),2),ROUND(((1-InternationalEconDiscount)*'UPS Interational Economy Base'!M47)*(1+ExpressFuelSurcharge),2))</f>
        <v>233.93</v>
      </c>
      <c r="N50" s="322">
        <f>IF(MinBaseIntEcon&gt;ROUND(((1-InternationalEconDiscount)*'UPS Interational Economy Base'!N47),2),ROUND(MinBaseIntEcon*(1+ExpressFuelSurcharge),2),ROUND(((1-InternationalEconDiscount)*'UPS Interational Economy Base'!N47)*(1+ExpressFuelSurcharge),2))</f>
        <v>313.06</v>
      </c>
      <c r="O50" s="322">
        <f>IF(MinBaseIntEcon&gt;ROUND(((1-InternationalEconDiscount)*'UPS Interational Economy Base'!O47),2),ROUND(MinBaseIntEcon*(1+ExpressFuelSurcharge),2),ROUND(((1-InternationalEconDiscount)*'UPS Interational Economy Base'!O47)*(1+ExpressFuelSurcharge),2))</f>
        <v>317.41</v>
      </c>
      <c r="P50" s="322">
        <f>IF(MinBaseIntEcon&gt;ROUND(((1-InternationalEconDiscount)*'UPS Interational Economy Base'!P47),2),ROUND(MinBaseIntEcon*(1+ExpressFuelSurcharge),2),ROUND(((1-InternationalEconDiscount)*'UPS Interational Economy Base'!P47)*(1+ExpressFuelSurcharge),2))</f>
        <v>243.02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ht="12.75" customHeight="1">
      <c r="A51" s="320">
        <v>46.0</v>
      </c>
      <c r="B51" s="322">
        <f>IF(MinBaseIntEcon&gt;ROUND(((1-InternationalEconDiscount)*'UPS Interational Economy Base'!B48),2),ROUND(MinBaseIntEcon*(1+ExpressFuelSurcharge),2),ROUND(((1-InternationalEconDiscount)*'UPS Interational Economy Base'!B48)*(1+ExpressFuelSurcharge),2))</f>
        <v>148.59</v>
      </c>
      <c r="C51" s="322">
        <f>IF(MinBaseIntEcon&gt;ROUND(((1-InternationalEconDiscount)*'UPS Interational Economy Base'!C48),2),ROUND(MinBaseIntEcon*(1+ExpressFuelSurcharge),2),ROUND(((1-InternationalEconDiscount)*'UPS Interational Economy Base'!C48)*(1+ExpressFuelSurcharge),2))</f>
        <v>166.59</v>
      </c>
      <c r="D51" s="322">
        <f>IF(MinBaseIntEcon&gt;ROUND(((1-InternationalEconDiscount)*'UPS Interational Economy Base'!D48),2),ROUND(MinBaseIntEcon*(1+ExpressFuelSurcharge),2),ROUND(((1-InternationalEconDiscount)*'UPS Interational Economy Base'!D48)*(1+ExpressFuelSurcharge),2))</f>
        <v>128.49</v>
      </c>
      <c r="E51" s="322">
        <f>IF(MinBaseIntEcon&gt;ROUND(((1-InternationalEconDiscount)*'UPS Interational Economy Base'!E48),2),ROUND(MinBaseIntEcon*(1+ExpressFuelSurcharge),2),ROUND(((1-InternationalEconDiscount)*'UPS Interational Economy Base'!E48)*(1+ExpressFuelSurcharge),2))</f>
        <v>219.16</v>
      </c>
      <c r="F51" s="322">
        <f>IF(MinBaseIntEcon&gt;ROUND(((1-InternationalEconDiscount)*'UPS Interational Economy Base'!F48),2),ROUND(MinBaseIntEcon*(1+ExpressFuelSurcharge),2),ROUND(((1-InternationalEconDiscount)*'UPS Interational Economy Base'!F48)*(1+ExpressFuelSurcharge),2))</f>
        <v>167.52</v>
      </c>
      <c r="G51" s="322">
        <f>IF(MinBaseIntEcon&gt;ROUND(((1-InternationalEconDiscount)*'UPS Interational Economy Base'!G48),2),ROUND(MinBaseIntEcon*(1+ExpressFuelSurcharge),2),ROUND(((1-InternationalEconDiscount)*'UPS Interational Economy Base'!G48)*(1+ExpressFuelSurcharge),2))</f>
        <v>288.3</v>
      </c>
      <c r="H51" s="322">
        <f>IF(MinBaseIntEcon&gt;ROUND(((1-InternationalEconDiscount)*'UPS Interational Economy Base'!H48),2),ROUND(MinBaseIntEcon*(1+ExpressFuelSurcharge),2),ROUND(((1-InternationalEconDiscount)*'UPS Interational Economy Base'!H48)*(1+ExpressFuelSurcharge),2))</f>
        <v>365.1</v>
      </c>
      <c r="I51" s="322">
        <f>IF(MinBaseIntEcon&gt;ROUND(((1-InternationalEconDiscount)*'UPS Interational Economy Base'!I48),2),ROUND(MinBaseIntEcon*(1+ExpressFuelSurcharge),2),ROUND(((1-InternationalEconDiscount)*'UPS Interational Economy Base'!I48)*(1+ExpressFuelSurcharge),2))</f>
        <v>297.42</v>
      </c>
      <c r="J51" s="322">
        <f>IF(MinBaseIntEcon&gt;ROUND(((1-InternationalEconDiscount)*'UPS Interational Economy Base'!J48),2),ROUND(MinBaseIntEcon*(1+ExpressFuelSurcharge),2),ROUND(((1-InternationalEconDiscount)*'UPS Interational Economy Base'!J48)*(1+ExpressFuelSurcharge),2))</f>
        <v>376.28</v>
      </c>
      <c r="K51" s="322">
        <f>IF(MinBaseIntEcon&gt;ROUND(((1-InternationalEconDiscount)*'UPS Interational Economy Base'!K48),2),ROUND(MinBaseIntEcon*(1+ExpressFuelSurcharge),2),ROUND(((1-InternationalEconDiscount)*'UPS Interational Economy Base'!K48)*(1+ExpressFuelSurcharge),2))</f>
        <v>448.78</v>
      </c>
      <c r="L51" s="322">
        <f>IF(MinBaseIntEcon&gt;ROUND(((1-InternationalEconDiscount)*'UPS Interational Economy Base'!L48),2),ROUND(MinBaseIntEcon*(1+ExpressFuelSurcharge),2),ROUND(((1-InternationalEconDiscount)*'UPS Interational Economy Base'!L48)*(1+ExpressFuelSurcharge),2))</f>
        <v>423.02</v>
      </c>
      <c r="M51" s="322">
        <f>IF(MinBaseIntEcon&gt;ROUND(((1-InternationalEconDiscount)*'UPS Interational Economy Base'!M48),2),ROUND(MinBaseIntEcon*(1+ExpressFuelSurcharge),2),ROUND(((1-InternationalEconDiscount)*'UPS Interational Economy Base'!M48)*(1+ExpressFuelSurcharge),2))</f>
        <v>234.23</v>
      </c>
      <c r="N51" s="322">
        <f>IF(MinBaseIntEcon&gt;ROUND(((1-InternationalEconDiscount)*'UPS Interational Economy Base'!N48),2),ROUND(MinBaseIntEcon*(1+ExpressFuelSurcharge),2),ROUND(((1-InternationalEconDiscount)*'UPS Interational Economy Base'!N48)*(1+ExpressFuelSurcharge),2))</f>
        <v>313.34</v>
      </c>
      <c r="O51" s="322">
        <f>IF(MinBaseIntEcon&gt;ROUND(((1-InternationalEconDiscount)*'UPS Interational Economy Base'!O48),2),ROUND(MinBaseIntEcon*(1+ExpressFuelSurcharge),2),ROUND(((1-InternationalEconDiscount)*'UPS Interational Economy Base'!O48)*(1+ExpressFuelSurcharge),2))</f>
        <v>318.13</v>
      </c>
      <c r="P51" s="322">
        <f>IF(MinBaseIntEcon&gt;ROUND(((1-InternationalEconDiscount)*'UPS Interational Economy Base'!P48),2),ROUND(MinBaseIntEcon*(1+ExpressFuelSurcharge),2),ROUND(((1-InternationalEconDiscount)*'UPS Interational Economy Base'!P48)*(1+ExpressFuelSurcharge),2))</f>
        <v>244.39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ht="12.75" customHeight="1">
      <c r="A52" s="320">
        <v>47.0</v>
      </c>
      <c r="B52" s="322">
        <f>IF(MinBaseIntEcon&gt;ROUND(((1-InternationalEconDiscount)*'UPS Interational Economy Base'!B49),2),ROUND(MinBaseIntEcon*(1+ExpressFuelSurcharge),2),ROUND(((1-InternationalEconDiscount)*'UPS Interational Economy Base'!B49)*(1+ExpressFuelSurcharge),2))</f>
        <v>152.64</v>
      </c>
      <c r="C52" s="322">
        <f>IF(MinBaseIntEcon&gt;ROUND(((1-InternationalEconDiscount)*'UPS Interational Economy Base'!C49),2),ROUND(MinBaseIntEcon*(1+ExpressFuelSurcharge),2),ROUND(((1-InternationalEconDiscount)*'UPS Interational Economy Base'!C49)*(1+ExpressFuelSurcharge),2))</f>
        <v>169.05</v>
      </c>
      <c r="D52" s="322">
        <f>IF(MinBaseIntEcon&gt;ROUND(((1-InternationalEconDiscount)*'UPS Interational Economy Base'!D49),2),ROUND(MinBaseIntEcon*(1+ExpressFuelSurcharge),2),ROUND(((1-InternationalEconDiscount)*'UPS Interational Economy Base'!D49)*(1+ExpressFuelSurcharge),2))</f>
        <v>128.77</v>
      </c>
      <c r="E52" s="322">
        <f>IF(MinBaseIntEcon&gt;ROUND(((1-InternationalEconDiscount)*'UPS Interational Economy Base'!E49),2),ROUND(MinBaseIntEcon*(1+ExpressFuelSurcharge),2),ROUND(((1-InternationalEconDiscount)*'UPS Interational Economy Base'!E49)*(1+ExpressFuelSurcharge),2))</f>
        <v>219.48</v>
      </c>
      <c r="F52" s="322">
        <f>IF(MinBaseIntEcon&gt;ROUND(((1-InternationalEconDiscount)*'UPS Interational Economy Base'!F49),2),ROUND(MinBaseIntEcon*(1+ExpressFuelSurcharge),2),ROUND(((1-InternationalEconDiscount)*'UPS Interational Economy Base'!F49)*(1+ExpressFuelSurcharge),2))</f>
        <v>172.96</v>
      </c>
      <c r="G52" s="322">
        <f>IF(MinBaseIntEcon&gt;ROUND(((1-InternationalEconDiscount)*'UPS Interational Economy Base'!G49),2),ROUND(MinBaseIntEcon*(1+ExpressFuelSurcharge),2),ROUND(((1-InternationalEconDiscount)*'UPS Interational Economy Base'!G49)*(1+ExpressFuelSurcharge),2))</f>
        <v>295.12</v>
      </c>
      <c r="H52" s="322">
        <f>IF(MinBaseIntEcon&gt;ROUND(((1-InternationalEconDiscount)*'UPS Interational Economy Base'!H49),2),ROUND(MinBaseIntEcon*(1+ExpressFuelSurcharge),2),ROUND(((1-InternationalEconDiscount)*'UPS Interational Economy Base'!H49)*(1+ExpressFuelSurcharge),2))</f>
        <v>365.46</v>
      </c>
      <c r="I52" s="322">
        <f>IF(MinBaseIntEcon&gt;ROUND(((1-InternationalEconDiscount)*'UPS Interational Economy Base'!I49),2),ROUND(MinBaseIntEcon*(1+ExpressFuelSurcharge),2),ROUND(((1-InternationalEconDiscount)*'UPS Interational Economy Base'!I49)*(1+ExpressFuelSurcharge),2))</f>
        <v>297.73</v>
      </c>
      <c r="J52" s="322">
        <f>IF(MinBaseIntEcon&gt;ROUND(((1-InternationalEconDiscount)*'UPS Interational Economy Base'!J49),2),ROUND(MinBaseIntEcon*(1+ExpressFuelSurcharge),2),ROUND(((1-InternationalEconDiscount)*'UPS Interational Economy Base'!J49)*(1+ExpressFuelSurcharge),2))</f>
        <v>381.43</v>
      </c>
      <c r="K52" s="322">
        <f>IF(MinBaseIntEcon&gt;ROUND(((1-InternationalEconDiscount)*'UPS Interational Economy Base'!K49),2),ROUND(MinBaseIntEcon*(1+ExpressFuelSurcharge),2),ROUND(((1-InternationalEconDiscount)*'UPS Interational Economy Base'!K49)*(1+ExpressFuelSurcharge),2))</f>
        <v>467.45</v>
      </c>
      <c r="L52" s="322">
        <f>IF(MinBaseIntEcon&gt;ROUND(((1-InternationalEconDiscount)*'UPS Interational Economy Base'!L49),2),ROUND(MinBaseIntEcon*(1+ExpressFuelSurcharge),2),ROUND(((1-InternationalEconDiscount)*'UPS Interational Economy Base'!L49)*(1+ExpressFuelSurcharge),2))</f>
        <v>423.75</v>
      </c>
      <c r="M52" s="322">
        <f>IF(MinBaseIntEcon&gt;ROUND(((1-InternationalEconDiscount)*'UPS Interational Economy Base'!M49),2),ROUND(MinBaseIntEcon*(1+ExpressFuelSurcharge),2),ROUND(((1-InternationalEconDiscount)*'UPS Interational Economy Base'!M49)*(1+ExpressFuelSurcharge),2))</f>
        <v>235.7</v>
      </c>
      <c r="N52" s="322">
        <f>IF(MinBaseIntEcon&gt;ROUND(((1-InternationalEconDiscount)*'UPS Interational Economy Base'!N49),2),ROUND(MinBaseIntEcon*(1+ExpressFuelSurcharge),2),ROUND(((1-InternationalEconDiscount)*'UPS Interational Economy Base'!N49)*(1+ExpressFuelSurcharge),2))</f>
        <v>325.87</v>
      </c>
      <c r="O52" s="322">
        <f>IF(MinBaseIntEcon&gt;ROUND(((1-InternationalEconDiscount)*'UPS Interational Economy Base'!O49),2),ROUND(MinBaseIntEcon*(1+ExpressFuelSurcharge),2),ROUND(((1-InternationalEconDiscount)*'UPS Interational Economy Base'!O49)*(1+ExpressFuelSurcharge),2))</f>
        <v>318.54</v>
      </c>
      <c r="P52" s="322">
        <f>IF(MinBaseIntEcon&gt;ROUND(((1-InternationalEconDiscount)*'UPS Interational Economy Base'!P49),2),ROUND(MinBaseIntEcon*(1+ExpressFuelSurcharge),2),ROUND(((1-InternationalEconDiscount)*'UPS Interational Economy Base'!P49)*(1+ExpressFuelSurcharge),2))</f>
        <v>247.23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ht="12.75" customHeight="1">
      <c r="A53" s="320">
        <v>48.0</v>
      </c>
      <c r="B53" s="322">
        <f>IF(MinBaseIntEcon&gt;ROUND(((1-InternationalEconDiscount)*'UPS Interational Economy Base'!B50),2),ROUND(MinBaseIntEcon*(1+ExpressFuelSurcharge),2),ROUND(((1-InternationalEconDiscount)*'UPS Interational Economy Base'!B50)*(1+ExpressFuelSurcharge),2))</f>
        <v>153.05</v>
      </c>
      <c r="C53" s="322">
        <f>IF(MinBaseIntEcon&gt;ROUND(((1-InternationalEconDiscount)*'UPS Interational Economy Base'!C50),2),ROUND(MinBaseIntEcon*(1+ExpressFuelSurcharge),2),ROUND(((1-InternationalEconDiscount)*'UPS Interational Economy Base'!C50)*(1+ExpressFuelSurcharge),2))</f>
        <v>172.94</v>
      </c>
      <c r="D53" s="322">
        <f>IF(MinBaseIntEcon&gt;ROUND(((1-InternationalEconDiscount)*'UPS Interational Economy Base'!D50),2),ROUND(MinBaseIntEcon*(1+ExpressFuelSurcharge),2),ROUND(((1-InternationalEconDiscount)*'UPS Interational Economy Base'!D50)*(1+ExpressFuelSurcharge),2))</f>
        <v>129.05</v>
      </c>
      <c r="E53" s="322">
        <f>IF(MinBaseIntEcon&gt;ROUND(((1-InternationalEconDiscount)*'UPS Interational Economy Base'!E50),2),ROUND(MinBaseIntEcon*(1+ExpressFuelSurcharge),2),ROUND(((1-InternationalEconDiscount)*'UPS Interational Economy Base'!E50)*(1+ExpressFuelSurcharge),2))</f>
        <v>219.76</v>
      </c>
      <c r="F53" s="322">
        <f>IF(MinBaseIntEcon&gt;ROUND(((1-InternationalEconDiscount)*'UPS Interational Economy Base'!F50),2),ROUND(MinBaseIntEcon*(1+ExpressFuelSurcharge),2),ROUND(((1-InternationalEconDiscount)*'UPS Interational Economy Base'!F50)*(1+ExpressFuelSurcharge),2))</f>
        <v>174.28</v>
      </c>
      <c r="G53" s="322">
        <f>IF(MinBaseIntEcon&gt;ROUND(((1-InternationalEconDiscount)*'UPS Interational Economy Base'!G50),2),ROUND(MinBaseIntEcon*(1+ExpressFuelSurcharge),2),ROUND(((1-InternationalEconDiscount)*'UPS Interational Economy Base'!G50)*(1+ExpressFuelSurcharge),2))</f>
        <v>300.27</v>
      </c>
      <c r="H53" s="322">
        <f>IF(MinBaseIntEcon&gt;ROUND(((1-InternationalEconDiscount)*'UPS Interational Economy Base'!H50),2),ROUND(MinBaseIntEcon*(1+ExpressFuelSurcharge),2),ROUND(((1-InternationalEconDiscount)*'UPS Interational Economy Base'!H50)*(1+ExpressFuelSurcharge),2))</f>
        <v>370.09</v>
      </c>
      <c r="I53" s="322">
        <f>IF(MinBaseIntEcon&gt;ROUND(((1-InternationalEconDiscount)*'UPS Interational Economy Base'!I50),2),ROUND(MinBaseIntEcon*(1+ExpressFuelSurcharge),2),ROUND(((1-InternationalEconDiscount)*'UPS Interational Economy Base'!I50)*(1+ExpressFuelSurcharge),2))</f>
        <v>300.04</v>
      </c>
      <c r="J53" s="322">
        <f>IF(MinBaseIntEcon&gt;ROUND(((1-InternationalEconDiscount)*'UPS Interational Economy Base'!J50),2),ROUND(MinBaseIntEcon*(1+ExpressFuelSurcharge),2),ROUND(((1-InternationalEconDiscount)*'UPS Interational Economy Base'!J50)*(1+ExpressFuelSurcharge),2))</f>
        <v>401.21</v>
      </c>
      <c r="K53" s="322">
        <f>IF(MinBaseIntEcon&gt;ROUND(((1-InternationalEconDiscount)*'UPS Interational Economy Base'!K50),2),ROUND(MinBaseIntEcon*(1+ExpressFuelSurcharge),2),ROUND(((1-InternationalEconDiscount)*'UPS Interational Economy Base'!K50)*(1+ExpressFuelSurcharge),2))</f>
        <v>488.49</v>
      </c>
      <c r="L53" s="322">
        <f>IF(MinBaseIntEcon&gt;ROUND(((1-InternationalEconDiscount)*'UPS Interational Economy Base'!L50),2),ROUND(MinBaseIntEcon*(1+ExpressFuelSurcharge),2),ROUND(((1-InternationalEconDiscount)*'UPS Interational Economy Base'!L50)*(1+ExpressFuelSurcharge),2))</f>
        <v>424.51</v>
      </c>
      <c r="M53" s="322">
        <f>IF(MinBaseIntEcon&gt;ROUND(((1-InternationalEconDiscount)*'UPS Interational Economy Base'!M50),2),ROUND(MinBaseIntEcon*(1+ExpressFuelSurcharge),2),ROUND(((1-InternationalEconDiscount)*'UPS Interational Economy Base'!M50)*(1+ExpressFuelSurcharge),2))</f>
        <v>235.99</v>
      </c>
      <c r="N53" s="322">
        <f>IF(MinBaseIntEcon&gt;ROUND(((1-InternationalEconDiscount)*'UPS Interational Economy Base'!N50),2),ROUND(MinBaseIntEcon*(1+ExpressFuelSurcharge),2),ROUND(((1-InternationalEconDiscount)*'UPS Interational Economy Base'!N50)*(1+ExpressFuelSurcharge),2))</f>
        <v>326.87</v>
      </c>
      <c r="O53" s="322">
        <f>IF(MinBaseIntEcon&gt;ROUND(((1-InternationalEconDiscount)*'UPS Interational Economy Base'!O50),2),ROUND(MinBaseIntEcon*(1+ExpressFuelSurcharge),2),ROUND(((1-InternationalEconDiscount)*'UPS Interational Economy Base'!O50)*(1+ExpressFuelSurcharge),2))</f>
        <v>321.41</v>
      </c>
      <c r="P53" s="322">
        <f>IF(MinBaseIntEcon&gt;ROUND(((1-InternationalEconDiscount)*'UPS Interational Economy Base'!P50),2),ROUND(MinBaseIntEcon*(1+ExpressFuelSurcharge),2),ROUND(((1-InternationalEconDiscount)*'UPS Interational Economy Base'!P50)*(1+ExpressFuelSurcharge),2))</f>
        <v>248.64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ht="12.75" customHeight="1">
      <c r="A54" s="320">
        <v>49.0</v>
      </c>
      <c r="B54" s="322">
        <f>IF(MinBaseIntEcon&gt;ROUND(((1-InternationalEconDiscount)*'UPS Interational Economy Base'!B51),2),ROUND(MinBaseIntEcon*(1+ExpressFuelSurcharge),2),ROUND(((1-InternationalEconDiscount)*'UPS Interational Economy Base'!B51)*(1+ExpressFuelSurcharge),2))</f>
        <v>154.84</v>
      </c>
      <c r="C54" s="322">
        <f>IF(MinBaseIntEcon&gt;ROUND(((1-InternationalEconDiscount)*'UPS Interational Economy Base'!C51),2),ROUND(MinBaseIntEcon*(1+ExpressFuelSurcharge),2),ROUND(((1-InternationalEconDiscount)*'UPS Interational Economy Base'!C51)*(1+ExpressFuelSurcharge),2))</f>
        <v>173.34</v>
      </c>
      <c r="D54" s="322">
        <f>IF(MinBaseIntEcon&gt;ROUND(((1-InternationalEconDiscount)*'UPS Interational Economy Base'!D51),2),ROUND(MinBaseIntEcon*(1+ExpressFuelSurcharge),2),ROUND(((1-InternationalEconDiscount)*'UPS Interational Economy Base'!D51)*(1+ExpressFuelSurcharge),2))</f>
        <v>129.93</v>
      </c>
      <c r="E54" s="322">
        <f>IF(MinBaseIntEcon&gt;ROUND(((1-InternationalEconDiscount)*'UPS Interational Economy Base'!E51),2),ROUND(MinBaseIntEcon*(1+ExpressFuelSurcharge),2),ROUND(((1-InternationalEconDiscount)*'UPS Interational Economy Base'!E51)*(1+ExpressFuelSurcharge),2))</f>
        <v>220.95</v>
      </c>
      <c r="F54" s="322">
        <f>IF(MinBaseIntEcon&gt;ROUND(((1-InternationalEconDiscount)*'UPS Interational Economy Base'!F51),2),ROUND(MinBaseIntEcon*(1+ExpressFuelSurcharge),2),ROUND(((1-InternationalEconDiscount)*'UPS Interational Economy Base'!F51)*(1+ExpressFuelSurcharge),2))</f>
        <v>174.58</v>
      </c>
      <c r="G54" s="322">
        <f>IF(MinBaseIntEcon&gt;ROUND(((1-InternationalEconDiscount)*'UPS Interational Economy Base'!G51),2),ROUND(MinBaseIntEcon*(1+ExpressFuelSurcharge),2),ROUND(((1-InternationalEconDiscount)*'UPS Interational Economy Base'!G51)*(1+ExpressFuelSurcharge),2))</f>
        <v>300.6</v>
      </c>
      <c r="H54" s="322">
        <f>IF(MinBaseIntEcon&gt;ROUND(((1-InternationalEconDiscount)*'UPS Interational Economy Base'!H51),2),ROUND(MinBaseIntEcon*(1+ExpressFuelSurcharge),2),ROUND(((1-InternationalEconDiscount)*'UPS Interational Economy Base'!H51)*(1+ExpressFuelSurcharge),2))</f>
        <v>381.34</v>
      </c>
      <c r="I54" s="322">
        <f>IF(MinBaseIntEcon&gt;ROUND(((1-InternationalEconDiscount)*'UPS Interational Economy Base'!I51),2),ROUND(MinBaseIntEcon*(1+ExpressFuelSurcharge),2),ROUND(((1-InternationalEconDiscount)*'UPS Interational Economy Base'!I51)*(1+ExpressFuelSurcharge),2))</f>
        <v>313.13</v>
      </c>
      <c r="J54" s="322">
        <f>IF(MinBaseIntEcon&gt;ROUND(((1-InternationalEconDiscount)*'UPS Interational Economy Base'!J51),2),ROUND(MinBaseIntEcon*(1+ExpressFuelSurcharge),2),ROUND(((1-InternationalEconDiscount)*'UPS Interational Economy Base'!J51)*(1+ExpressFuelSurcharge),2))</f>
        <v>413.42</v>
      </c>
      <c r="K54" s="322">
        <f>IF(MinBaseIntEcon&gt;ROUND(((1-InternationalEconDiscount)*'UPS Interational Economy Base'!K51),2),ROUND(MinBaseIntEcon*(1+ExpressFuelSurcharge),2),ROUND(((1-InternationalEconDiscount)*'UPS Interational Economy Base'!K51)*(1+ExpressFuelSurcharge),2))</f>
        <v>492.42</v>
      </c>
      <c r="L54" s="322">
        <f>IF(MinBaseIntEcon&gt;ROUND(((1-InternationalEconDiscount)*'UPS Interational Economy Base'!L51),2),ROUND(MinBaseIntEcon*(1+ExpressFuelSurcharge),2),ROUND(((1-InternationalEconDiscount)*'UPS Interational Economy Base'!L51)*(1+ExpressFuelSurcharge),2))</f>
        <v>439.7</v>
      </c>
      <c r="M54" s="322">
        <f>IF(MinBaseIntEcon&gt;ROUND(((1-InternationalEconDiscount)*'UPS Interational Economy Base'!M51),2),ROUND(MinBaseIntEcon*(1+ExpressFuelSurcharge),2),ROUND(((1-InternationalEconDiscount)*'UPS Interational Economy Base'!M51)*(1+ExpressFuelSurcharge),2))</f>
        <v>246.09</v>
      </c>
      <c r="N54" s="322">
        <f>IF(MinBaseIntEcon&gt;ROUND(((1-InternationalEconDiscount)*'UPS Interational Economy Base'!N51),2),ROUND(MinBaseIntEcon*(1+ExpressFuelSurcharge),2),ROUND(((1-InternationalEconDiscount)*'UPS Interational Economy Base'!N51)*(1+ExpressFuelSurcharge),2))</f>
        <v>336.6</v>
      </c>
      <c r="O54" s="322">
        <f>IF(MinBaseIntEcon&gt;ROUND(((1-InternationalEconDiscount)*'UPS Interational Economy Base'!O51),2),ROUND(MinBaseIntEcon*(1+ExpressFuelSurcharge),2),ROUND(((1-InternationalEconDiscount)*'UPS Interational Economy Base'!O51)*(1+ExpressFuelSurcharge),2))</f>
        <v>321.75</v>
      </c>
      <c r="P54" s="322">
        <f>IF(MinBaseIntEcon&gt;ROUND(((1-InternationalEconDiscount)*'UPS Interational Economy Base'!P51),2),ROUND(MinBaseIntEcon*(1+ExpressFuelSurcharge),2),ROUND(((1-InternationalEconDiscount)*'UPS Interational Economy Base'!P51)*(1+ExpressFuelSurcharge),2))</f>
        <v>249.49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ht="12.75" customHeight="1">
      <c r="A55" s="320">
        <v>50.0</v>
      </c>
      <c r="B55" s="322">
        <f>IF(MinBaseIntEcon&gt;ROUND(((1-InternationalEconDiscount)*'UPS Interational Economy Base'!B52),2),ROUND(MinBaseIntEcon*(1+ExpressFuelSurcharge),2),ROUND(((1-InternationalEconDiscount)*'UPS Interational Economy Base'!B52)*(1+ExpressFuelSurcharge),2))</f>
        <v>156.86</v>
      </c>
      <c r="C55" s="322">
        <f>IF(MinBaseIntEcon&gt;ROUND(((1-InternationalEconDiscount)*'UPS Interational Economy Base'!C52),2),ROUND(MinBaseIntEcon*(1+ExpressFuelSurcharge),2),ROUND(((1-InternationalEconDiscount)*'UPS Interational Economy Base'!C52)*(1+ExpressFuelSurcharge),2))</f>
        <v>175.58</v>
      </c>
      <c r="D55" s="322">
        <f>IF(MinBaseIntEcon&gt;ROUND(((1-InternationalEconDiscount)*'UPS Interational Economy Base'!D52),2),ROUND(MinBaseIntEcon*(1+ExpressFuelSurcharge),2),ROUND(((1-InternationalEconDiscount)*'UPS Interational Economy Base'!D52)*(1+ExpressFuelSurcharge),2))</f>
        <v>130.24</v>
      </c>
      <c r="E55" s="322">
        <f>IF(MinBaseIntEcon&gt;ROUND(((1-InternationalEconDiscount)*'UPS Interational Economy Base'!E52),2),ROUND(MinBaseIntEcon*(1+ExpressFuelSurcharge),2),ROUND(((1-InternationalEconDiscount)*'UPS Interational Economy Base'!E52)*(1+ExpressFuelSurcharge),2))</f>
        <v>224.21</v>
      </c>
      <c r="F55" s="322">
        <f>IF(MinBaseIntEcon&gt;ROUND(((1-InternationalEconDiscount)*'UPS Interational Economy Base'!F52),2),ROUND(MinBaseIntEcon*(1+ExpressFuelSurcharge),2),ROUND(((1-InternationalEconDiscount)*'UPS Interational Economy Base'!F52)*(1+ExpressFuelSurcharge),2))</f>
        <v>175.99</v>
      </c>
      <c r="G55" s="322">
        <f>IF(MinBaseIntEcon&gt;ROUND(((1-InternationalEconDiscount)*'UPS Interational Economy Base'!G52),2),ROUND(MinBaseIntEcon*(1+ExpressFuelSurcharge),2),ROUND(((1-InternationalEconDiscount)*'UPS Interational Economy Base'!G52)*(1+ExpressFuelSurcharge),2))</f>
        <v>301.14</v>
      </c>
      <c r="H55" s="322">
        <f>IF(MinBaseIntEcon&gt;ROUND(((1-InternationalEconDiscount)*'UPS Interational Economy Base'!H52),2),ROUND(MinBaseIntEcon*(1+ExpressFuelSurcharge),2),ROUND(((1-InternationalEconDiscount)*'UPS Interational Economy Base'!H52)*(1+ExpressFuelSurcharge),2))</f>
        <v>382.47</v>
      </c>
      <c r="I55" s="322">
        <f>IF(MinBaseIntEcon&gt;ROUND(((1-InternationalEconDiscount)*'UPS Interational Economy Base'!I52),2),ROUND(MinBaseIntEcon*(1+ExpressFuelSurcharge),2),ROUND(((1-InternationalEconDiscount)*'UPS Interational Economy Base'!I52)*(1+ExpressFuelSurcharge),2))</f>
        <v>314.6</v>
      </c>
      <c r="J55" s="322">
        <f>IF(MinBaseIntEcon&gt;ROUND(((1-InternationalEconDiscount)*'UPS Interational Economy Base'!J52),2),ROUND(MinBaseIntEcon*(1+ExpressFuelSurcharge),2),ROUND(((1-InternationalEconDiscount)*'UPS Interational Economy Base'!J52)*(1+ExpressFuelSurcharge),2))</f>
        <v>413.79</v>
      </c>
      <c r="K55" s="322">
        <f>IF(MinBaseIntEcon&gt;ROUND(((1-InternationalEconDiscount)*'UPS Interational Economy Base'!K52),2),ROUND(MinBaseIntEcon*(1+ExpressFuelSurcharge),2),ROUND(((1-InternationalEconDiscount)*'UPS Interational Economy Base'!K52)*(1+ExpressFuelSurcharge),2))</f>
        <v>494.55</v>
      </c>
      <c r="L55" s="322">
        <f>IF(MinBaseIntEcon&gt;ROUND(((1-InternationalEconDiscount)*'UPS Interational Economy Base'!L52),2),ROUND(MinBaseIntEcon*(1+ExpressFuelSurcharge),2),ROUND(((1-InternationalEconDiscount)*'UPS Interational Economy Base'!L52)*(1+ExpressFuelSurcharge),2))</f>
        <v>441.21</v>
      </c>
      <c r="M55" s="322">
        <f>IF(MinBaseIntEcon&gt;ROUND(((1-InternationalEconDiscount)*'UPS Interational Economy Base'!M52),2),ROUND(MinBaseIntEcon*(1+ExpressFuelSurcharge),2),ROUND(((1-InternationalEconDiscount)*'UPS Interational Economy Base'!M52)*(1+ExpressFuelSurcharge),2))</f>
        <v>247.59</v>
      </c>
      <c r="N55" s="322">
        <f>IF(MinBaseIntEcon&gt;ROUND(((1-InternationalEconDiscount)*'UPS Interational Economy Base'!N52),2),ROUND(MinBaseIntEcon*(1+ExpressFuelSurcharge),2),ROUND(((1-InternationalEconDiscount)*'UPS Interational Economy Base'!N52)*(1+ExpressFuelSurcharge),2))</f>
        <v>338.57</v>
      </c>
      <c r="O55" s="322">
        <f>IF(MinBaseIntEcon&gt;ROUND(((1-InternationalEconDiscount)*'UPS Interational Economy Base'!O52),2),ROUND(MinBaseIntEcon*(1+ExpressFuelSurcharge),2),ROUND(((1-InternationalEconDiscount)*'UPS Interational Economy Base'!O52)*(1+ExpressFuelSurcharge),2))</f>
        <v>322.08</v>
      </c>
      <c r="P55" s="322">
        <f>IF(MinBaseIntEcon&gt;ROUND(((1-InternationalEconDiscount)*'UPS Interational Economy Base'!P52),2),ROUND(MinBaseIntEcon*(1+ExpressFuelSurcharge),2),ROUND(((1-InternationalEconDiscount)*'UPS Interational Economy Base'!P52)*(1+ExpressFuelSurcharge),2))</f>
        <v>249.84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ht="12.75" customHeight="1">
      <c r="A56" s="320">
        <v>52.0</v>
      </c>
      <c r="B56" s="322">
        <f>IF(MinBaseIntEcon&gt;ROUND(((1-InternationalEconDiscount)*'UPS Interational Economy Base'!B53),2),ROUND(MinBaseIntEcon*(1+ExpressFuelSurcharge),2),ROUND(((1-InternationalEconDiscount)*'UPS Interational Economy Base'!B53)*(1+ExpressFuelSurcharge),2))</f>
        <v>163.92</v>
      </c>
      <c r="C56" s="322">
        <f>IF(MinBaseIntEcon&gt;ROUND(((1-InternationalEconDiscount)*'UPS Interational Economy Base'!C53),2),ROUND(MinBaseIntEcon*(1+ExpressFuelSurcharge),2),ROUND(((1-InternationalEconDiscount)*'UPS Interational Economy Base'!C53)*(1+ExpressFuelSurcharge),2))</f>
        <v>181.86</v>
      </c>
      <c r="D56" s="322">
        <f>IF(MinBaseIntEcon&gt;ROUND(((1-InternationalEconDiscount)*'UPS Interational Economy Base'!D53),2),ROUND(MinBaseIntEcon*(1+ExpressFuelSurcharge),2),ROUND(((1-InternationalEconDiscount)*'UPS Interational Economy Base'!D53)*(1+ExpressFuelSurcharge),2))</f>
        <v>133.14</v>
      </c>
      <c r="E56" s="322">
        <f>IF(MinBaseIntEcon&gt;ROUND(((1-InternationalEconDiscount)*'UPS Interational Economy Base'!E53),2),ROUND(MinBaseIntEcon*(1+ExpressFuelSurcharge),2),ROUND(((1-InternationalEconDiscount)*'UPS Interational Economy Base'!E53)*(1+ExpressFuelSurcharge),2))</f>
        <v>228</v>
      </c>
      <c r="F56" s="322">
        <f>IF(MinBaseIntEcon&gt;ROUND(((1-InternationalEconDiscount)*'UPS Interational Economy Base'!F53),2),ROUND(MinBaseIntEcon*(1+ExpressFuelSurcharge),2),ROUND(((1-InternationalEconDiscount)*'UPS Interational Economy Base'!F53)*(1+ExpressFuelSurcharge),2))</f>
        <v>182.6</v>
      </c>
      <c r="G56" s="322">
        <f>IF(MinBaseIntEcon&gt;ROUND(((1-InternationalEconDiscount)*'UPS Interational Economy Base'!G53),2),ROUND(MinBaseIntEcon*(1+ExpressFuelSurcharge),2),ROUND(((1-InternationalEconDiscount)*'UPS Interational Economy Base'!G53)*(1+ExpressFuelSurcharge),2))</f>
        <v>301.58</v>
      </c>
      <c r="H56" s="322">
        <f>IF(MinBaseIntEcon&gt;ROUND(((1-InternationalEconDiscount)*'UPS Interational Economy Base'!H53),2),ROUND(MinBaseIntEcon*(1+ExpressFuelSurcharge),2),ROUND(((1-InternationalEconDiscount)*'UPS Interational Economy Base'!H53)*(1+ExpressFuelSurcharge),2))</f>
        <v>391.99</v>
      </c>
      <c r="I56" s="322">
        <f>IF(MinBaseIntEcon&gt;ROUND(((1-InternationalEconDiscount)*'UPS Interational Economy Base'!I53),2),ROUND(MinBaseIntEcon*(1+ExpressFuelSurcharge),2),ROUND(((1-InternationalEconDiscount)*'UPS Interational Economy Base'!I53)*(1+ExpressFuelSurcharge),2))</f>
        <v>324.84</v>
      </c>
      <c r="J56" s="322">
        <f>IF(MinBaseIntEcon&gt;ROUND(((1-InternationalEconDiscount)*'UPS Interational Economy Base'!J53),2),ROUND(MinBaseIntEcon*(1+ExpressFuelSurcharge),2),ROUND(((1-InternationalEconDiscount)*'UPS Interational Economy Base'!J53)*(1+ExpressFuelSurcharge),2))</f>
        <v>428.55</v>
      </c>
      <c r="K56" s="322">
        <f>IF(MinBaseIntEcon&gt;ROUND(((1-InternationalEconDiscount)*'UPS Interational Economy Base'!K53),2),ROUND(MinBaseIntEcon*(1+ExpressFuelSurcharge),2),ROUND(((1-InternationalEconDiscount)*'UPS Interational Economy Base'!K53)*(1+ExpressFuelSurcharge),2))</f>
        <v>495.61</v>
      </c>
      <c r="L56" s="322">
        <f>IF(MinBaseIntEcon&gt;ROUND(((1-InternationalEconDiscount)*'UPS Interational Economy Base'!L53),2),ROUND(MinBaseIntEcon*(1+ExpressFuelSurcharge),2),ROUND(((1-InternationalEconDiscount)*'UPS Interational Economy Base'!L53)*(1+ExpressFuelSurcharge),2))</f>
        <v>456.12</v>
      </c>
      <c r="M56" s="322">
        <f>IF(MinBaseIntEcon&gt;ROUND(((1-InternationalEconDiscount)*'UPS Interational Economy Base'!M53),2),ROUND(MinBaseIntEcon*(1+ExpressFuelSurcharge),2),ROUND(((1-InternationalEconDiscount)*'UPS Interational Economy Base'!M53)*(1+ExpressFuelSurcharge),2))</f>
        <v>251.82</v>
      </c>
      <c r="N56" s="322">
        <f>IF(MinBaseIntEcon&gt;ROUND(((1-InternationalEconDiscount)*'UPS Interational Economy Base'!N53),2),ROUND(MinBaseIntEcon*(1+ExpressFuelSurcharge),2),ROUND(((1-InternationalEconDiscount)*'UPS Interational Economy Base'!N53)*(1+ExpressFuelSurcharge),2))</f>
        <v>339.05</v>
      </c>
      <c r="O56" s="322">
        <f>IF(MinBaseIntEcon&gt;ROUND(((1-InternationalEconDiscount)*'UPS Interational Economy Base'!O53),2),ROUND(MinBaseIntEcon*(1+ExpressFuelSurcharge),2),ROUND(((1-InternationalEconDiscount)*'UPS Interational Economy Base'!O53)*(1+ExpressFuelSurcharge),2))</f>
        <v>327.14</v>
      </c>
      <c r="P56" s="322">
        <f>IF(MinBaseIntEcon&gt;ROUND(((1-InternationalEconDiscount)*'UPS Interational Economy Base'!P53),2),ROUND(MinBaseIntEcon*(1+ExpressFuelSurcharge),2),ROUND(((1-InternationalEconDiscount)*'UPS Interational Economy Base'!P53)*(1+ExpressFuelSurcharge),2))</f>
        <v>259.3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ht="12.75" customHeight="1">
      <c r="A57" s="320">
        <v>54.0</v>
      </c>
      <c r="B57" s="322">
        <f>IF(MinBaseIntEcon&gt;ROUND(((1-InternationalEconDiscount)*'UPS Interational Economy Base'!B54),2),ROUND(MinBaseIntEcon*(1+ExpressFuelSurcharge),2),ROUND(((1-InternationalEconDiscount)*'UPS Interational Economy Base'!B54)*(1+ExpressFuelSurcharge),2))</f>
        <v>165.43</v>
      </c>
      <c r="C57" s="322">
        <f>IF(MinBaseIntEcon&gt;ROUND(((1-InternationalEconDiscount)*'UPS Interational Economy Base'!C54),2),ROUND(MinBaseIntEcon*(1+ExpressFuelSurcharge),2),ROUND(((1-InternationalEconDiscount)*'UPS Interational Economy Base'!C54)*(1+ExpressFuelSurcharge),2))</f>
        <v>184.08</v>
      </c>
      <c r="D57" s="322">
        <f>IF(MinBaseIntEcon&gt;ROUND(((1-InternationalEconDiscount)*'UPS Interational Economy Base'!D54),2),ROUND(MinBaseIntEcon*(1+ExpressFuelSurcharge),2),ROUND(((1-InternationalEconDiscount)*'UPS Interational Economy Base'!D54)*(1+ExpressFuelSurcharge),2))</f>
        <v>134.29</v>
      </c>
      <c r="E57" s="322">
        <f>IF(MinBaseIntEcon&gt;ROUND(((1-InternationalEconDiscount)*'UPS Interational Economy Base'!E54),2),ROUND(MinBaseIntEcon*(1+ExpressFuelSurcharge),2),ROUND(((1-InternationalEconDiscount)*'UPS Interational Economy Base'!E54)*(1+ExpressFuelSurcharge),2))</f>
        <v>235.54</v>
      </c>
      <c r="F57" s="322">
        <f>IF(MinBaseIntEcon&gt;ROUND(((1-InternationalEconDiscount)*'UPS Interational Economy Base'!F54),2),ROUND(MinBaseIntEcon*(1+ExpressFuelSurcharge),2),ROUND(((1-InternationalEconDiscount)*'UPS Interational Economy Base'!F54)*(1+ExpressFuelSurcharge),2))</f>
        <v>184.84</v>
      </c>
      <c r="G57" s="322">
        <f>IF(MinBaseIntEcon&gt;ROUND(((1-InternationalEconDiscount)*'UPS Interational Economy Base'!G54),2),ROUND(MinBaseIntEcon*(1+ExpressFuelSurcharge),2),ROUND(((1-InternationalEconDiscount)*'UPS Interational Economy Base'!G54)*(1+ExpressFuelSurcharge),2))</f>
        <v>305.68</v>
      </c>
      <c r="H57" s="322">
        <f>IF(MinBaseIntEcon&gt;ROUND(((1-InternationalEconDiscount)*'UPS Interational Economy Base'!H54),2),ROUND(MinBaseIntEcon*(1+ExpressFuelSurcharge),2),ROUND(((1-InternationalEconDiscount)*'UPS Interational Economy Base'!H54)*(1+ExpressFuelSurcharge),2))</f>
        <v>400.67</v>
      </c>
      <c r="I57" s="322">
        <f>IF(MinBaseIntEcon&gt;ROUND(((1-InternationalEconDiscount)*'UPS Interational Economy Base'!I54),2),ROUND(MinBaseIntEcon*(1+ExpressFuelSurcharge),2),ROUND(((1-InternationalEconDiscount)*'UPS Interational Economy Base'!I54)*(1+ExpressFuelSurcharge),2))</f>
        <v>325.31</v>
      </c>
      <c r="J57" s="322">
        <f>IF(MinBaseIntEcon&gt;ROUND(((1-InternationalEconDiscount)*'UPS Interational Economy Base'!J54),2),ROUND(MinBaseIntEcon*(1+ExpressFuelSurcharge),2),ROUND(((1-InternationalEconDiscount)*'UPS Interational Economy Base'!J54)*(1+ExpressFuelSurcharge),2))</f>
        <v>433.92</v>
      </c>
      <c r="K57" s="322">
        <f>IF(MinBaseIntEcon&gt;ROUND(((1-InternationalEconDiscount)*'UPS Interational Economy Base'!K54),2),ROUND(MinBaseIntEcon*(1+ExpressFuelSurcharge),2),ROUND(((1-InternationalEconDiscount)*'UPS Interational Economy Base'!K54)*(1+ExpressFuelSurcharge),2))</f>
        <v>516.5</v>
      </c>
      <c r="L57" s="322">
        <f>IF(MinBaseIntEcon&gt;ROUND(((1-InternationalEconDiscount)*'UPS Interational Economy Base'!L54),2),ROUND(MinBaseIntEcon*(1+ExpressFuelSurcharge),2),ROUND(((1-InternationalEconDiscount)*'UPS Interational Economy Base'!L54)*(1+ExpressFuelSurcharge),2))</f>
        <v>456.58</v>
      </c>
      <c r="M57" s="322">
        <f>IF(MinBaseIntEcon&gt;ROUND(((1-InternationalEconDiscount)*'UPS Interational Economy Base'!M54),2),ROUND(MinBaseIntEcon*(1+ExpressFuelSurcharge),2),ROUND(((1-InternationalEconDiscount)*'UPS Interational Economy Base'!M54)*(1+ExpressFuelSurcharge),2))</f>
        <v>252.31</v>
      </c>
      <c r="N57" s="322">
        <f>IF(MinBaseIntEcon&gt;ROUND(((1-InternationalEconDiscount)*'UPS Interational Economy Base'!N54),2),ROUND(MinBaseIntEcon*(1+ExpressFuelSurcharge),2),ROUND(((1-InternationalEconDiscount)*'UPS Interational Economy Base'!N54)*(1+ExpressFuelSurcharge),2))</f>
        <v>354.01</v>
      </c>
      <c r="O57" s="322">
        <f>IF(MinBaseIntEcon&gt;ROUND(((1-InternationalEconDiscount)*'UPS Interational Economy Base'!O54),2),ROUND(MinBaseIntEcon*(1+ExpressFuelSurcharge),2),ROUND(((1-InternationalEconDiscount)*'UPS Interational Economy Base'!O54)*(1+ExpressFuelSurcharge),2))</f>
        <v>327.63</v>
      </c>
      <c r="P57" s="322">
        <f>IF(MinBaseIntEcon&gt;ROUND(((1-InternationalEconDiscount)*'UPS Interational Economy Base'!P54),2),ROUND(MinBaseIntEcon*(1+ExpressFuelSurcharge),2),ROUND(((1-InternationalEconDiscount)*'UPS Interational Economy Base'!P54)*(1+ExpressFuelSurcharge),2))</f>
        <v>262.52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ht="12.75" customHeight="1">
      <c r="A58" s="320">
        <v>56.0</v>
      </c>
      <c r="B58" s="322">
        <f>IF(MinBaseIntEcon&gt;ROUND(((1-InternationalEconDiscount)*'UPS Interational Economy Base'!B55),2),ROUND(MinBaseIntEcon*(1+ExpressFuelSurcharge),2),ROUND(((1-InternationalEconDiscount)*'UPS Interational Economy Base'!B55)*(1+ExpressFuelSurcharge),2))</f>
        <v>169.26</v>
      </c>
      <c r="C58" s="322">
        <f>IF(MinBaseIntEcon&gt;ROUND(((1-InternationalEconDiscount)*'UPS Interational Economy Base'!C55),2),ROUND(MinBaseIntEcon*(1+ExpressFuelSurcharge),2),ROUND(((1-InternationalEconDiscount)*'UPS Interational Economy Base'!C55)*(1+ExpressFuelSurcharge),2))</f>
        <v>188.22</v>
      </c>
      <c r="D58" s="322">
        <f>IF(MinBaseIntEcon&gt;ROUND(((1-InternationalEconDiscount)*'UPS Interational Economy Base'!D55),2),ROUND(MinBaseIntEcon*(1+ExpressFuelSurcharge),2),ROUND(((1-InternationalEconDiscount)*'UPS Interational Economy Base'!D55)*(1+ExpressFuelSurcharge),2))</f>
        <v>138.87</v>
      </c>
      <c r="E58" s="322">
        <f>IF(MinBaseIntEcon&gt;ROUND(((1-InternationalEconDiscount)*'UPS Interational Economy Base'!E55),2),ROUND(MinBaseIntEcon*(1+ExpressFuelSurcharge),2),ROUND(((1-InternationalEconDiscount)*'UPS Interational Economy Base'!E55)*(1+ExpressFuelSurcharge),2))</f>
        <v>241.58</v>
      </c>
      <c r="F58" s="322">
        <f>IF(MinBaseIntEcon&gt;ROUND(((1-InternationalEconDiscount)*'UPS Interational Economy Base'!F55),2),ROUND(MinBaseIntEcon*(1+ExpressFuelSurcharge),2),ROUND(((1-InternationalEconDiscount)*'UPS Interational Economy Base'!F55)*(1+ExpressFuelSurcharge),2))</f>
        <v>189.09</v>
      </c>
      <c r="G58" s="322">
        <f>IF(MinBaseIntEcon&gt;ROUND(((1-InternationalEconDiscount)*'UPS Interational Economy Base'!G55),2),ROUND(MinBaseIntEcon*(1+ExpressFuelSurcharge),2),ROUND(((1-InternationalEconDiscount)*'UPS Interational Economy Base'!G55)*(1+ExpressFuelSurcharge),2))</f>
        <v>309.32</v>
      </c>
      <c r="H58" s="322">
        <f>IF(MinBaseIntEcon&gt;ROUND(((1-InternationalEconDiscount)*'UPS Interational Economy Base'!H55),2),ROUND(MinBaseIntEcon*(1+ExpressFuelSurcharge),2),ROUND(((1-InternationalEconDiscount)*'UPS Interational Economy Base'!H55)*(1+ExpressFuelSurcharge),2))</f>
        <v>411.04</v>
      </c>
      <c r="I58" s="322">
        <f>IF(MinBaseIntEcon&gt;ROUND(((1-InternationalEconDiscount)*'UPS Interational Economy Base'!I55),2),ROUND(MinBaseIntEcon*(1+ExpressFuelSurcharge),2),ROUND(((1-InternationalEconDiscount)*'UPS Interational Economy Base'!I55)*(1+ExpressFuelSurcharge),2))</f>
        <v>355.26</v>
      </c>
      <c r="J58" s="322">
        <f>IF(MinBaseIntEcon&gt;ROUND(((1-InternationalEconDiscount)*'UPS Interational Economy Base'!J55),2),ROUND(MinBaseIntEcon*(1+ExpressFuelSurcharge),2),ROUND(((1-InternationalEconDiscount)*'UPS Interational Economy Base'!J55)*(1+ExpressFuelSurcharge),2))</f>
        <v>434.44</v>
      </c>
      <c r="K58" s="322">
        <f>IF(MinBaseIntEcon&gt;ROUND(((1-InternationalEconDiscount)*'UPS Interational Economy Base'!K55),2),ROUND(MinBaseIntEcon*(1+ExpressFuelSurcharge),2),ROUND(((1-InternationalEconDiscount)*'UPS Interational Economy Base'!K55)*(1+ExpressFuelSurcharge),2))</f>
        <v>519.29</v>
      </c>
      <c r="L58" s="322">
        <f>IF(MinBaseIntEcon&gt;ROUND(((1-InternationalEconDiscount)*'UPS Interational Economy Base'!L55),2),ROUND(MinBaseIntEcon*(1+ExpressFuelSurcharge),2),ROUND(((1-InternationalEconDiscount)*'UPS Interational Economy Base'!L55)*(1+ExpressFuelSurcharge),2))</f>
        <v>457.04</v>
      </c>
      <c r="M58" s="322">
        <f>IF(MinBaseIntEcon&gt;ROUND(((1-InternationalEconDiscount)*'UPS Interational Economy Base'!M55),2),ROUND(MinBaseIntEcon*(1+ExpressFuelSurcharge),2),ROUND(((1-InternationalEconDiscount)*'UPS Interational Economy Base'!M55)*(1+ExpressFuelSurcharge),2))</f>
        <v>266.82</v>
      </c>
      <c r="N58" s="322">
        <f>IF(MinBaseIntEcon&gt;ROUND(((1-InternationalEconDiscount)*'UPS Interational Economy Base'!N55),2),ROUND(MinBaseIntEcon*(1+ExpressFuelSurcharge),2),ROUND(((1-InternationalEconDiscount)*'UPS Interational Economy Base'!N55)*(1+ExpressFuelSurcharge),2))</f>
        <v>354.54</v>
      </c>
      <c r="O58" s="322">
        <f>IF(MinBaseIntEcon&gt;ROUND(((1-InternationalEconDiscount)*'UPS Interational Economy Base'!O55),2),ROUND(MinBaseIntEcon*(1+ExpressFuelSurcharge),2),ROUND(((1-InternationalEconDiscount)*'UPS Interational Economy Base'!O55)*(1+ExpressFuelSurcharge),2))</f>
        <v>329.8</v>
      </c>
      <c r="P58" s="322">
        <f>IF(MinBaseIntEcon&gt;ROUND(((1-InternationalEconDiscount)*'UPS Interational Economy Base'!P55),2),ROUND(MinBaseIntEcon*(1+ExpressFuelSurcharge),2),ROUND(((1-InternationalEconDiscount)*'UPS Interational Economy Base'!P55)*(1+ExpressFuelSurcharge),2))</f>
        <v>268.79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ht="12.75" customHeight="1">
      <c r="A59" s="320">
        <v>58.0</v>
      </c>
      <c r="B59" s="322">
        <f>IF(MinBaseIntEcon&gt;ROUND(((1-InternationalEconDiscount)*'UPS Interational Economy Base'!B56),2),ROUND(MinBaseIntEcon*(1+ExpressFuelSurcharge),2),ROUND(((1-InternationalEconDiscount)*'UPS Interational Economy Base'!B56)*(1+ExpressFuelSurcharge),2))</f>
        <v>172.38</v>
      </c>
      <c r="C59" s="322">
        <f>IF(MinBaseIntEcon&gt;ROUND(((1-InternationalEconDiscount)*'UPS Interational Economy Base'!C56),2),ROUND(MinBaseIntEcon*(1+ExpressFuelSurcharge),2),ROUND(((1-InternationalEconDiscount)*'UPS Interational Economy Base'!C56)*(1+ExpressFuelSurcharge),2))</f>
        <v>192.36</v>
      </c>
      <c r="D59" s="322">
        <f>IF(MinBaseIntEcon&gt;ROUND(((1-InternationalEconDiscount)*'UPS Interational Economy Base'!D56),2),ROUND(MinBaseIntEcon*(1+ExpressFuelSurcharge),2),ROUND(((1-InternationalEconDiscount)*'UPS Interational Economy Base'!D56)*(1+ExpressFuelSurcharge),2))</f>
        <v>139.88</v>
      </c>
      <c r="E59" s="322">
        <f>IF(MinBaseIntEcon&gt;ROUND(((1-InternationalEconDiscount)*'UPS Interational Economy Base'!E56),2),ROUND(MinBaseIntEcon*(1+ExpressFuelSurcharge),2),ROUND(((1-InternationalEconDiscount)*'UPS Interational Economy Base'!E56)*(1+ExpressFuelSurcharge),2))</f>
        <v>250.89</v>
      </c>
      <c r="F59" s="322">
        <f>IF(MinBaseIntEcon&gt;ROUND(((1-InternationalEconDiscount)*'UPS Interational Economy Base'!F56),2),ROUND(MinBaseIntEcon*(1+ExpressFuelSurcharge),2),ROUND(((1-InternationalEconDiscount)*'UPS Interational Economy Base'!F56)*(1+ExpressFuelSurcharge),2))</f>
        <v>193.19</v>
      </c>
      <c r="G59" s="322">
        <f>IF(MinBaseIntEcon&gt;ROUND(((1-InternationalEconDiscount)*'UPS Interational Economy Base'!G56),2),ROUND(MinBaseIntEcon*(1+ExpressFuelSurcharge),2),ROUND(((1-InternationalEconDiscount)*'UPS Interational Economy Base'!G56)*(1+ExpressFuelSurcharge),2))</f>
        <v>313.19</v>
      </c>
      <c r="H59" s="322">
        <f>IF(MinBaseIntEcon&gt;ROUND(((1-InternationalEconDiscount)*'UPS Interational Economy Base'!H56),2),ROUND(MinBaseIntEcon*(1+ExpressFuelSurcharge),2),ROUND(((1-InternationalEconDiscount)*'UPS Interational Economy Base'!H56)*(1+ExpressFuelSurcharge),2))</f>
        <v>421.45</v>
      </c>
      <c r="I59" s="322">
        <f>IF(MinBaseIntEcon&gt;ROUND(((1-InternationalEconDiscount)*'UPS Interational Economy Base'!I56),2),ROUND(MinBaseIntEcon*(1+ExpressFuelSurcharge),2),ROUND(((1-InternationalEconDiscount)*'UPS Interational Economy Base'!I56)*(1+ExpressFuelSurcharge),2))</f>
        <v>360.55</v>
      </c>
      <c r="J59" s="322">
        <f>IF(MinBaseIntEcon&gt;ROUND(((1-InternationalEconDiscount)*'UPS Interational Economy Base'!J56),2),ROUND(MinBaseIntEcon*(1+ExpressFuelSurcharge),2),ROUND(((1-InternationalEconDiscount)*'UPS Interational Economy Base'!J56)*(1+ExpressFuelSurcharge),2))</f>
        <v>434.95</v>
      </c>
      <c r="K59" s="322">
        <f>IF(MinBaseIntEcon&gt;ROUND(((1-InternationalEconDiscount)*'UPS Interational Economy Base'!K56),2),ROUND(MinBaseIntEcon*(1+ExpressFuelSurcharge),2),ROUND(((1-InternationalEconDiscount)*'UPS Interational Economy Base'!K56)*(1+ExpressFuelSurcharge),2))</f>
        <v>519.83</v>
      </c>
      <c r="L59" s="322">
        <f>IF(MinBaseIntEcon&gt;ROUND(((1-InternationalEconDiscount)*'UPS Interational Economy Base'!L56),2),ROUND(MinBaseIntEcon*(1+ExpressFuelSurcharge),2),ROUND(((1-InternationalEconDiscount)*'UPS Interational Economy Base'!L56)*(1+ExpressFuelSurcharge),2))</f>
        <v>457.5</v>
      </c>
      <c r="M59" s="322">
        <f>IF(MinBaseIntEcon&gt;ROUND(((1-InternationalEconDiscount)*'UPS Interational Economy Base'!M56),2),ROUND(MinBaseIntEcon*(1+ExpressFuelSurcharge),2),ROUND(((1-InternationalEconDiscount)*'UPS Interational Economy Base'!M56)*(1+ExpressFuelSurcharge),2))</f>
        <v>273.21</v>
      </c>
      <c r="N59" s="322">
        <f>IF(MinBaseIntEcon&gt;ROUND(((1-InternationalEconDiscount)*'UPS Interational Economy Base'!N56),2),ROUND(MinBaseIntEcon*(1+ExpressFuelSurcharge),2),ROUND(((1-InternationalEconDiscount)*'UPS Interational Economy Base'!N56)*(1+ExpressFuelSurcharge),2))</f>
        <v>357.44</v>
      </c>
      <c r="O59" s="322">
        <f>IF(MinBaseIntEcon&gt;ROUND(((1-InternationalEconDiscount)*'UPS Interational Economy Base'!O56),2),ROUND(MinBaseIntEcon*(1+ExpressFuelSurcharge),2),ROUND(((1-InternationalEconDiscount)*'UPS Interational Economy Base'!O56)*(1+ExpressFuelSurcharge),2))</f>
        <v>330.74</v>
      </c>
      <c r="P59" s="322">
        <f>IF(MinBaseIntEcon&gt;ROUND(((1-InternationalEconDiscount)*'UPS Interational Economy Base'!P56),2),ROUND(MinBaseIntEcon*(1+ExpressFuelSurcharge),2),ROUND(((1-InternationalEconDiscount)*'UPS Interational Economy Base'!P56)*(1+ExpressFuelSurcharge),2))</f>
        <v>275.76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ht="12.75" customHeight="1">
      <c r="A60" s="320">
        <v>60.0</v>
      </c>
      <c r="B60" s="322">
        <f>IF(MinBaseIntEcon&gt;ROUND(((1-InternationalEconDiscount)*'UPS Interational Economy Base'!B57),2),ROUND(MinBaseIntEcon*(1+ExpressFuelSurcharge),2),ROUND(((1-InternationalEconDiscount)*'UPS Interational Economy Base'!B57)*(1+ExpressFuelSurcharge),2))</f>
        <v>176.25</v>
      </c>
      <c r="C60" s="322">
        <f>IF(MinBaseIntEcon&gt;ROUND(((1-InternationalEconDiscount)*'UPS Interational Economy Base'!C57),2),ROUND(MinBaseIntEcon*(1+ExpressFuelSurcharge),2),ROUND(((1-InternationalEconDiscount)*'UPS Interational Economy Base'!C57)*(1+ExpressFuelSurcharge),2))</f>
        <v>201.64</v>
      </c>
      <c r="D60" s="322">
        <f>IF(MinBaseIntEcon&gt;ROUND(((1-InternationalEconDiscount)*'UPS Interational Economy Base'!D57),2),ROUND(MinBaseIntEcon*(1+ExpressFuelSurcharge),2),ROUND(((1-InternationalEconDiscount)*'UPS Interational Economy Base'!D57)*(1+ExpressFuelSurcharge),2))</f>
        <v>140.4</v>
      </c>
      <c r="E60" s="322">
        <f>IF(MinBaseIntEcon&gt;ROUND(((1-InternationalEconDiscount)*'UPS Interational Economy Base'!E57),2),ROUND(MinBaseIntEcon*(1+ExpressFuelSurcharge),2),ROUND(((1-InternationalEconDiscount)*'UPS Interational Economy Base'!E57)*(1+ExpressFuelSurcharge),2))</f>
        <v>259.09</v>
      </c>
      <c r="F60" s="322">
        <f>IF(MinBaseIntEcon&gt;ROUND(((1-InternationalEconDiscount)*'UPS Interational Economy Base'!F57),2),ROUND(MinBaseIntEcon*(1+ExpressFuelSurcharge),2),ROUND(((1-InternationalEconDiscount)*'UPS Interational Economy Base'!F57)*(1+ExpressFuelSurcharge),2))</f>
        <v>196.77</v>
      </c>
      <c r="G60" s="322">
        <f>IF(MinBaseIntEcon&gt;ROUND(((1-InternationalEconDiscount)*'UPS Interational Economy Base'!G57),2),ROUND(MinBaseIntEcon*(1+ExpressFuelSurcharge),2),ROUND(((1-InternationalEconDiscount)*'UPS Interational Economy Base'!G57)*(1+ExpressFuelSurcharge),2))</f>
        <v>317.21</v>
      </c>
      <c r="H60" s="322">
        <f>IF(MinBaseIntEcon&gt;ROUND(((1-InternationalEconDiscount)*'UPS Interational Economy Base'!H57),2),ROUND(MinBaseIntEcon*(1+ExpressFuelSurcharge),2),ROUND(((1-InternationalEconDiscount)*'UPS Interational Economy Base'!H57)*(1+ExpressFuelSurcharge),2))</f>
        <v>422.31</v>
      </c>
      <c r="I60" s="322">
        <f>IF(MinBaseIntEcon&gt;ROUND(((1-InternationalEconDiscount)*'UPS Interational Economy Base'!I57),2),ROUND(MinBaseIntEcon*(1+ExpressFuelSurcharge),2),ROUND(((1-InternationalEconDiscount)*'UPS Interational Economy Base'!I57)*(1+ExpressFuelSurcharge),2))</f>
        <v>365</v>
      </c>
      <c r="J60" s="322">
        <f>IF(MinBaseIntEcon&gt;ROUND(((1-InternationalEconDiscount)*'UPS Interational Economy Base'!J57),2),ROUND(MinBaseIntEcon*(1+ExpressFuelSurcharge),2),ROUND(((1-InternationalEconDiscount)*'UPS Interational Economy Base'!J57)*(1+ExpressFuelSurcharge),2))</f>
        <v>435.46</v>
      </c>
      <c r="K60" s="322">
        <f>IF(MinBaseIntEcon&gt;ROUND(((1-InternationalEconDiscount)*'UPS Interational Economy Base'!K57),2),ROUND(MinBaseIntEcon*(1+ExpressFuelSurcharge),2),ROUND(((1-InternationalEconDiscount)*'UPS Interational Economy Base'!K57)*(1+ExpressFuelSurcharge),2))</f>
        <v>520.38</v>
      </c>
      <c r="L60" s="322">
        <f>IF(MinBaseIntEcon&gt;ROUND(((1-InternationalEconDiscount)*'UPS Interational Economy Base'!L57),2),ROUND(MinBaseIntEcon*(1+ExpressFuelSurcharge),2),ROUND(((1-InternationalEconDiscount)*'UPS Interational Economy Base'!L57)*(1+ExpressFuelSurcharge),2))</f>
        <v>457.96</v>
      </c>
      <c r="M60" s="322">
        <f>IF(MinBaseIntEcon&gt;ROUND(((1-InternationalEconDiscount)*'UPS Interational Economy Base'!M57),2),ROUND(MinBaseIntEcon*(1+ExpressFuelSurcharge),2),ROUND(((1-InternationalEconDiscount)*'UPS Interational Economy Base'!M57)*(1+ExpressFuelSurcharge),2))</f>
        <v>277.57</v>
      </c>
      <c r="N60" s="322">
        <f>IF(MinBaseIntEcon&gt;ROUND(((1-InternationalEconDiscount)*'UPS Interational Economy Base'!N57),2),ROUND(MinBaseIntEcon*(1+ExpressFuelSurcharge),2),ROUND(((1-InternationalEconDiscount)*'UPS Interational Economy Base'!N57)*(1+ExpressFuelSurcharge),2))</f>
        <v>365.09</v>
      </c>
      <c r="O60" s="322">
        <f>IF(MinBaseIntEcon&gt;ROUND(((1-InternationalEconDiscount)*'UPS Interational Economy Base'!O57),2),ROUND(MinBaseIntEcon*(1+ExpressFuelSurcharge),2),ROUND(((1-InternationalEconDiscount)*'UPS Interational Economy Base'!O57)*(1+ExpressFuelSurcharge),2))</f>
        <v>335.64</v>
      </c>
      <c r="P60" s="322">
        <f>IF(MinBaseIntEcon&gt;ROUND(((1-InternationalEconDiscount)*'UPS Interational Economy Base'!P57),2),ROUND(MinBaseIntEcon*(1+ExpressFuelSurcharge),2),ROUND(((1-InternationalEconDiscount)*'UPS Interational Economy Base'!P57)*(1+ExpressFuelSurcharge),2))</f>
        <v>285.11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ht="12.75" customHeight="1">
      <c r="A61" s="320">
        <v>62.0</v>
      </c>
      <c r="B61" s="322">
        <f>IF(MinBaseIntEcon&gt;ROUND(((1-InternationalEconDiscount)*'UPS Interational Economy Base'!B58),2),ROUND(MinBaseIntEcon*(1+ExpressFuelSurcharge),2),ROUND(((1-InternationalEconDiscount)*'UPS Interational Economy Base'!B58)*(1+ExpressFuelSurcharge),2))</f>
        <v>180.25</v>
      </c>
      <c r="C61" s="322">
        <f>IF(MinBaseIntEcon&gt;ROUND(((1-InternationalEconDiscount)*'UPS Interational Economy Base'!C58),2),ROUND(MinBaseIntEcon*(1+ExpressFuelSurcharge),2),ROUND(((1-InternationalEconDiscount)*'UPS Interational Economy Base'!C58)*(1+ExpressFuelSurcharge),2))</f>
        <v>205.33</v>
      </c>
      <c r="D61" s="322">
        <f>IF(MinBaseIntEcon&gt;ROUND(((1-InternationalEconDiscount)*'UPS Interational Economy Base'!D58),2),ROUND(MinBaseIntEcon*(1+ExpressFuelSurcharge),2),ROUND(((1-InternationalEconDiscount)*'UPS Interational Economy Base'!D58)*(1+ExpressFuelSurcharge),2))</f>
        <v>144.75</v>
      </c>
      <c r="E61" s="322">
        <f>IF(MinBaseIntEcon&gt;ROUND(((1-InternationalEconDiscount)*'UPS Interational Economy Base'!E58),2),ROUND(MinBaseIntEcon*(1+ExpressFuelSurcharge),2),ROUND(((1-InternationalEconDiscount)*'UPS Interational Economy Base'!E58)*(1+ExpressFuelSurcharge),2))</f>
        <v>259.63</v>
      </c>
      <c r="F61" s="322">
        <f>IF(MinBaseIntEcon&gt;ROUND(((1-InternationalEconDiscount)*'UPS Interational Economy Base'!F58),2),ROUND(MinBaseIntEcon*(1+ExpressFuelSurcharge),2),ROUND(((1-InternationalEconDiscount)*'UPS Interational Economy Base'!F58)*(1+ExpressFuelSurcharge),2))</f>
        <v>201</v>
      </c>
      <c r="G61" s="322">
        <f>IF(MinBaseIntEcon&gt;ROUND(((1-InternationalEconDiscount)*'UPS Interational Economy Base'!G58),2),ROUND(MinBaseIntEcon*(1+ExpressFuelSurcharge),2),ROUND(((1-InternationalEconDiscount)*'UPS Interational Economy Base'!G58)*(1+ExpressFuelSurcharge),2))</f>
        <v>324.52</v>
      </c>
      <c r="H61" s="322">
        <f>IF(MinBaseIntEcon&gt;ROUND(((1-InternationalEconDiscount)*'UPS Interational Economy Base'!H58),2),ROUND(MinBaseIntEcon*(1+ExpressFuelSurcharge),2),ROUND(((1-InternationalEconDiscount)*'UPS Interational Economy Base'!H58)*(1+ExpressFuelSurcharge),2))</f>
        <v>429.7</v>
      </c>
      <c r="I61" s="322">
        <f>IF(MinBaseIntEcon&gt;ROUND(((1-InternationalEconDiscount)*'UPS Interational Economy Base'!I58),2),ROUND(MinBaseIntEcon*(1+ExpressFuelSurcharge),2),ROUND(((1-InternationalEconDiscount)*'UPS Interational Economy Base'!I58)*(1+ExpressFuelSurcharge),2))</f>
        <v>369.65</v>
      </c>
      <c r="J61" s="322">
        <f>IF(MinBaseIntEcon&gt;ROUND(((1-InternationalEconDiscount)*'UPS Interational Economy Base'!J58),2),ROUND(MinBaseIntEcon*(1+ExpressFuelSurcharge),2),ROUND(((1-InternationalEconDiscount)*'UPS Interational Economy Base'!J58)*(1+ExpressFuelSurcharge),2))</f>
        <v>438.9</v>
      </c>
      <c r="K61" s="322">
        <f>IF(MinBaseIntEcon&gt;ROUND(((1-InternationalEconDiscount)*'UPS Interational Economy Base'!K58),2),ROUND(MinBaseIntEcon*(1+ExpressFuelSurcharge),2),ROUND(((1-InternationalEconDiscount)*'UPS Interational Economy Base'!K58)*(1+ExpressFuelSurcharge),2))</f>
        <v>520.91</v>
      </c>
      <c r="L61" s="322">
        <f>IF(MinBaseIntEcon&gt;ROUND(((1-InternationalEconDiscount)*'UPS Interational Economy Base'!L58),2),ROUND(MinBaseIntEcon*(1+ExpressFuelSurcharge),2),ROUND(((1-InternationalEconDiscount)*'UPS Interational Economy Base'!L58)*(1+ExpressFuelSurcharge),2))</f>
        <v>472.17</v>
      </c>
      <c r="M61" s="322">
        <f>IF(MinBaseIntEcon&gt;ROUND(((1-InternationalEconDiscount)*'UPS Interational Economy Base'!M58),2),ROUND(MinBaseIntEcon*(1+ExpressFuelSurcharge),2),ROUND(((1-InternationalEconDiscount)*'UPS Interational Economy Base'!M58)*(1+ExpressFuelSurcharge),2))</f>
        <v>278.01</v>
      </c>
      <c r="N61" s="322">
        <f>IF(MinBaseIntEcon&gt;ROUND(((1-InternationalEconDiscount)*'UPS Interational Economy Base'!N58),2),ROUND(MinBaseIntEcon*(1+ExpressFuelSurcharge),2),ROUND(((1-InternationalEconDiscount)*'UPS Interational Economy Base'!N58)*(1+ExpressFuelSurcharge),2))</f>
        <v>365.57</v>
      </c>
      <c r="O61" s="322">
        <f>IF(MinBaseIntEcon&gt;ROUND(((1-InternationalEconDiscount)*'UPS Interational Economy Base'!O58),2),ROUND(MinBaseIntEcon*(1+ExpressFuelSurcharge),2),ROUND(((1-InternationalEconDiscount)*'UPS Interational Economy Base'!O58)*(1+ExpressFuelSurcharge),2))</f>
        <v>336.29</v>
      </c>
      <c r="P61" s="322">
        <f>IF(MinBaseIntEcon&gt;ROUND(((1-InternationalEconDiscount)*'UPS Interational Economy Base'!P58),2),ROUND(MinBaseIntEcon*(1+ExpressFuelSurcharge),2),ROUND(((1-InternationalEconDiscount)*'UPS Interational Economy Base'!P58)*(1+ExpressFuelSurcharge),2))</f>
        <v>292.83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ht="12.75" customHeight="1">
      <c r="A62" s="320">
        <v>64.0</v>
      </c>
      <c r="B62" s="322">
        <f>IF(MinBaseIntEcon&gt;ROUND(((1-InternationalEconDiscount)*'UPS Interational Economy Base'!B59),2),ROUND(MinBaseIntEcon*(1+ExpressFuelSurcharge),2),ROUND(((1-InternationalEconDiscount)*'UPS Interational Economy Base'!B59)*(1+ExpressFuelSurcharge),2))</f>
        <v>187.74</v>
      </c>
      <c r="C62" s="322">
        <f>IF(MinBaseIntEcon&gt;ROUND(((1-InternationalEconDiscount)*'UPS Interational Economy Base'!C59),2),ROUND(MinBaseIntEcon*(1+ExpressFuelSurcharge),2),ROUND(((1-InternationalEconDiscount)*'UPS Interational Economy Base'!C59)*(1+ExpressFuelSurcharge),2))</f>
        <v>207.45</v>
      </c>
      <c r="D62" s="322">
        <f>IF(MinBaseIntEcon&gt;ROUND(((1-InternationalEconDiscount)*'UPS Interational Economy Base'!D59),2),ROUND(MinBaseIntEcon*(1+ExpressFuelSurcharge),2),ROUND(((1-InternationalEconDiscount)*'UPS Interational Economy Base'!D59)*(1+ExpressFuelSurcharge),2))</f>
        <v>146.24</v>
      </c>
      <c r="E62" s="322">
        <f>IF(MinBaseIntEcon&gt;ROUND(((1-InternationalEconDiscount)*'UPS Interational Economy Base'!E59),2),ROUND(MinBaseIntEcon*(1+ExpressFuelSurcharge),2),ROUND(((1-InternationalEconDiscount)*'UPS Interational Economy Base'!E59)*(1+ExpressFuelSurcharge),2))</f>
        <v>260.17</v>
      </c>
      <c r="F62" s="322">
        <f>IF(MinBaseIntEcon&gt;ROUND(((1-InternationalEconDiscount)*'UPS Interational Economy Base'!F59),2),ROUND(MinBaseIntEcon*(1+ExpressFuelSurcharge),2),ROUND(((1-InternationalEconDiscount)*'UPS Interational Economy Base'!F59)*(1+ExpressFuelSurcharge),2))</f>
        <v>207.42</v>
      </c>
      <c r="G62" s="322">
        <f>IF(MinBaseIntEcon&gt;ROUND(((1-InternationalEconDiscount)*'UPS Interational Economy Base'!G59),2),ROUND(MinBaseIntEcon*(1+ExpressFuelSurcharge),2),ROUND(((1-InternationalEconDiscount)*'UPS Interational Economy Base'!G59)*(1+ExpressFuelSurcharge),2))</f>
        <v>326.96</v>
      </c>
      <c r="H62" s="322">
        <f>IF(MinBaseIntEcon&gt;ROUND(((1-InternationalEconDiscount)*'UPS Interational Economy Base'!H59),2),ROUND(MinBaseIntEcon*(1+ExpressFuelSurcharge),2),ROUND(((1-InternationalEconDiscount)*'UPS Interational Economy Base'!H59)*(1+ExpressFuelSurcharge),2))</f>
        <v>432.62</v>
      </c>
      <c r="I62" s="322">
        <f>IF(MinBaseIntEcon&gt;ROUND(((1-InternationalEconDiscount)*'UPS Interational Economy Base'!I59),2),ROUND(MinBaseIntEcon*(1+ExpressFuelSurcharge),2),ROUND(((1-InternationalEconDiscount)*'UPS Interational Economy Base'!I59)*(1+ExpressFuelSurcharge),2))</f>
        <v>370.15</v>
      </c>
      <c r="J62" s="322">
        <f>IF(MinBaseIntEcon&gt;ROUND(((1-InternationalEconDiscount)*'UPS Interational Economy Base'!J59),2),ROUND(MinBaseIntEcon*(1+ExpressFuelSurcharge),2),ROUND(((1-InternationalEconDiscount)*'UPS Interational Economy Base'!J59)*(1+ExpressFuelSurcharge),2))</f>
        <v>439.42</v>
      </c>
      <c r="K62" s="322">
        <f>IF(MinBaseIntEcon&gt;ROUND(((1-InternationalEconDiscount)*'UPS Interational Economy Base'!K59),2),ROUND(MinBaseIntEcon*(1+ExpressFuelSurcharge),2),ROUND(((1-InternationalEconDiscount)*'UPS Interational Economy Base'!K59)*(1+ExpressFuelSurcharge),2))</f>
        <v>546.21</v>
      </c>
      <c r="L62" s="322">
        <f>IF(MinBaseIntEcon&gt;ROUND(((1-InternationalEconDiscount)*'UPS Interational Economy Base'!L59),2),ROUND(MinBaseIntEcon*(1+ExpressFuelSurcharge),2),ROUND(((1-InternationalEconDiscount)*'UPS Interational Economy Base'!L59)*(1+ExpressFuelSurcharge),2))</f>
        <v>479.37</v>
      </c>
      <c r="M62" s="322">
        <f>IF(MinBaseIntEcon&gt;ROUND(((1-InternationalEconDiscount)*'UPS Interational Economy Base'!M59),2),ROUND(MinBaseIntEcon*(1+ExpressFuelSurcharge),2),ROUND(((1-InternationalEconDiscount)*'UPS Interational Economy Base'!M59)*(1+ExpressFuelSurcharge),2))</f>
        <v>278.45</v>
      </c>
      <c r="N62" s="322">
        <f>IF(MinBaseIntEcon&gt;ROUND(((1-InternationalEconDiscount)*'UPS Interational Economy Base'!N59),2),ROUND(MinBaseIntEcon*(1+ExpressFuelSurcharge),2),ROUND(((1-InternationalEconDiscount)*'UPS Interational Economy Base'!N59)*(1+ExpressFuelSurcharge),2))</f>
        <v>380.98</v>
      </c>
      <c r="O62" s="322">
        <f>IF(MinBaseIntEcon&gt;ROUND(((1-InternationalEconDiscount)*'UPS Interational Economy Base'!O59),2),ROUND(MinBaseIntEcon*(1+ExpressFuelSurcharge),2),ROUND(((1-InternationalEconDiscount)*'UPS Interational Economy Base'!O59)*(1+ExpressFuelSurcharge),2))</f>
        <v>337.87</v>
      </c>
      <c r="P62" s="322">
        <f>IF(MinBaseIntEcon&gt;ROUND(((1-InternationalEconDiscount)*'UPS Interational Economy Base'!P59),2),ROUND(MinBaseIntEcon*(1+ExpressFuelSurcharge),2),ROUND(((1-InternationalEconDiscount)*'UPS Interational Economy Base'!P59)*(1+ExpressFuelSurcharge),2))</f>
        <v>295.22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ht="12.75" customHeight="1">
      <c r="A63" s="320">
        <v>66.0</v>
      </c>
      <c r="B63" s="322">
        <f>IF(MinBaseIntEcon&gt;ROUND(((1-InternationalEconDiscount)*'UPS Interational Economy Base'!B60),2),ROUND(MinBaseIntEcon*(1+ExpressFuelSurcharge),2),ROUND(((1-InternationalEconDiscount)*'UPS Interational Economy Base'!B60)*(1+ExpressFuelSurcharge),2))</f>
        <v>190.03</v>
      </c>
      <c r="C63" s="322">
        <f>IF(MinBaseIntEcon&gt;ROUND(((1-InternationalEconDiscount)*'UPS Interational Economy Base'!C60),2),ROUND(MinBaseIntEcon*(1+ExpressFuelSurcharge),2),ROUND(((1-InternationalEconDiscount)*'UPS Interational Economy Base'!C60)*(1+ExpressFuelSurcharge),2))</f>
        <v>209.47</v>
      </c>
      <c r="D63" s="322">
        <f>IF(MinBaseIntEcon&gt;ROUND(((1-InternationalEconDiscount)*'UPS Interational Economy Base'!D60),2),ROUND(MinBaseIntEcon*(1+ExpressFuelSurcharge),2),ROUND(((1-InternationalEconDiscount)*'UPS Interational Economy Base'!D60)*(1+ExpressFuelSurcharge),2))</f>
        <v>148.74</v>
      </c>
      <c r="E63" s="322">
        <f>IF(MinBaseIntEcon&gt;ROUND(((1-InternationalEconDiscount)*'UPS Interational Economy Base'!E60),2),ROUND(MinBaseIntEcon*(1+ExpressFuelSurcharge),2),ROUND(((1-InternationalEconDiscount)*'UPS Interational Economy Base'!E60)*(1+ExpressFuelSurcharge),2))</f>
        <v>261.38</v>
      </c>
      <c r="F63" s="322">
        <f>IF(MinBaseIntEcon&gt;ROUND(((1-InternationalEconDiscount)*'UPS Interational Economy Base'!F60),2),ROUND(MinBaseIntEcon*(1+ExpressFuelSurcharge),2),ROUND(((1-InternationalEconDiscount)*'UPS Interational Economy Base'!F60)*(1+ExpressFuelSurcharge),2))</f>
        <v>209.73</v>
      </c>
      <c r="G63" s="322">
        <f>IF(MinBaseIntEcon&gt;ROUND(((1-InternationalEconDiscount)*'UPS Interational Economy Base'!G60),2),ROUND(MinBaseIntEcon*(1+ExpressFuelSurcharge),2),ROUND(((1-InternationalEconDiscount)*'UPS Interational Economy Base'!G60)*(1+ExpressFuelSurcharge),2))</f>
        <v>356.83</v>
      </c>
      <c r="H63" s="322">
        <f>IF(MinBaseIntEcon&gt;ROUND(((1-InternationalEconDiscount)*'UPS Interational Economy Base'!H60),2),ROUND(MinBaseIntEcon*(1+ExpressFuelSurcharge),2),ROUND(((1-InternationalEconDiscount)*'UPS Interational Economy Base'!H60)*(1+ExpressFuelSurcharge),2))</f>
        <v>435.62</v>
      </c>
      <c r="I63" s="322">
        <f>IF(MinBaseIntEcon&gt;ROUND(((1-InternationalEconDiscount)*'UPS Interational Economy Base'!I60),2),ROUND(MinBaseIntEcon*(1+ExpressFuelSurcharge),2),ROUND(((1-InternationalEconDiscount)*'UPS Interational Economy Base'!I60)*(1+ExpressFuelSurcharge),2))</f>
        <v>370.62</v>
      </c>
      <c r="J63" s="322">
        <f>IF(MinBaseIntEcon&gt;ROUND(((1-InternationalEconDiscount)*'UPS Interational Economy Base'!J60),2),ROUND(MinBaseIntEcon*(1+ExpressFuelSurcharge),2),ROUND(((1-InternationalEconDiscount)*'UPS Interational Economy Base'!J60)*(1+ExpressFuelSurcharge),2))</f>
        <v>439.94</v>
      </c>
      <c r="K63" s="322">
        <f>IF(MinBaseIntEcon&gt;ROUND(((1-InternationalEconDiscount)*'UPS Interational Economy Base'!K60),2),ROUND(MinBaseIntEcon*(1+ExpressFuelSurcharge),2),ROUND(((1-InternationalEconDiscount)*'UPS Interational Economy Base'!K60)*(1+ExpressFuelSurcharge),2))</f>
        <v>549.91</v>
      </c>
      <c r="L63" s="322">
        <f>IF(MinBaseIntEcon&gt;ROUND(((1-InternationalEconDiscount)*'UPS Interational Economy Base'!L60),2),ROUND(MinBaseIntEcon*(1+ExpressFuelSurcharge),2),ROUND(((1-InternationalEconDiscount)*'UPS Interational Economy Base'!L60)*(1+ExpressFuelSurcharge),2))</f>
        <v>479.84</v>
      </c>
      <c r="M63" s="322">
        <f>IF(MinBaseIntEcon&gt;ROUND(((1-InternationalEconDiscount)*'UPS Interational Economy Base'!M60),2),ROUND(MinBaseIntEcon*(1+ExpressFuelSurcharge),2),ROUND(((1-InternationalEconDiscount)*'UPS Interational Economy Base'!M60)*(1+ExpressFuelSurcharge),2))</f>
        <v>296.72</v>
      </c>
      <c r="N63" s="322">
        <f>IF(MinBaseIntEcon&gt;ROUND(((1-InternationalEconDiscount)*'UPS Interational Economy Base'!N60),2),ROUND(MinBaseIntEcon*(1+ExpressFuelSurcharge),2),ROUND(((1-InternationalEconDiscount)*'UPS Interational Economy Base'!N60)*(1+ExpressFuelSurcharge),2))</f>
        <v>386.24</v>
      </c>
      <c r="O63" s="322">
        <f>IF(MinBaseIntEcon&gt;ROUND(((1-InternationalEconDiscount)*'UPS Interational Economy Base'!O60),2),ROUND(MinBaseIntEcon*(1+ExpressFuelSurcharge),2),ROUND(((1-InternationalEconDiscount)*'UPS Interational Economy Base'!O60)*(1+ExpressFuelSurcharge),2))</f>
        <v>339.47</v>
      </c>
      <c r="P63" s="322">
        <f>IF(MinBaseIntEcon&gt;ROUND(((1-InternationalEconDiscount)*'UPS Interational Economy Base'!P60),2),ROUND(MinBaseIntEcon*(1+ExpressFuelSurcharge),2),ROUND(((1-InternationalEconDiscount)*'UPS Interational Economy Base'!P60)*(1+ExpressFuelSurcharge),2))</f>
        <v>301.58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ht="12.75" customHeight="1">
      <c r="A64" s="320">
        <v>68.0</v>
      </c>
      <c r="B64" s="322">
        <f>IF(MinBaseIntEcon&gt;ROUND(((1-InternationalEconDiscount)*'UPS Interational Economy Base'!B61),2),ROUND(MinBaseIntEcon*(1+ExpressFuelSurcharge),2),ROUND(((1-InternationalEconDiscount)*'UPS Interational Economy Base'!B61)*(1+ExpressFuelSurcharge),2))</f>
        <v>192.2</v>
      </c>
      <c r="C64" s="322">
        <f>IF(MinBaseIntEcon&gt;ROUND(((1-InternationalEconDiscount)*'UPS Interational Economy Base'!C61),2),ROUND(MinBaseIntEcon*(1+ExpressFuelSurcharge),2),ROUND(((1-InternationalEconDiscount)*'UPS Interational Economy Base'!C61)*(1+ExpressFuelSurcharge),2))</f>
        <v>213.28</v>
      </c>
      <c r="D64" s="322">
        <f>IF(MinBaseIntEcon&gt;ROUND(((1-InternationalEconDiscount)*'UPS Interational Economy Base'!D61),2),ROUND(MinBaseIntEcon*(1+ExpressFuelSurcharge),2),ROUND(((1-InternationalEconDiscount)*'UPS Interational Economy Base'!D61)*(1+ExpressFuelSurcharge),2))</f>
        <v>151.24</v>
      </c>
      <c r="E64" s="322">
        <f>IF(MinBaseIntEcon&gt;ROUND(((1-InternationalEconDiscount)*'UPS Interational Economy Base'!E61),2),ROUND(MinBaseIntEcon*(1+ExpressFuelSurcharge),2),ROUND(((1-InternationalEconDiscount)*'UPS Interational Economy Base'!E61)*(1+ExpressFuelSurcharge),2))</f>
        <v>270.7</v>
      </c>
      <c r="F64" s="322">
        <f>IF(MinBaseIntEcon&gt;ROUND(((1-InternationalEconDiscount)*'UPS Interational Economy Base'!F61),2),ROUND(MinBaseIntEcon*(1+ExpressFuelSurcharge),2),ROUND(((1-InternationalEconDiscount)*'UPS Interational Economy Base'!F61)*(1+ExpressFuelSurcharge),2))</f>
        <v>213.93</v>
      </c>
      <c r="G64" s="322">
        <f>IF(MinBaseIntEcon&gt;ROUND(((1-InternationalEconDiscount)*'UPS Interational Economy Base'!G61),2),ROUND(MinBaseIntEcon*(1+ExpressFuelSurcharge),2),ROUND(((1-InternationalEconDiscount)*'UPS Interational Economy Base'!G61)*(1+ExpressFuelSurcharge),2))</f>
        <v>357.38</v>
      </c>
      <c r="H64" s="322">
        <f>IF(MinBaseIntEcon&gt;ROUND(((1-InternationalEconDiscount)*'UPS Interational Economy Base'!H61),2),ROUND(MinBaseIntEcon*(1+ExpressFuelSurcharge),2),ROUND(((1-InternationalEconDiscount)*'UPS Interational Economy Base'!H61)*(1+ExpressFuelSurcharge),2))</f>
        <v>438.62</v>
      </c>
      <c r="I64" s="322">
        <f>IF(MinBaseIntEcon&gt;ROUND(((1-InternationalEconDiscount)*'UPS Interational Economy Base'!I61),2),ROUND(MinBaseIntEcon*(1+ExpressFuelSurcharge),2),ROUND(((1-InternationalEconDiscount)*'UPS Interational Economy Base'!I61)*(1+ExpressFuelSurcharge),2))</f>
        <v>371.09</v>
      </c>
      <c r="J64" s="322">
        <f>IF(MinBaseIntEcon&gt;ROUND(((1-InternationalEconDiscount)*'UPS Interational Economy Base'!J61),2),ROUND(MinBaseIntEcon*(1+ExpressFuelSurcharge),2),ROUND(((1-InternationalEconDiscount)*'UPS Interational Economy Base'!J61)*(1+ExpressFuelSurcharge),2))</f>
        <v>447.55</v>
      </c>
      <c r="K64" s="322">
        <f>IF(MinBaseIntEcon&gt;ROUND(((1-InternationalEconDiscount)*'UPS Interational Economy Base'!K61),2),ROUND(MinBaseIntEcon*(1+ExpressFuelSurcharge),2),ROUND(((1-InternationalEconDiscount)*'UPS Interational Economy Base'!K61)*(1+ExpressFuelSurcharge),2))</f>
        <v>550.42</v>
      </c>
      <c r="L64" s="322">
        <f>IF(MinBaseIntEcon&gt;ROUND(((1-InternationalEconDiscount)*'UPS Interational Economy Base'!L61),2),ROUND(MinBaseIntEcon*(1+ExpressFuelSurcharge),2),ROUND(((1-InternationalEconDiscount)*'UPS Interational Economy Base'!L61)*(1+ExpressFuelSurcharge),2))</f>
        <v>491.21</v>
      </c>
      <c r="M64" s="322">
        <f>IF(MinBaseIntEcon&gt;ROUND(((1-InternationalEconDiscount)*'UPS Interational Economy Base'!M61),2),ROUND(MinBaseIntEcon*(1+ExpressFuelSurcharge),2),ROUND(((1-InternationalEconDiscount)*'UPS Interational Economy Base'!M61)*(1+ExpressFuelSurcharge),2))</f>
        <v>297.21</v>
      </c>
      <c r="N64" s="322">
        <f>IF(MinBaseIntEcon&gt;ROUND(((1-InternationalEconDiscount)*'UPS Interational Economy Base'!N61),2),ROUND(MinBaseIntEcon*(1+ExpressFuelSurcharge),2),ROUND(((1-InternationalEconDiscount)*'UPS Interational Economy Base'!N61)*(1+ExpressFuelSurcharge),2))</f>
        <v>390.07</v>
      </c>
      <c r="O64" s="322">
        <f>IF(MinBaseIntEcon&gt;ROUND(((1-InternationalEconDiscount)*'UPS Interational Economy Base'!O61),2),ROUND(MinBaseIntEcon*(1+ExpressFuelSurcharge),2),ROUND(((1-InternationalEconDiscount)*'UPS Interational Economy Base'!O61)*(1+ExpressFuelSurcharge),2))</f>
        <v>341.07</v>
      </c>
      <c r="P64" s="322">
        <f>IF(MinBaseIntEcon&gt;ROUND(((1-InternationalEconDiscount)*'UPS Interational Economy Base'!P61),2),ROUND(MinBaseIntEcon*(1+ExpressFuelSurcharge),2),ROUND(((1-InternationalEconDiscount)*'UPS Interational Economy Base'!P61)*(1+ExpressFuelSurcharge),2))</f>
        <v>306.07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ht="12.75" customHeight="1">
      <c r="A65" s="320">
        <v>70.0</v>
      </c>
      <c r="B65" s="322">
        <f>IF(MinBaseIntEcon&gt;ROUND(((1-InternationalEconDiscount)*'UPS Interational Economy Base'!B62),2),ROUND(MinBaseIntEcon*(1+ExpressFuelSurcharge),2),ROUND(((1-InternationalEconDiscount)*'UPS Interational Economy Base'!B62)*(1+ExpressFuelSurcharge),2))</f>
        <v>192.71</v>
      </c>
      <c r="C65" s="322">
        <f>IF(MinBaseIntEcon&gt;ROUND(((1-InternationalEconDiscount)*'UPS Interational Economy Base'!C62),2),ROUND(MinBaseIntEcon*(1+ExpressFuelSurcharge),2),ROUND(((1-InternationalEconDiscount)*'UPS Interational Economy Base'!C62)*(1+ExpressFuelSurcharge),2))</f>
        <v>217.21</v>
      </c>
      <c r="D65" s="322">
        <f>IF(MinBaseIntEcon&gt;ROUND(((1-InternationalEconDiscount)*'UPS Interational Economy Base'!D62),2),ROUND(MinBaseIntEcon*(1+ExpressFuelSurcharge),2),ROUND(((1-InternationalEconDiscount)*'UPS Interational Economy Base'!D62)*(1+ExpressFuelSurcharge),2))</f>
        <v>153.71</v>
      </c>
      <c r="E65" s="322">
        <f>IF(MinBaseIntEcon&gt;ROUND(((1-InternationalEconDiscount)*'UPS Interational Economy Base'!E62),2),ROUND(MinBaseIntEcon*(1+ExpressFuelSurcharge),2),ROUND(((1-InternationalEconDiscount)*'UPS Interational Economy Base'!E62)*(1+ExpressFuelSurcharge),2))</f>
        <v>278.23</v>
      </c>
      <c r="F65" s="322">
        <f>IF(MinBaseIntEcon&gt;ROUND(((1-InternationalEconDiscount)*'UPS Interational Economy Base'!F62),2),ROUND(MinBaseIntEcon*(1+ExpressFuelSurcharge),2),ROUND(((1-InternationalEconDiscount)*'UPS Interational Economy Base'!F62)*(1+ExpressFuelSurcharge),2))</f>
        <v>218.21</v>
      </c>
      <c r="G65" s="322">
        <f>IF(MinBaseIntEcon&gt;ROUND(((1-InternationalEconDiscount)*'UPS Interational Economy Base'!G62),2),ROUND(MinBaseIntEcon*(1+ExpressFuelSurcharge),2),ROUND(((1-InternationalEconDiscount)*'UPS Interational Economy Base'!G62)*(1+ExpressFuelSurcharge),2))</f>
        <v>357.92</v>
      </c>
      <c r="H65" s="322">
        <f>IF(MinBaseIntEcon&gt;ROUND(((1-InternationalEconDiscount)*'UPS Interational Economy Base'!H62),2),ROUND(MinBaseIntEcon*(1+ExpressFuelSurcharge),2),ROUND(((1-InternationalEconDiscount)*'UPS Interational Economy Base'!H62)*(1+ExpressFuelSurcharge),2))</f>
        <v>441.63</v>
      </c>
      <c r="I65" s="322">
        <f>IF(MinBaseIntEcon&gt;ROUND(((1-InternationalEconDiscount)*'UPS Interational Economy Base'!I62),2),ROUND(MinBaseIntEcon*(1+ExpressFuelSurcharge),2),ROUND(((1-InternationalEconDiscount)*'UPS Interational Economy Base'!I62)*(1+ExpressFuelSurcharge),2))</f>
        <v>385.1</v>
      </c>
      <c r="J65" s="322">
        <f>IF(MinBaseIntEcon&gt;ROUND(((1-InternationalEconDiscount)*'UPS Interational Economy Base'!J62),2),ROUND(MinBaseIntEcon*(1+ExpressFuelSurcharge),2),ROUND(((1-InternationalEconDiscount)*'UPS Interational Economy Base'!J62)*(1+ExpressFuelSurcharge),2))</f>
        <v>463.01</v>
      </c>
      <c r="K65" s="322">
        <f>IF(MinBaseIntEcon&gt;ROUND(((1-InternationalEconDiscount)*'UPS Interational Economy Base'!K62),2),ROUND(MinBaseIntEcon*(1+ExpressFuelSurcharge),2),ROUND(((1-InternationalEconDiscount)*'UPS Interational Economy Base'!K62)*(1+ExpressFuelSurcharge),2))</f>
        <v>550.93</v>
      </c>
      <c r="L65" s="322">
        <f>IF(MinBaseIntEcon&gt;ROUND(((1-InternationalEconDiscount)*'UPS Interational Economy Base'!L62),2),ROUND(MinBaseIntEcon*(1+ExpressFuelSurcharge),2),ROUND(((1-InternationalEconDiscount)*'UPS Interational Economy Base'!L62)*(1+ExpressFuelSurcharge),2))</f>
        <v>502.01</v>
      </c>
      <c r="M65" s="322">
        <f>IF(MinBaseIntEcon&gt;ROUND(((1-InternationalEconDiscount)*'UPS Interational Economy Base'!M62),2),ROUND(MinBaseIntEcon*(1+ExpressFuelSurcharge),2),ROUND(((1-InternationalEconDiscount)*'UPS Interational Economy Base'!M62)*(1+ExpressFuelSurcharge),2))</f>
        <v>299.4</v>
      </c>
      <c r="N65" s="322">
        <f>IF(MinBaseIntEcon&gt;ROUND(((1-InternationalEconDiscount)*'UPS Interational Economy Base'!N62),2),ROUND(MinBaseIntEcon*(1+ExpressFuelSurcharge),2),ROUND(((1-InternationalEconDiscount)*'UPS Interational Economy Base'!N62)*(1+ExpressFuelSurcharge),2))</f>
        <v>391.25</v>
      </c>
      <c r="O65" s="322">
        <f>IF(MinBaseIntEcon&gt;ROUND(((1-InternationalEconDiscount)*'UPS Interational Economy Base'!O62),2),ROUND(MinBaseIntEcon*(1+ExpressFuelSurcharge),2),ROUND(((1-InternationalEconDiscount)*'UPS Interational Economy Base'!O62)*(1+ExpressFuelSurcharge),2))</f>
        <v>342.66</v>
      </c>
      <c r="P65" s="322">
        <f>IF(MinBaseIntEcon&gt;ROUND(((1-InternationalEconDiscount)*'UPS Interational Economy Base'!P62),2),ROUND(MinBaseIntEcon*(1+ExpressFuelSurcharge),2),ROUND(((1-InternationalEconDiscount)*'UPS Interational Economy Base'!P62)*(1+ExpressFuelSurcharge),2))</f>
        <v>310.5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ht="12.75" customHeight="1">
      <c r="A66" s="320">
        <v>72.0</v>
      </c>
      <c r="B66" s="322">
        <f>IF(MinBaseIntEcon&gt;ROUND(((1-InternationalEconDiscount)*'UPS Interational Economy Base'!B63),2),ROUND(MinBaseIntEcon*(1+ExpressFuelSurcharge),2),ROUND(((1-InternationalEconDiscount)*'UPS Interational Economy Base'!B63)*(1+ExpressFuelSurcharge),2))</f>
        <v>198.41</v>
      </c>
      <c r="C66" s="322">
        <f>IF(MinBaseIntEcon&gt;ROUND(((1-InternationalEconDiscount)*'UPS Interational Economy Base'!C63),2),ROUND(MinBaseIntEcon*(1+ExpressFuelSurcharge),2),ROUND(((1-InternationalEconDiscount)*'UPS Interational Economy Base'!C63)*(1+ExpressFuelSurcharge),2))</f>
        <v>217.65</v>
      </c>
      <c r="D66" s="322">
        <f>IF(MinBaseIntEcon&gt;ROUND(((1-InternationalEconDiscount)*'UPS Interational Economy Base'!D63),2),ROUND(MinBaseIntEcon*(1+ExpressFuelSurcharge),2),ROUND(((1-InternationalEconDiscount)*'UPS Interational Economy Base'!D63)*(1+ExpressFuelSurcharge),2))</f>
        <v>156.22</v>
      </c>
      <c r="E66" s="322">
        <f>IF(MinBaseIntEcon&gt;ROUND(((1-InternationalEconDiscount)*'UPS Interational Economy Base'!E63),2),ROUND(MinBaseIntEcon*(1+ExpressFuelSurcharge),2),ROUND(((1-InternationalEconDiscount)*'UPS Interational Economy Base'!E63)*(1+ExpressFuelSurcharge),2))</f>
        <v>288.89</v>
      </c>
      <c r="F66" s="322">
        <f>IF(MinBaseIntEcon&gt;ROUND(((1-InternationalEconDiscount)*'UPS Interational Economy Base'!F63),2),ROUND(MinBaseIntEcon*(1+ExpressFuelSurcharge),2),ROUND(((1-InternationalEconDiscount)*'UPS Interational Economy Base'!F63)*(1+ExpressFuelSurcharge),2))</f>
        <v>222.73</v>
      </c>
      <c r="G66" s="322">
        <f>IF(MinBaseIntEcon&gt;ROUND(((1-InternationalEconDiscount)*'UPS Interational Economy Base'!G63),2),ROUND(MinBaseIntEcon*(1+ExpressFuelSurcharge),2),ROUND(((1-InternationalEconDiscount)*'UPS Interational Economy Base'!G63)*(1+ExpressFuelSurcharge),2))</f>
        <v>358.53</v>
      </c>
      <c r="H66" s="322">
        <f>IF(MinBaseIntEcon&gt;ROUND(((1-InternationalEconDiscount)*'UPS Interational Economy Base'!H63),2),ROUND(MinBaseIntEcon*(1+ExpressFuelSurcharge),2),ROUND(((1-InternationalEconDiscount)*'UPS Interational Economy Base'!H63)*(1+ExpressFuelSurcharge),2))</f>
        <v>444.61</v>
      </c>
      <c r="I66" s="322">
        <f>IF(MinBaseIntEcon&gt;ROUND(((1-InternationalEconDiscount)*'UPS Interational Economy Base'!I63),2),ROUND(MinBaseIntEcon*(1+ExpressFuelSurcharge),2),ROUND(((1-InternationalEconDiscount)*'UPS Interational Economy Base'!I63)*(1+ExpressFuelSurcharge),2))</f>
        <v>388.55</v>
      </c>
      <c r="J66" s="322">
        <f>IF(MinBaseIntEcon&gt;ROUND(((1-InternationalEconDiscount)*'UPS Interational Economy Base'!J63),2),ROUND(MinBaseIntEcon*(1+ExpressFuelSurcharge),2),ROUND(((1-InternationalEconDiscount)*'UPS Interational Economy Base'!J63)*(1+ExpressFuelSurcharge),2))</f>
        <v>480.98</v>
      </c>
      <c r="K66" s="322">
        <f>IF(MinBaseIntEcon&gt;ROUND(((1-InternationalEconDiscount)*'UPS Interational Economy Base'!K63),2),ROUND(MinBaseIntEcon*(1+ExpressFuelSurcharge),2),ROUND(((1-InternationalEconDiscount)*'UPS Interational Economy Base'!K63)*(1+ExpressFuelSurcharge),2))</f>
        <v>551.43</v>
      </c>
      <c r="L66" s="322">
        <f>IF(MinBaseIntEcon&gt;ROUND(((1-InternationalEconDiscount)*'UPS Interational Economy Base'!L63),2),ROUND(MinBaseIntEcon*(1+ExpressFuelSurcharge),2),ROUND(((1-InternationalEconDiscount)*'UPS Interational Economy Base'!L63)*(1+ExpressFuelSurcharge),2))</f>
        <v>502.48</v>
      </c>
      <c r="M66" s="322">
        <f>IF(MinBaseIntEcon&gt;ROUND(((1-InternationalEconDiscount)*'UPS Interational Economy Base'!M63),2),ROUND(MinBaseIntEcon*(1+ExpressFuelSurcharge),2),ROUND(((1-InternationalEconDiscount)*'UPS Interational Economy Base'!M63)*(1+ExpressFuelSurcharge),2))</f>
        <v>310.11</v>
      </c>
      <c r="N66" s="322">
        <f>IF(MinBaseIntEcon&gt;ROUND(((1-InternationalEconDiscount)*'UPS Interational Economy Base'!N63),2),ROUND(MinBaseIntEcon*(1+ExpressFuelSurcharge),2),ROUND(((1-InternationalEconDiscount)*'UPS Interational Economy Base'!N63)*(1+ExpressFuelSurcharge),2))</f>
        <v>429.46</v>
      </c>
      <c r="O66" s="322">
        <f>IF(MinBaseIntEcon&gt;ROUND(((1-InternationalEconDiscount)*'UPS Interational Economy Base'!O63),2),ROUND(MinBaseIntEcon*(1+ExpressFuelSurcharge),2),ROUND(((1-InternationalEconDiscount)*'UPS Interational Economy Base'!O63)*(1+ExpressFuelSurcharge),2))</f>
        <v>343.55</v>
      </c>
      <c r="P66" s="322">
        <f>IF(MinBaseIntEcon&gt;ROUND(((1-InternationalEconDiscount)*'UPS Interational Economy Base'!P63),2),ROUND(MinBaseIntEcon*(1+ExpressFuelSurcharge),2),ROUND(((1-InternationalEconDiscount)*'UPS Interational Economy Base'!P63)*(1+ExpressFuelSurcharge),2))</f>
        <v>314.92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ht="12.75" customHeight="1">
      <c r="A67" s="320">
        <v>74.0</v>
      </c>
      <c r="B67" s="322">
        <f>IF(MinBaseIntEcon&gt;ROUND(((1-InternationalEconDiscount)*'UPS Interational Economy Base'!B64),2),ROUND(MinBaseIntEcon*(1+ExpressFuelSurcharge),2),ROUND(((1-InternationalEconDiscount)*'UPS Interational Economy Base'!B64)*(1+ExpressFuelSurcharge),2))</f>
        <v>206.87</v>
      </c>
      <c r="C67" s="322">
        <f>IF(MinBaseIntEcon&gt;ROUND(((1-InternationalEconDiscount)*'UPS Interational Economy Base'!C64),2),ROUND(MinBaseIntEcon*(1+ExpressFuelSurcharge),2),ROUND(((1-InternationalEconDiscount)*'UPS Interational Economy Base'!C64)*(1+ExpressFuelSurcharge),2))</f>
        <v>222.36</v>
      </c>
      <c r="D67" s="322">
        <f>IF(MinBaseIntEcon&gt;ROUND(((1-InternationalEconDiscount)*'UPS Interational Economy Base'!D64),2),ROUND(MinBaseIntEcon*(1+ExpressFuelSurcharge),2),ROUND(((1-InternationalEconDiscount)*'UPS Interational Economy Base'!D64)*(1+ExpressFuelSurcharge),2))</f>
        <v>158.71</v>
      </c>
      <c r="E67" s="322">
        <f>IF(MinBaseIntEcon&gt;ROUND(((1-InternationalEconDiscount)*'UPS Interational Economy Base'!E64),2),ROUND(MinBaseIntEcon*(1+ExpressFuelSurcharge),2),ROUND(((1-InternationalEconDiscount)*'UPS Interational Economy Base'!E64)*(1+ExpressFuelSurcharge),2))</f>
        <v>289.46</v>
      </c>
      <c r="F67" s="322">
        <f>IF(MinBaseIntEcon&gt;ROUND(((1-InternationalEconDiscount)*'UPS Interational Economy Base'!F64),2),ROUND(MinBaseIntEcon*(1+ExpressFuelSurcharge),2),ROUND(((1-InternationalEconDiscount)*'UPS Interational Economy Base'!F64)*(1+ExpressFuelSurcharge),2))</f>
        <v>226.71</v>
      </c>
      <c r="G67" s="322">
        <f>IF(MinBaseIntEcon&gt;ROUND(((1-InternationalEconDiscount)*'UPS Interational Economy Base'!G64),2),ROUND(MinBaseIntEcon*(1+ExpressFuelSurcharge),2),ROUND(((1-InternationalEconDiscount)*'UPS Interational Economy Base'!G64)*(1+ExpressFuelSurcharge),2))</f>
        <v>359.07</v>
      </c>
      <c r="H67" s="322">
        <f>IF(MinBaseIntEcon&gt;ROUND(((1-InternationalEconDiscount)*'UPS Interational Economy Base'!H64),2),ROUND(MinBaseIntEcon*(1+ExpressFuelSurcharge),2),ROUND(((1-InternationalEconDiscount)*'UPS Interational Economy Base'!H64)*(1+ExpressFuelSurcharge),2))</f>
        <v>447.61</v>
      </c>
      <c r="I67" s="322">
        <f>IF(MinBaseIntEcon&gt;ROUND(((1-InternationalEconDiscount)*'UPS Interational Economy Base'!I64),2),ROUND(MinBaseIntEcon*(1+ExpressFuelSurcharge),2),ROUND(((1-InternationalEconDiscount)*'UPS Interational Economy Base'!I64)*(1+ExpressFuelSurcharge),2))</f>
        <v>389.02</v>
      </c>
      <c r="J67" s="322">
        <f>IF(MinBaseIntEcon&gt;ROUND(((1-InternationalEconDiscount)*'UPS Interational Economy Base'!J64),2),ROUND(MinBaseIntEcon*(1+ExpressFuelSurcharge),2),ROUND(((1-InternationalEconDiscount)*'UPS Interational Economy Base'!J64)*(1+ExpressFuelSurcharge),2))</f>
        <v>481.46</v>
      </c>
      <c r="K67" s="322">
        <f>IF(MinBaseIntEcon&gt;ROUND(((1-InternationalEconDiscount)*'UPS Interational Economy Base'!K64),2),ROUND(MinBaseIntEcon*(1+ExpressFuelSurcharge),2),ROUND(((1-InternationalEconDiscount)*'UPS Interational Economy Base'!K64)*(1+ExpressFuelSurcharge),2))</f>
        <v>551.94</v>
      </c>
      <c r="L67" s="322">
        <f>IF(MinBaseIntEcon&gt;ROUND(((1-InternationalEconDiscount)*'UPS Interational Economy Base'!L64),2),ROUND(MinBaseIntEcon*(1+ExpressFuelSurcharge),2),ROUND(((1-InternationalEconDiscount)*'UPS Interational Economy Base'!L64)*(1+ExpressFuelSurcharge),2))</f>
        <v>520.83</v>
      </c>
      <c r="M67" s="322">
        <f>IF(MinBaseIntEcon&gt;ROUND(((1-InternationalEconDiscount)*'UPS Interational Economy Base'!M64),2),ROUND(MinBaseIntEcon*(1+ExpressFuelSurcharge),2),ROUND(((1-InternationalEconDiscount)*'UPS Interational Economy Base'!M64)*(1+ExpressFuelSurcharge),2))</f>
        <v>316.86</v>
      </c>
      <c r="N67" s="322">
        <f>IF(MinBaseIntEcon&gt;ROUND(((1-InternationalEconDiscount)*'UPS Interational Economy Base'!N64),2),ROUND(MinBaseIntEcon*(1+ExpressFuelSurcharge),2),ROUND(((1-InternationalEconDiscount)*'UPS Interational Economy Base'!N64)*(1+ExpressFuelSurcharge),2))</f>
        <v>429.94</v>
      </c>
      <c r="O67" s="322">
        <f>IF(MinBaseIntEcon&gt;ROUND(((1-InternationalEconDiscount)*'UPS Interational Economy Base'!O64),2),ROUND(MinBaseIntEcon*(1+ExpressFuelSurcharge),2),ROUND(((1-InternationalEconDiscount)*'UPS Interational Economy Base'!O64)*(1+ExpressFuelSurcharge),2))</f>
        <v>345.85</v>
      </c>
      <c r="P67" s="322">
        <f>IF(MinBaseIntEcon&gt;ROUND(((1-InternationalEconDiscount)*'UPS Interational Economy Base'!P64),2),ROUND(MinBaseIntEcon*(1+ExpressFuelSurcharge),2),ROUND(((1-InternationalEconDiscount)*'UPS Interational Economy Base'!P64)*(1+ExpressFuelSurcharge),2))</f>
        <v>319.33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ht="12.75" customHeight="1">
      <c r="A68" s="320">
        <v>76.0</v>
      </c>
      <c r="B68" s="322">
        <f>IF(MinBaseIntEcon&gt;ROUND(((1-InternationalEconDiscount)*'UPS Interational Economy Base'!B65),2),ROUND(MinBaseIntEcon*(1+ExpressFuelSurcharge),2),ROUND(((1-InternationalEconDiscount)*'UPS Interational Economy Base'!B65)*(1+ExpressFuelSurcharge),2))</f>
        <v>209.35</v>
      </c>
      <c r="C68" s="322">
        <f>IF(MinBaseIntEcon&gt;ROUND(((1-InternationalEconDiscount)*'UPS Interational Economy Base'!C65),2),ROUND(MinBaseIntEcon*(1+ExpressFuelSurcharge),2),ROUND(((1-InternationalEconDiscount)*'UPS Interational Economy Base'!C65)*(1+ExpressFuelSurcharge),2))</f>
        <v>223.11</v>
      </c>
      <c r="D68" s="322">
        <f>IF(MinBaseIntEcon&gt;ROUND(((1-InternationalEconDiscount)*'UPS Interational Economy Base'!D65),2),ROUND(MinBaseIntEcon*(1+ExpressFuelSurcharge),2),ROUND(((1-InternationalEconDiscount)*'UPS Interational Economy Base'!D65)*(1+ExpressFuelSurcharge),2))</f>
        <v>161.19</v>
      </c>
      <c r="E68" s="322">
        <f>IF(MinBaseIntEcon&gt;ROUND(((1-InternationalEconDiscount)*'UPS Interational Economy Base'!E65),2),ROUND(MinBaseIntEcon*(1+ExpressFuelSurcharge),2),ROUND(((1-InternationalEconDiscount)*'UPS Interational Economy Base'!E65)*(1+ExpressFuelSurcharge),2))</f>
        <v>290.03</v>
      </c>
      <c r="F68" s="322">
        <f>IF(MinBaseIntEcon&gt;ROUND(((1-InternationalEconDiscount)*'UPS Interational Economy Base'!F65),2),ROUND(MinBaseIntEcon*(1+ExpressFuelSurcharge),2),ROUND(((1-InternationalEconDiscount)*'UPS Interational Economy Base'!F65)*(1+ExpressFuelSurcharge),2))</f>
        <v>230.95</v>
      </c>
      <c r="G68" s="322">
        <f>IF(MinBaseIntEcon&gt;ROUND(((1-InternationalEconDiscount)*'UPS Interational Economy Base'!G65),2),ROUND(MinBaseIntEcon*(1+ExpressFuelSurcharge),2),ROUND(((1-InternationalEconDiscount)*'UPS Interational Economy Base'!G65)*(1+ExpressFuelSurcharge),2))</f>
        <v>359.61</v>
      </c>
      <c r="H68" s="322">
        <f>IF(MinBaseIntEcon&gt;ROUND(((1-InternationalEconDiscount)*'UPS Interational Economy Base'!H65),2),ROUND(MinBaseIntEcon*(1+ExpressFuelSurcharge),2),ROUND(((1-InternationalEconDiscount)*'UPS Interational Economy Base'!H65)*(1+ExpressFuelSurcharge),2))</f>
        <v>450.61</v>
      </c>
      <c r="I68" s="322">
        <f>IF(MinBaseIntEcon&gt;ROUND(((1-InternationalEconDiscount)*'UPS Interational Economy Base'!I65),2),ROUND(MinBaseIntEcon*(1+ExpressFuelSurcharge),2),ROUND(((1-InternationalEconDiscount)*'UPS Interational Economy Base'!I65)*(1+ExpressFuelSurcharge),2))</f>
        <v>389.49</v>
      </c>
      <c r="J68" s="322">
        <f>IF(MinBaseIntEcon&gt;ROUND(((1-InternationalEconDiscount)*'UPS Interational Economy Base'!J65),2),ROUND(MinBaseIntEcon*(1+ExpressFuelSurcharge),2),ROUND(((1-InternationalEconDiscount)*'UPS Interational Economy Base'!J65)*(1+ExpressFuelSurcharge),2))</f>
        <v>481.95</v>
      </c>
      <c r="K68" s="322">
        <f>IF(MinBaseIntEcon&gt;ROUND(((1-InternationalEconDiscount)*'UPS Interational Economy Base'!K65),2),ROUND(MinBaseIntEcon*(1+ExpressFuelSurcharge),2),ROUND(((1-InternationalEconDiscount)*'UPS Interational Economy Base'!K65)*(1+ExpressFuelSurcharge),2))</f>
        <v>552.45</v>
      </c>
      <c r="L68" s="322">
        <f>IF(MinBaseIntEcon&gt;ROUND(((1-InternationalEconDiscount)*'UPS Interational Economy Base'!L65),2),ROUND(MinBaseIntEcon*(1+ExpressFuelSurcharge),2),ROUND(((1-InternationalEconDiscount)*'UPS Interational Economy Base'!L65)*(1+ExpressFuelSurcharge),2))</f>
        <v>539.76</v>
      </c>
      <c r="M68" s="322">
        <f>IF(MinBaseIntEcon&gt;ROUND(((1-InternationalEconDiscount)*'UPS Interational Economy Base'!M65),2),ROUND(MinBaseIntEcon*(1+ExpressFuelSurcharge),2),ROUND(((1-InternationalEconDiscount)*'UPS Interational Economy Base'!M65)*(1+ExpressFuelSurcharge),2))</f>
        <v>337.14</v>
      </c>
      <c r="N68" s="322">
        <f>IF(MinBaseIntEcon&gt;ROUND(((1-InternationalEconDiscount)*'UPS Interational Economy Base'!N65),2),ROUND(MinBaseIntEcon*(1+ExpressFuelSurcharge),2),ROUND(((1-InternationalEconDiscount)*'UPS Interational Economy Base'!N65)*(1+ExpressFuelSurcharge),2))</f>
        <v>432.6</v>
      </c>
      <c r="O68" s="322">
        <f>IF(MinBaseIntEcon&gt;ROUND(((1-InternationalEconDiscount)*'UPS Interational Economy Base'!O65),2),ROUND(MinBaseIntEcon*(1+ExpressFuelSurcharge),2),ROUND(((1-InternationalEconDiscount)*'UPS Interational Economy Base'!O65)*(1+ExpressFuelSurcharge),2))</f>
        <v>347.47</v>
      </c>
      <c r="P68" s="322">
        <f>IF(MinBaseIntEcon&gt;ROUND(((1-InternationalEconDiscount)*'UPS Interational Economy Base'!P65),2),ROUND(MinBaseIntEcon*(1+ExpressFuelSurcharge),2),ROUND(((1-InternationalEconDiscount)*'UPS Interational Economy Base'!P65)*(1+ExpressFuelSurcharge),2))</f>
        <v>323.77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ht="12.75" customHeight="1">
      <c r="A69" s="320">
        <v>78.0</v>
      </c>
      <c r="B69" s="322">
        <f>IF(MinBaseIntEcon&gt;ROUND(((1-InternationalEconDiscount)*'UPS Interational Economy Base'!B66),2),ROUND(MinBaseIntEcon*(1+ExpressFuelSurcharge),2),ROUND(((1-InternationalEconDiscount)*'UPS Interational Economy Base'!B66)*(1+ExpressFuelSurcharge),2))</f>
        <v>211.06</v>
      </c>
      <c r="C69" s="322">
        <f>IF(MinBaseIntEcon&gt;ROUND(((1-InternationalEconDiscount)*'UPS Interational Economy Base'!C66),2),ROUND(MinBaseIntEcon*(1+ExpressFuelSurcharge),2),ROUND(((1-InternationalEconDiscount)*'UPS Interational Economy Base'!C66)*(1+ExpressFuelSurcharge),2))</f>
        <v>223.63</v>
      </c>
      <c r="D69" s="322">
        <f>IF(MinBaseIntEcon&gt;ROUND(((1-InternationalEconDiscount)*'UPS Interational Economy Base'!D66),2),ROUND(MinBaseIntEcon*(1+ExpressFuelSurcharge),2),ROUND(((1-InternationalEconDiscount)*'UPS Interational Economy Base'!D66)*(1+ExpressFuelSurcharge),2))</f>
        <v>163.69</v>
      </c>
      <c r="E69" s="322">
        <f>IF(MinBaseIntEcon&gt;ROUND(((1-InternationalEconDiscount)*'UPS Interational Economy Base'!E66),2),ROUND(MinBaseIntEcon*(1+ExpressFuelSurcharge),2),ROUND(((1-InternationalEconDiscount)*'UPS Interational Economy Base'!E66)*(1+ExpressFuelSurcharge),2))</f>
        <v>290.5</v>
      </c>
      <c r="F69" s="322">
        <f>IF(MinBaseIntEcon&gt;ROUND(((1-InternationalEconDiscount)*'UPS Interational Economy Base'!F66),2),ROUND(MinBaseIntEcon*(1+ExpressFuelSurcharge),2),ROUND(((1-InternationalEconDiscount)*'UPS Interational Economy Base'!F66)*(1+ExpressFuelSurcharge),2))</f>
        <v>234.86</v>
      </c>
      <c r="G69" s="322">
        <f>IF(MinBaseIntEcon&gt;ROUND(((1-InternationalEconDiscount)*'UPS Interational Economy Base'!G66),2),ROUND(MinBaseIntEcon*(1+ExpressFuelSurcharge),2),ROUND(((1-InternationalEconDiscount)*'UPS Interational Economy Base'!G66)*(1+ExpressFuelSurcharge),2))</f>
        <v>376.29</v>
      </c>
      <c r="H69" s="322">
        <f>IF(MinBaseIntEcon&gt;ROUND(((1-InternationalEconDiscount)*'UPS Interational Economy Base'!H66),2),ROUND(MinBaseIntEcon*(1+ExpressFuelSurcharge),2),ROUND(((1-InternationalEconDiscount)*'UPS Interational Economy Base'!H66)*(1+ExpressFuelSurcharge),2))</f>
        <v>453.6</v>
      </c>
      <c r="I69" s="322">
        <f>IF(MinBaseIntEcon&gt;ROUND(((1-InternationalEconDiscount)*'UPS Interational Economy Base'!I66),2),ROUND(MinBaseIntEcon*(1+ExpressFuelSurcharge),2),ROUND(((1-InternationalEconDiscount)*'UPS Interational Economy Base'!I66)*(1+ExpressFuelSurcharge),2))</f>
        <v>400.45</v>
      </c>
      <c r="J69" s="322">
        <f>IF(MinBaseIntEcon&gt;ROUND(((1-InternationalEconDiscount)*'UPS Interational Economy Base'!J66),2),ROUND(MinBaseIntEcon*(1+ExpressFuelSurcharge),2),ROUND(((1-InternationalEconDiscount)*'UPS Interational Economy Base'!J66)*(1+ExpressFuelSurcharge),2))</f>
        <v>482.43</v>
      </c>
      <c r="K69" s="322">
        <f>IF(MinBaseIntEcon&gt;ROUND(((1-InternationalEconDiscount)*'UPS Interational Economy Base'!K66),2),ROUND(MinBaseIntEcon*(1+ExpressFuelSurcharge),2),ROUND(((1-InternationalEconDiscount)*'UPS Interational Economy Base'!K66)*(1+ExpressFuelSurcharge),2))</f>
        <v>552.95</v>
      </c>
      <c r="L69" s="322">
        <f>IF(MinBaseIntEcon&gt;ROUND(((1-InternationalEconDiscount)*'UPS Interational Economy Base'!L66),2),ROUND(MinBaseIntEcon*(1+ExpressFuelSurcharge),2),ROUND(((1-InternationalEconDiscount)*'UPS Interational Economy Base'!L66)*(1+ExpressFuelSurcharge),2))</f>
        <v>541.72</v>
      </c>
      <c r="M69" s="322">
        <f>IF(MinBaseIntEcon&gt;ROUND(((1-InternationalEconDiscount)*'UPS Interational Economy Base'!M66),2),ROUND(MinBaseIntEcon*(1+ExpressFuelSurcharge),2),ROUND(((1-InternationalEconDiscount)*'UPS Interational Economy Base'!M66)*(1+ExpressFuelSurcharge),2))</f>
        <v>342.52</v>
      </c>
      <c r="N69" s="322">
        <f>IF(MinBaseIntEcon&gt;ROUND(((1-InternationalEconDiscount)*'UPS Interational Economy Base'!N66),2),ROUND(MinBaseIntEcon*(1+ExpressFuelSurcharge),2),ROUND(((1-InternationalEconDiscount)*'UPS Interational Economy Base'!N66)*(1+ExpressFuelSurcharge),2))</f>
        <v>433.16</v>
      </c>
      <c r="O69" s="322">
        <f>IF(MinBaseIntEcon&gt;ROUND(((1-InternationalEconDiscount)*'UPS Interational Economy Base'!O66),2),ROUND(MinBaseIntEcon*(1+ExpressFuelSurcharge),2),ROUND(((1-InternationalEconDiscount)*'UPS Interational Economy Base'!O66)*(1+ExpressFuelSurcharge),2))</f>
        <v>347.96</v>
      </c>
      <c r="P69" s="322">
        <f>IF(MinBaseIntEcon&gt;ROUND(((1-InternationalEconDiscount)*'UPS Interational Economy Base'!P66),2),ROUND(MinBaseIntEcon*(1+ExpressFuelSurcharge),2),ROUND(((1-InternationalEconDiscount)*'UPS Interational Economy Base'!P66)*(1+ExpressFuelSurcharge),2))</f>
        <v>328.18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ht="12.75" customHeight="1">
      <c r="A70" s="320">
        <v>80.0</v>
      </c>
      <c r="B70" s="322">
        <f>IF(MinBaseIntEcon&gt;ROUND(((1-InternationalEconDiscount)*'UPS Interational Economy Base'!B67),2),ROUND(MinBaseIntEcon*(1+ExpressFuelSurcharge),2),ROUND(((1-InternationalEconDiscount)*'UPS Interational Economy Base'!B67)*(1+ExpressFuelSurcharge),2))</f>
        <v>212.77</v>
      </c>
      <c r="C70" s="322">
        <f>IF(MinBaseIntEcon&gt;ROUND(((1-InternationalEconDiscount)*'UPS Interational Economy Base'!C67),2),ROUND(MinBaseIntEcon*(1+ExpressFuelSurcharge),2),ROUND(((1-InternationalEconDiscount)*'UPS Interational Economy Base'!C67)*(1+ExpressFuelSurcharge),2))</f>
        <v>224.14</v>
      </c>
      <c r="D70" s="322">
        <f>IF(MinBaseIntEcon&gt;ROUND(((1-InternationalEconDiscount)*'UPS Interational Economy Base'!D67),2),ROUND(MinBaseIntEcon*(1+ExpressFuelSurcharge),2),ROUND(((1-InternationalEconDiscount)*'UPS Interational Economy Base'!D67)*(1+ExpressFuelSurcharge),2))</f>
        <v>167.56</v>
      </c>
      <c r="E70" s="322">
        <f>IF(MinBaseIntEcon&gt;ROUND(((1-InternationalEconDiscount)*'UPS Interational Economy Base'!E67),2),ROUND(MinBaseIntEcon*(1+ExpressFuelSurcharge),2),ROUND(((1-InternationalEconDiscount)*'UPS Interational Economy Base'!E67)*(1+ExpressFuelSurcharge),2))</f>
        <v>291.77</v>
      </c>
      <c r="F70" s="322">
        <f>IF(MinBaseIntEcon&gt;ROUND(((1-InternationalEconDiscount)*'UPS Interational Economy Base'!F67),2),ROUND(MinBaseIntEcon*(1+ExpressFuelSurcharge),2),ROUND(((1-InternationalEconDiscount)*'UPS Interational Economy Base'!F67)*(1+ExpressFuelSurcharge),2))</f>
        <v>238.32</v>
      </c>
      <c r="G70" s="322">
        <f>IF(MinBaseIntEcon&gt;ROUND(((1-InternationalEconDiscount)*'UPS Interational Economy Base'!G67),2),ROUND(MinBaseIntEcon*(1+ExpressFuelSurcharge),2),ROUND(((1-InternationalEconDiscount)*'UPS Interational Economy Base'!G67)*(1+ExpressFuelSurcharge),2))</f>
        <v>376.76</v>
      </c>
      <c r="H70" s="322">
        <f>IF(MinBaseIntEcon&gt;ROUND(((1-InternationalEconDiscount)*'UPS Interational Economy Base'!H67),2),ROUND(MinBaseIntEcon*(1+ExpressFuelSurcharge),2),ROUND(((1-InternationalEconDiscount)*'UPS Interational Economy Base'!H67)*(1+ExpressFuelSurcharge),2))</f>
        <v>456.61</v>
      </c>
      <c r="I70" s="322">
        <f>IF(MinBaseIntEcon&gt;ROUND(((1-InternationalEconDiscount)*'UPS Interational Economy Base'!I67),2),ROUND(MinBaseIntEcon*(1+ExpressFuelSurcharge),2),ROUND(((1-InternationalEconDiscount)*'UPS Interational Economy Base'!I67)*(1+ExpressFuelSurcharge),2))</f>
        <v>400.95</v>
      </c>
      <c r="J70" s="322">
        <f>IF(MinBaseIntEcon&gt;ROUND(((1-InternationalEconDiscount)*'UPS Interational Economy Base'!J67),2),ROUND(MinBaseIntEcon*(1+ExpressFuelSurcharge),2),ROUND(((1-InternationalEconDiscount)*'UPS Interational Economy Base'!J67)*(1+ExpressFuelSurcharge),2))</f>
        <v>517.74</v>
      </c>
      <c r="K70" s="322">
        <f>IF(MinBaseIntEcon&gt;ROUND(((1-InternationalEconDiscount)*'UPS Interational Economy Base'!K67),2),ROUND(MinBaseIntEcon*(1+ExpressFuelSurcharge),2),ROUND(((1-InternationalEconDiscount)*'UPS Interational Economy Base'!K67)*(1+ExpressFuelSurcharge),2))</f>
        <v>555.36</v>
      </c>
      <c r="L70" s="322">
        <f>IF(MinBaseIntEcon&gt;ROUND(((1-InternationalEconDiscount)*'UPS Interational Economy Base'!L67),2),ROUND(MinBaseIntEcon*(1+ExpressFuelSurcharge),2),ROUND(((1-InternationalEconDiscount)*'UPS Interational Economy Base'!L67)*(1+ExpressFuelSurcharge),2))</f>
        <v>542.27</v>
      </c>
      <c r="M70" s="322">
        <f>IF(MinBaseIntEcon&gt;ROUND(((1-InternationalEconDiscount)*'UPS Interational Economy Base'!M67),2),ROUND(MinBaseIntEcon*(1+ExpressFuelSurcharge),2),ROUND(((1-InternationalEconDiscount)*'UPS Interational Economy Base'!M67)*(1+ExpressFuelSurcharge),2))</f>
        <v>347.9</v>
      </c>
      <c r="N70" s="322">
        <f>IF(MinBaseIntEcon&gt;ROUND(((1-InternationalEconDiscount)*'UPS Interational Economy Base'!N67),2),ROUND(MinBaseIntEcon*(1+ExpressFuelSurcharge),2),ROUND(((1-InternationalEconDiscount)*'UPS Interational Economy Base'!N67)*(1+ExpressFuelSurcharge),2))</f>
        <v>433.72</v>
      </c>
      <c r="O70" s="322">
        <f>IF(MinBaseIntEcon&gt;ROUND(((1-InternationalEconDiscount)*'UPS Interational Economy Base'!O67),2),ROUND(MinBaseIntEcon*(1+ExpressFuelSurcharge),2),ROUND(((1-InternationalEconDiscount)*'UPS Interational Economy Base'!O67)*(1+ExpressFuelSurcharge),2))</f>
        <v>349.79</v>
      </c>
      <c r="P70" s="322">
        <f>IF(MinBaseIntEcon&gt;ROUND(((1-InternationalEconDiscount)*'UPS Interational Economy Base'!P67),2),ROUND(MinBaseIntEcon*(1+ExpressFuelSurcharge),2),ROUND(((1-InternationalEconDiscount)*'UPS Interational Economy Base'!P67)*(1+ExpressFuelSurcharge),2))</f>
        <v>332.6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ht="12.75" customHeight="1">
      <c r="A71" s="320">
        <v>82.0</v>
      </c>
      <c r="B71" s="322">
        <f>IF(MinBaseIntEcon&gt;ROUND(((1-InternationalEconDiscount)*'UPS Interational Economy Base'!B68),2),ROUND(MinBaseIntEcon*(1+ExpressFuelSurcharge),2),ROUND(((1-InternationalEconDiscount)*'UPS Interational Economy Base'!B68)*(1+ExpressFuelSurcharge),2))</f>
        <v>214.48</v>
      </c>
      <c r="C71" s="322">
        <f>IF(MinBaseIntEcon&gt;ROUND(((1-InternationalEconDiscount)*'UPS Interational Economy Base'!C68),2),ROUND(MinBaseIntEcon*(1+ExpressFuelSurcharge),2),ROUND(((1-InternationalEconDiscount)*'UPS Interational Economy Base'!C68)*(1+ExpressFuelSurcharge),2))</f>
        <v>224.58</v>
      </c>
      <c r="D71" s="322">
        <f>IF(MinBaseIntEcon&gt;ROUND(((1-InternationalEconDiscount)*'UPS Interational Economy Base'!D68),2),ROUND(MinBaseIntEcon*(1+ExpressFuelSurcharge),2),ROUND(((1-InternationalEconDiscount)*'UPS Interational Economy Base'!D68)*(1+ExpressFuelSurcharge),2))</f>
        <v>170.91</v>
      </c>
      <c r="E71" s="322">
        <f>IF(MinBaseIntEcon&gt;ROUND(((1-InternationalEconDiscount)*'UPS Interational Economy Base'!E68),2),ROUND(MinBaseIntEcon*(1+ExpressFuelSurcharge),2),ROUND(((1-InternationalEconDiscount)*'UPS Interational Economy Base'!E68)*(1+ExpressFuelSurcharge),2))</f>
        <v>292.56</v>
      </c>
      <c r="F71" s="322">
        <f>IF(MinBaseIntEcon&gt;ROUND(((1-InternationalEconDiscount)*'UPS Interational Economy Base'!F68),2),ROUND(MinBaseIntEcon*(1+ExpressFuelSurcharge),2),ROUND(((1-InternationalEconDiscount)*'UPS Interational Economy Base'!F68)*(1+ExpressFuelSurcharge),2))</f>
        <v>244.62</v>
      </c>
      <c r="G71" s="322">
        <f>IF(MinBaseIntEcon&gt;ROUND(((1-InternationalEconDiscount)*'UPS Interational Economy Base'!G68),2),ROUND(MinBaseIntEcon*(1+ExpressFuelSurcharge),2),ROUND(((1-InternationalEconDiscount)*'UPS Interational Economy Base'!G68)*(1+ExpressFuelSurcharge),2))</f>
        <v>377.24</v>
      </c>
      <c r="H71" s="322">
        <f>IF(MinBaseIntEcon&gt;ROUND(((1-InternationalEconDiscount)*'UPS Interational Economy Base'!H68),2),ROUND(MinBaseIntEcon*(1+ExpressFuelSurcharge),2),ROUND(((1-InternationalEconDiscount)*'UPS Interational Economy Base'!H68)*(1+ExpressFuelSurcharge),2))</f>
        <v>459.61</v>
      </c>
      <c r="I71" s="322">
        <f>IF(MinBaseIntEcon&gt;ROUND(((1-InternationalEconDiscount)*'UPS Interational Economy Base'!I68),2),ROUND(MinBaseIntEcon*(1+ExpressFuelSurcharge),2),ROUND(((1-InternationalEconDiscount)*'UPS Interational Economy Base'!I68)*(1+ExpressFuelSurcharge),2))</f>
        <v>406.46</v>
      </c>
      <c r="J71" s="322">
        <f>IF(MinBaseIntEcon&gt;ROUND(((1-InternationalEconDiscount)*'UPS Interational Economy Base'!J68),2),ROUND(MinBaseIntEcon*(1+ExpressFuelSurcharge),2),ROUND(((1-InternationalEconDiscount)*'UPS Interational Economy Base'!J68)*(1+ExpressFuelSurcharge),2))</f>
        <v>518.22</v>
      </c>
      <c r="K71" s="322">
        <f>IF(MinBaseIntEcon&gt;ROUND(((1-InternationalEconDiscount)*'UPS Interational Economy Base'!K68),2),ROUND(MinBaseIntEcon*(1+ExpressFuelSurcharge),2),ROUND(((1-InternationalEconDiscount)*'UPS Interational Economy Base'!K68)*(1+ExpressFuelSurcharge),2))</f>
        <v>559.64</v>
      </c>
      <c r="L71" s="322">
        <f>IF(MinBaseIntEcon&gt;ROUND(((1-InternationalEconDiscount)*'UPS Interational Economy Base'!L68),2),ROUND(MinBaseIntEcon*(1+ExpressFuelSurcharge),2),ROUND(((1-InternationalEconDiscount)*'UPS Interational Economy Base'!L68)*(1+ExpressFuelSurcharge),2))</f>
        <v>542.8</v>
      </c>
      <c r="M71" s="322">
        <f>IF(MinBaseIntEcon&gt;ROUND(((1-InternationalEconDiscount)*'UPS Interational Economy Base'!M68),2),ROUND(MinBaseIntEcon*(1+ExpressFuelSurcharge),2),ROUND(((1-InternationalEconDiscount)*'UPS Interational Economy Base'!M68)*(1+ExpressFuelSurcharge),2))</f>
        <v>348.84</v>
      </c>
      <c r="N71" s="322">
        <f>IF(MinBaseIntEcon&gt;ROUND(((1-InternationalEconDiscount)*'UPS Interational Economy Base'!N68),2),ROUND(MinBaseIntEcon*(1+ExpressFuelSurcharge),2),ROUND(((1-InternationalEconDiscount)*'UPS Interational Economy Base'!N68)*(1+ExpressFuelSurcharge),2))</f>
        <v>435.22</v>
      </c>
      <c r="O71" s="322">
        <f>IF(MinBaseIntEcon&gt;ROUND(((1-InternationalEconDiscount)*'UPS Interational Economy Base'!O68),2),ROUND(MinBaseIntEcon*(1+ExpressFuelSurcharge),2),ROUND(((1-InternationalEconDiscount)*'UPS Interational Economy Base'!O68)*(1+ExpressFuelSurcharge),2))</f>
        <v>350.28</v>
      </c>
      <c r="P71" s="322">
        <f>IF(MinBaseIntEcon&gt;ROUND(((1-InternationalEconDiscount)*'UPS Interational Economy Base'!P68),2),ROUND(MinBaseIntEcon*(1+ExpressFuelSurcharge),2),ROUND(((1-InternationalEconDiscount)*'UPS Interational Economy Base'!P68)*(1+ExpressFuelSurcharge),2))</f>
        <v>337.02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ht="12.75" customHeight="1">
      <c r="A72" s="320">
        <v>84.0</v>
      </c>
      <c r="B72" s="322">
        <f>IF(MinBaseIntEcon&gt;ROUND(((1-InternationalEconDiscount)*'UPS Interational Economy Base'!B69),2),ROUND(MinBaseIntEcon*(1+ExpressFuelSurcharge),2),ROUND(((1-InternationalEconDiscount)*'UPS Interational Economy Base'!B69)*(1+ExpressFuelSurcharge),2))</f>
        <v>216.19</v>
      </c>
      <c r="C72" s="322">
        <f>IF(MinBaseIntEcon&gt;ROUND(((1-InternationalEconDiscount)*'UPS Interational Economy Base'!C69),2),ROUND(MinBaseIntEcon*(1+ExpressFuelSurcharge),2),ROUND(((1-InternationalEconDiscount)*'UPS Interational Economy Base'!C69)*(1+ExpressFuelSurcharge),2))</f>
        <v>225.03</v>
      </c>
      <c r="D72" s="322">
        <f>IF(MinBaseIntEcon&gt;ROUND(((1-InternationalEconDiscount)*'UPS Interational Economy Base'!D69),2),ROUND(MinBaseIntEcon*(1+ExpressFuelSurcharge),2),ROUND(((1-InternationalEconDiscount)*'UPS Interational Economy Base'!D69)*(1+ExpressFuelSurcharge),2))</f>
        <v>171.44</v>
      </c>
      <c r="E72" s="322">
        <f>IF(MinBaseIntEcon&gt;ROUND(((1-InternationalEconDiscount)*'UPS Interational Economy Base'!E69),2),ROUND(MinBaseIntEcon*(1+ExpressFuelSurcharge),2),ROUND(((1-InternationalEconDiscount)*'UPS Interational Economy Base'!E69)*(1+ExpressFuelSurcharge),2))</f>
        <v>293.03</v>
      </c>
      <c r="F72" s="322">
        <f>IF(MinBaseIntEcon&gt;ROUND(((1-InternationalEconDiscount)*'UPS Interational Economy Base'!F69),2),ROUND(MinBaseIntEcon*(1+ExpressFuelSurcharge),2),ROUND(((1-InternationalEconDiscount)*'UPS Interational Economy Base'!F69)*(1+ExpressFuelSurcharge),2))</f>
        <v>245.24</v>
      </c>
      <c r="G72" s="322">
        <f>IF(MinBaseIntEcon&gt;ROUND(((1-InternationalEconDiscount)*'UPS Interational Economy Base'!G69),2),ROUND(MinBaseIntEcon*(1+ExpressFuelSurcharge),2),ROUND(((1-InternationalEconDiscount)*'UPS Interational Economy Base'!G69)*(1+ExpressFuelSurcharge),2))</f>
        <v>377.71</v>
      </c>
      <c r="H72" s="322">
        <f>IF(MinBaseIntEcon&gt;ROUND(((1-InternationalEconDiscount)*'UPS Interational Economy Base'!H69),2),ROUND(MinBaseIntEcon*(1+ExpressFuelSurcharge),2),ROUND(((1-InternationalEconDiscount)*'UPS Interational Economy Base'!H69)*(1+ExpressFuelSurcharge),2))</f>
        <v>462.61</v>
      </c>
      <c r="I72" s="322">
        <f>IF(MinBaseIntEcon&gt;ROUND(((1-InternationalEconDiscount)*'UPS Interational Economy Base'!I69),2),ROUND(MinBaseIntEcon*(1+ExpressFuelSurcharge),2),ROUND(((1-InternationalEconDiscount)*'UPS Interational Economy Base'!I69)*(1+ExpressFuelSurcharge),2))</f>
        <v>406.93</v>
      </c>
      <c r="J72" s="322">
        <f>IF(MinBaseIntEcon&gt;ROUND(((1-InternationalEconDiscount)*'UPS Interational Economy Base'!J69),2),ROUND(MinBaseIntEcon*(1+ExpressFuelSurcharge),2),ROUND(((1-InternationalEconDiscount)*'UPS Interational Economy Base'!J69)*(1+ExpressFuelSurcharge),2))</f>
        <v>518.71</v>
      </c>
      <c r="K72" s="322">
        <f>IF(MinBaseIntEcon&gt;ROUND(((1-InternationalEconDiscount)*'UPS Interational Economy Base'!K69),2),ROUND(MinBaseIntEcon*(1+ExpressFuelSurcharge),2),ROUND(((1-InternationalEconDiscount)*'UPS Interational Economy Base'!K69)*(1+ExpressFuelSurcharge),2))</f>
        <v>599.35</v>
      </c>
      <c r="L72" s="322">
        <f>IF(MinBaseIntEcon&gt;ROUND(((1-InternationalEconDiscount)*'UPS Interational Economy Base'!L69),2),ROUND(MinBaseIntEcon*(1+ExpressFuelSurcharge),2),ROUND(((1-InternationalEconDiscount)*'UPS Interational Economy Base'!L69)*(1+ExpressFuelSurcharge),2))</f>
        <v>543.27</v>
      </c>
      <c r="M72" s="322">
        <f>IF(MinBaseIntEcon&gt;ROUND(((1-InternationalEconDiscount)*'UPS Interational Economy Base'!M69),2),ROUND(MinBaseIntEcon*(1+ExpressFuelSurcharge),2),ROUND(((1-InternationalEconDiscount)*'UPS Interational Economy Base'!M69)*(1+ExpressFuelSurcharge),2))</f>
        <v>349.35</v>
      </c>
      <c r="N72" s="322">
        <f>IF(MinBaseIntEcon&gt;ROUND(((1-InternationalEconDiscount)*'UPS Interational Economy Base'!N69),2),ROUND(MinBaseIntEcon*(1+ExpressFuelSurcharge),2),ROUND(((1-InternationalEconDiscount)*'UPS Interational Economy Base'!N69)*(1+ExpressFuelSurcharge),2))</f>
        <v>435.77</v>
      </c>
      <c r="O72" s="322">
        <f>IF(MinBaseIntEcon&gt;ROUND(((1-InternationalEconDiscount)*'UPS Interational Economy Base'!O69),2),ROUND(MinBaseIntEcon*(1+ExpressFuelSurcharge),2),ROUND(((1-InternationalEconDiscount)*'UPS Interational Economy Base'!O69)*(1+ExpressFuelSurcharge),2))</f>
        <v>350.77</v>
      </c>
      <c r="P72" s="322">
        <f>IF(MinBaseIntEcon&gt;ROUND(((1-InternationalEconDiscount)*'UPS Interational Economy Base'!P69),2),ROUND(MinBaseIntEcon*(1+ExpressFuelSurcharge),2),ROUND(((1-InternationalEconDiscount)*'UPS Interational Economy Base'!P69)*(1+ExpressFuelSurcharge),2))</f>
        <v>341.44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ht="12.75" customHeight="1">
      <c r="A73" s="320">
        <v>86.0</v>
      </c>
      <c r="B73" s="322">
        <f>IF(MinBaseIntEcon&gt;ROUND(((1-InternationalEconDiscount)*'UPS Interational Economy Base'!B70),2),ROUND(MinBaseIntEcon*(1+ExpressFuelSurcharge),2),ROUND(((1-InternationalEconDiscount)*'UPS Interational Economy Base'!B70)*(1+ExpressFuelSurcharge),2))</f>
        <v>217.85</v>
      </c>
      <c r="C73" s="322">
        <f>IF(MinBaseIntEcon&gt;ROUND(((1-InternationalEconDiscount)*'UPS Interational Economy Base'!C70),2),ROUND(MinBaseIntEcon*(1+ExpressFuelSurcharge),2),ROUND(((1-InternationalEconDiscount)*'UPS Interational Economy Base'!C70)*(1+ExpressFuelSurcharge),2))</f>
        <v>225.47</v>
      </c>
      <c r="D73" s="322">
        <f>IF(MinBaseIntEcon&gt;ROUND(((1-InternationalEconDiscount)*'UPS Interational Economy Base'!D70),2),ROUND(MinBaseIntEcon*(1+ExpressFuelSurcharge),2),ROUND(((1-InternationalEconDiscount)*'UPS Interational Economy Base'!D70)*(1+ExpressFuelSurcharge),2))</f>
        <v>178.2</v>
      </c>
      <c r="E73" s="322">
        <f>IF(MinBaseIntEcon&gt;ROUND(((1-InternationalEconDiscount)*'UPS Interational Economy Base'!E70),2),ROUND(MinBaseIntEcon*(1+ExpressFuelSurcharge),2),ROUND(((1-InternationalEconDiscount)*'UPS Interational Economy Base'!E70)*(1+ExpressFuelSurcharge),2))</f>
        <v>297.63</v>
      </c>
      <c r="F73" s="322">
        <f>IF(MinBaseIntEcon&gt;ROUND(((1-InternationalEconDiscount)*'UPS Interational Economy Base'!F70),2),ROUND(MinBaseIntEcon*(1+ExpressFuelSurcharge),2),ROUND(((1-InternationalEconDiscount)*'UPS Interational Economy Base'!F70)*(1+ExpressFuelSurcharge),2))</f>
        <v>248.7</v>
      </c>
      <c r="G73" s="322">
        <f>IF(MinBaseIntEcon&gt;ROUND(((1-InternationalEconDiscount)*'UPS Interational Economy Base'!G70),2),ROUND(MinBaseIntEcon*(1+ExpressFuelSurcharge),2),ROUND(((1-InternationalEconDiscount)*'UPS Interational Economy Base'!G70)*(1+ExpressFuelSurcharge),2))</f>
        <v>378.18</v>
      </c>
      <c r="H73" s="322">
        <f>IF(MinBaseIntEcon&gt;ROUND(((1-InternationalEconDiscount)*'UPS Interational Economy Base'!H70),2),ROUND(MinBaseIntEcon*(1+ExpressFuelSurcharge),2),ROUND(((1-InternationalEconDiscount)*'UPS Interational Economy Base'!H70)*(1+ExpressFuelSurcharge),2))</f>
        <v>465.6</v>
      </c>
      <c r="I73" s="322">
        <f>IF(MinBaseIntEcon&gt;ROUND(((1-InternationalEconDiscount)*'UPS Interational Economy Base'!I70),2),ROUND(MinBaseIntEcon*(1+ExpressFuelSurcharge),2),ROUND(((1-InternationalEconDiscount)*'UPS Interational Economy Base'!I70)*(1+ExpressFuelSurcharge),2))</f>
        <v>411.94</v>
      </c>
      <c r="J73" s="322">
        <f>IF(MinBaseIntEcon&gt;ROUND(((1-InternationalEconDiscount)*'UPS Interational Economy Base'!J70),2),ROUND(MinBaseIntEcon*(1+ExpressFuelSurcharge),2),ROUND(((1-InternationalEconDiscount)*'UPS Interational Economy Base'!J70)*(1+ExpressFuelSurcharge),2))</f>
        <v>519.19</v>
      </c>
      <c r="K73" s="322">
        <f>IF(MinBaseIntEcon&gt;ROUND(((1-InternationalEconDiscount)*'UPS Interational Economy Base'!K70),2),ROUND(MinBaseIntEcon*(1+ExpressFuelSurcharge),2),ROUND(((1-InternationalEconDiscount)*'UPS Interational Economy Base'!K70)*(1+ExpressFuelSurcharge),2))</f>
        <v>599.83</v>
      </c>
      <c r="L73" s="322">
        <f>IF(MinBaseIntEcon&gt;ROUND(((1-InternationalEconDiscount)*'UPS Interational Economy Base'!L70),2),ROUND(MinBaseIntEcon*(1+ExpressFuelSurcharge),2),ROUND(((1-InternationalEconDiscount)*'UPS Interational Economy Base'!L70)*(1+ExpressFuelSurcharge),2))</f>
        <v>545.01</v>
      </c>
      <c r="M73" s="322">
        <f>IF(MinBaseIntEcon&gt;ROUND(((1-InternationalEconDiscount)*'UPS Interational Economy Base'!M70),2),ROUND(MinBaseIntEcon*(1+ExpressFuelSurcharge),2),ROUND(((1-InternationalEconDiscount)*'UPS Interational Economy Base'!M70)*(1+ExpressFuelSurcharge),2))</f>
        <v>364.04</v>
      </c>
      <c r="N73" s="322">
        <f>IF(MinBaseIntEcon&gt;ROUND(((1-InternationalEconDiscount)*'UPS Interational Economy Base'!N70),2),ROUND(MinBaseIntEcon*(1+ExpressFuelSurcharge),2),ROUND(((1-InternationalEconDiscount)*'UPS Interational Economy Base'!N70)*(1+ExpressFuelSurcharge),2))</f>
        <v>436.33</v>
      </c>
      <c r="O73" s="322">
        <f>IF(MinBaseIntEcon&gt;ROUND(((1-InternationalEconDiscount)*'UPS Interational Economy Base'!O70),2),ROUND(MinBaseIntEcon*(1+ExpressFuelSurcharge),2),ROUND(((1-InternationalEconDiscount)*'UPS Interational Economy Base'!O70)*(1+ExpressFuelSurcharge),2))</f>
        <v>351.25</v>
      </c>
      <c r="P73" s="322">
        <f>IF(MinBaseIntEcon&gt;ROUND(((1-InternationalEconDiscount)*'UPS Interational Economy Base'!P70),2),ROUND(MinBaseIntEcon*(1+ExpressFuelSurcharge),2),ROUND(((1-InternationalEconDiscount)*'UPS Interational Economy Base'!P70)*(1+ExpressFuelSurcharge),2))</f>
        <v>345.85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ht="12.75" customHeight="1">
      <c r="A74" s="320">
        <v>88.0</v>
      </c>
      <c r="B74" s="322">
        <f>IF(MinBaseIntEcon&gt;ROUND(((1-InternationalEconDiscount)*'UPS Interational Economy Base'!B71),2),ROUND(MinBaseIntEcon*(1+ExpressFuelSurcharge),2),ROUND(((1-InternationalEconDiscount)*'UPS Interational Economy Base'!B71)*(1+ExpressFuelSurcharge),2))</f>
        <v>219.26</v>
      </c>
      <c r="C74" s="322">
        <f>IF(MinBaseIntEcon&gt;ROUND(((1-InternationalEconDiscount)*'UPS Interational Economy Base'!C71),2),ROUND(MinBaseIntEcon*(1+ExpressFuelSurcharge),2),ROUND(((1-InternationalEconDiscount)*'UPS Interational Economy Base'!C71)*(1+ExpressFuelSurcharge),2))</f>
        <v>225.91</v>
      </c>
      <c r="D74" s="322">
        <f>IF(MinBaseIntEcon&gt;ROUND(((1-InternationalEconDiscount)*'UPS Interational Economy Base'!D71),2),ROUND(MinBaseIntEcon*(1+ExpressFuelSurcharge),2),ROUND(((1-InternationalEconDiscount)*'UPS Interational Economy Base'!D71)*(1+ExpressFuelSurcharge),2))</f>
        <v>182.39</v>
      </c>
      <c r="E74" s="322">
        <f>IF(MinBaseIntEcon&gt;ROUND(((1-InternationalEconDiscount)*'UPS Interational Economy Base'!E71),2),ROUND(MinBaseIntEcon*(1+ExpressFuelSurcharge),2),ROUND(((1-InternationalEconDiscount)*'UPS Interational Economy Base'!E71)*(1+ExpressFuelSurcharge),2))</f>
        <v>305.09</v>
      </c>
      <c r="F74" s="322">
        <f>IF(MinBaseIntEcon&gt;ROUND(((1-InternationalEconDiscount)*'UPS Interational Economy Base'!F71),2),ROUND(MinBaseIntEcon*(1+ExpressFuelSurcharge),2),ROUND(((1-InternationalEconDiscount)*'UPS Interational Economy Base'!F71)*(1+ExpressFuelSurcharge),2))</f>
        <v>252.19</v>
      </c>
      <c r="G74" s="322">
        <f>IF(MinBaseIntEcon&gt;ROUND(((1-InternationalEconDiscount)*'UPS Interational Economy Base'!G71),2),ROUND(MinBaseIntEcon*(1+ExpressFuelSurcharge),2),ROUND(((1-InternationalEconDiscount)*'UPS Interational Economy Base'!G71)*(1+ExpressFuelSurcharge),2))</f>
        <v>378.65</v>
      </c>
      <c r="H74" s="322">
        <f>IF(MinBaseIntEcon&gt;ROUND(((1-InternationalEconDiscount)*'UPS Interational Economy Base'!H71),2),ROUND(MinBaseIntEcon*(1+ExpressFuelSurcharge),2),ROUND(((1-InternationalEconDiscount)*'UPS Interational Economy Base'!H71)*(1+ExpressFuelSurcharge),2))</f>
        <v>467.42</v>
      </c>
      <c r="I74" s="322">
        <f>IF(MinBaseIntEcon&gt;ROUND(((1-InternationalEconDiscount)*'UPS Interational Economy Base'!I71),2),ROUND(MinBaseIntEcon*(1+ExpressFuelSurcharge),2),ROUND(((1-InternationalEconDiscount)*'UPS Interational Economy Base'!I71)*(1+ExpressFuelSurcharge),2))</f>
        <v>412.43</v>
      </c>
      <c r="J74" s="322">
        <f>IF(MinBaseIntEcon&gt;ROUND(((1-InternationalEconDiscount)*'UPS Interational Economy Base'!J71),2),ROUND(MinBaseIntEcon*(1+ExpressFuelSurcharge),2),ROUND(((1-InternationalEconDiscount)*'UPS Interational Economy Base'!J71)*(1+ExpressFuelSurcharge),2))</f>
        <v>519.67</v>
      </c>
      <c r="K74" s="322">
        <f>IF(MinBaseIntEcon&gt;ROUND(((1-InternationalEconDiscount)*'UPS Interational Economy Base'!K71),2),ROUND(MinBaseIntEcon*(1+ExpressFuelSurcharge),2),ROUND(((1-InternationalEconDiscount)*'UPS Interational Economy Base'!K71)*(1+ExpressFuelSurcharge),2))</f>
        <v>600.3</v>
      </c>
      <c r="L74" s="322">
        <f>IF(MinBaseIntEcon&gt;ROUND(((1-InternationalEconDiscount)*'UPS Interational Economy Base'!L71),2),ROUND(MinBaseIntEcon*(1+ExpressFuelSurcharge),2),ROUND(((1-InternationalEconDiscount)*'UPS Interational Economy Base'!L71)*(1+ExpressFuelSurcharge),2))</f>
        <v>545.51</v>
      </c>
      <c r="M74" s="322">
        <f>IF(MinBaseIntEcon&gt;ROUND(((1-InternationalEconDiscount)*'UPS Interational Economy Base'!M71),2),ROUND(MinBaseIntEcon*(1+ExpressFuelSurcharge),2),ROUND(((1-InternationalEconDiscount)*'UPS Interational Economy Base'!M71)*(1+ExpressFuelSurcharge),2))</f>
        <v>366.43</v>
      </c>
      <c r="N74" s="322">
        <f>IF(MinBaseIntEcon&gt;ROUND(((1-InternationalEconDiscount)*'UPS Interational Economy Base'!N71),2),ROUND(MinBaseIntEcon*(1+ExpressFuelSurcharge),2),ROUND(((1-InternationalEconDiscount)*'UPS Interational Economy Base'!N71)*(1+ExpressFuelSurcharge),2))</f>
        <v>458.51</v>
      </c>
      <c r="O74" s="322">
        <f>IF(MinBaseIntEcon&gt;ROUND(((1-InternationalEconDiscount)*'UPS Interational Economy Base'!O71),2),ROUND(MinBaseIntEcon*(1+ExpressFuelSurcharge),2),ROUND(((1-InternationalEconDiscount)*'UPS Interational Economy Base'!O71)*(1+ExpressFuelSurcharge),2))</f>
        <v>351.74</v>
      </c>
      <c r="P74" s="322">
        <f>IF(MinBaseIntEcon&gt;ROUND(((1-InternationalEconDiscount)*'UPS Interational Economy Base'!P71),2),ROUND(MinBaseIntEcon*(1+ExpressFuelSurcharge),2),ROUND(((1-InternationalEconDiscount)*'UPS Interational Economy Base'!P71)*(1+ExpressFuelSurcharge),2))</f>
        <v>350.28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ht="12.75" customHeight="1">
      <c r="A75" s="320">
        <v>90.0</v>
      </c>
      <c r="B75" s="322">
        <f>IF(MinBaseIntEcon&gt;ROUND(((1-InternationalEconDiscount)*'UPS Interational Economy Base'!B72),2),ROUND(MinBaseIntEcon*(1+ExpressFuelSurcharge),2),ROUND(((1-InternationalEconDiscount)*'UPS Interational Economy Base'!B72)*(1+ExpressFuelSurcharge),2))</f>
        <v>219.78</v>
      </c>
      <c r="C75" s="322">
        <f>IF(MinBaseIntEcon&gt;ROUND(((1-InternationalEconDiscount)*'UPS Interational Economy Base'!C72),2),ROUND(MinBaseIntEcon*(1+ExpressFuelSurcharge),2),ROUND(((1-InternationalEconDiscount)*'UPS Interational Economy Base'!C72)*(1+ExpressFuelSurcharge),2))</f>
        <v>226.35</v>
      </c>
      <c r="D75" s="322">
        <f>IF(MinBaseIntEcon&gt;ROUND(((1-InternationalEconDiscount)*'UPS Interational Economy Base'!D72),2),ROUND(MinBaseIntEcon*(1+ExpressFuelSurcharge),2),ROUND(((1-InternationalEconDiscount)*'UPS Interational Economy Base'!D72)*(1+ExpressFuelSurcharge),2))</f>
        <v>182.91</v>
      </c>
      <c r="E75" s="322">
        <f>IF(MinBaseIntEcon&gt;ROUND(((1-InternationalEconDiscount)*'UPS Interational Economy Base'!E72),2),ROUND(MinBaseIntEcon*(1+ExpressFuelSurcharge),2),ROUND(((1-InternationalEconDiscount)*'UPS Interational Economy Base'!E72)*(1+ExpressFuelSurcharge),2))</f>
        <v>308.87</v>
      </c>
      <c r="F75" s="322">
        <f>IF(MinBaseIntEcon&gt;ROUND(((1-InternationalEconDiscount)*'UPS Interational Economy Base'!F72),2),ROUND(MinBaseIntEcon*(1+ExpressFuelSurcharge),2),ROUND(((1-InternationalEconDiscount)*'UPS Interational Economy Base'!F72)*(1+ExpressFuelSurcharge),2))</f>
        <v>258.31</v>
      </c>
      <c r="G75" s="322">
        <f>IF(MinBaseIntEcon&gt;ROUND(((1-InternationalEconDiscount)*'UPS Interational Economy Base'!G72),2),ROUND(MinBaseIntEcon*(1+ExpressFuelSurcharge),2),ROUND(((1-InternationalEconDiscount)*'UPS Interational Economy Base'!G72)*(1+ExpressFuelSurcharge),2))</f>
        <v>379.13</v>
      </c>
      <c r="H75" s="322">
        <f>IF(MinBaseIntEcon&gt;ROUND(((1-InternationalEconDiscount)*'UPS Interational Economy Base'!H72),2),ROUND(MinBaseIntEcon*(1+ExpressFuelSurcharge),2),ROUND(((1-InternationalEconDiscount)*'UPS Interational Economy Base'!H72)*(1+ExpressFuelSurcharge),2))</f>
        <v>467.94</v>
      </c>
      <c r="I75" s="322">
        <f>IF(MinBaseIntEcon&gt;ROUND(((1-InternationalEconDiscount)*'UPS Interational Economy Base'!I72),2),ROUND(MinBaseIntEcon*(1+ExpressFuelSurcharge),2),ROUND(((1-InternationalEconDiscount)*'UPS Interational Economy Base'!I72)*(1+ExpressFuelSurcharge),2))</f>
        <v>413.03</v>
      </c>
      <c r="J75" s="322">
        <f>IF(MinBaseIntEcon&gt;ROUND(((1-InternationalEconDiscount)*'UPS Interational Economy Base'!J72),2),ROUND(MinBaseIntEcon*(1+ExpressFuelSurcharge),2),ROUND(((1-InternationalEconDiscount)*'UPS Interational Economy Base'!J72)*(1+ExpressFuelSurcharge),2))</f>
        <v>520.15</v>
      </c>
      <c r="K75" s="322">
        <f>IF(MinBaseIntEcon&gt;ROUND(((1-InternationalEconDiscount)*'UPS Interational Economy Base'!K72),2),ROUND(MinBaseIntEcon*(1+ExpressFuelSurcharge),2),ROUND(((1-InternationalEconDiscount)*'UPS Interational Economy Base'!K72)*(1+ExpressFuelSurcharge),2))</f>
        <v>604.95</v>
      </c>
      <c r="L75" s="322">
        <f>IF(MinBaseIntEcon&gt;ROUND(((1-InternationalEconDiscount)*'UPS Interational Economy Base'!L72),2),ROUND(MinBaseIntEcon*(1+ExpressFuelSurcharge),2),ROUND(((1-InternationalEconDiscount)*'UPS Interational Economy Base'!L72)*(1+ExpressFuelSurcharge),2))</f>
        <v>546.95</v>
      </c>
      <c r="M75" s="322">
        <f>IF(MinBaseIntEcon&gt;ROUND(((1-InternationalEconDiscount)*'UPS Interational Economy Base'!M72),2),ROUND(MinBaseIntEcon*(1+ExpressFuelSurcharge),2),ROUND(((1-InternationalEconDiscount)*'UPS Interational Economy Base'!M72)*(1+ExpressFuelSurcharge),2))</f>
        <v>366.93</v>
      </c>
      <c r="N75" s="322">
        <f>IF(MinBaseIntEcon&gt;ROUND(((1-InternationalEconDiscount)*'UPS Interational Economy Base'!N72),2),ROUND(MinBaseIntEcon*(1+ExpressFuelSurcharge),2),ROUND(((1-InternationalEconDiscount)*'UPS Interational Economy Base'!N72)*(1+ExpressFuelSurcharge),2))</f>
        <v>464.15</v>
      </c>
      <c r="O75" s="322">
        <f>IF(MinBaseIntEcon&gt;ROUND(((1-InternationalEconDiscount)*'UPS Interational Economy Base'!O72),2),ROUND(MinBaseIntEcon*(1+ExpressFuelSurcharge),2),ROUND(((1-InternationalEconDiscount)*'UPS Interational Economy Base'!O72)*(1+ExpressFuelSurcharge),2))</f>
        <v>352.22</v>
      </c>
      <c r="P75" s="322">
        <f>IF(MinBaseIntEcon&gt;ROUND(((1-InternationalEconDiscount)*'UPS Interational Economy Base'!P72),2),ROUND(MinBaseIntEcon*(1+ExpressFuelSurcharge),2),ROUND(((1-InternationalEconDiscount)*'UPS Interational Economy Base'!P72)*(1+ExpressFuelSurcharge),2))</f>
        <v>351.3</v>
      </c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ht="12.75" customHeight="1">
      <c r="A76" s="320">
        <v>92.0</v>
      </c>
      <c r="B76" s="322">
        <f>IF(MinBaseIntEcon&gt;ROUND(((1-InternationalEconDiscount)*'UPS Interational Economy Base'!B73),2),ROUND(MinBaseIntEcon*(1+ExpressFuelSurcharge),2),ROUND(((1-InternationalEconDiscount)*'UPS Interational Economy Base'!B73)*(1+ExpressFuelSurcharge),2))</f>
        <v>220.22</v>
      </c>
      <c r="C76" s="322">
        <f>IF(MinBaseIntEcon&gt;ROUND(((1-InternationalEconDiscount)*'UPS Interational Economy Base'!C73),2),ROUND(MinBaseIntEcon*(1+ExpressFuelSurcharge),2),ROUND(((1-InternationalEconDiscount)*'UPS Interational Economy Base'!C73)*(1+ExpressFuelSurcharge),2))</f>
        <v>226.79</v>
      </c>
      <c r="D76" s="322">
        <f>IF(MinBaseIntEcon&gt;ROUND(((1-InternationalEconDiscount)*'UPS Interational Economy Base'!D73),2),ROUND(MinBaseIntEcon*(1+ExpressFuelSurcharge),2),ROUND(((1-InternationalEconDiscount)*'UPS Interational Economy Base'!D73)*(1+ExpressFuelSurcharge),2))</f>
        <v>184.68</v>
      </c>
      <c r="E76" s="322">
        <f>IF(MinBaseIntEcon&gt;ROUND(((1-InternationalEconDiscount)*'UPS Interational Economy Base'!E73),2),ROUND(MinBaseIntEcon*(1+ExpressFuelSurcharge),2),ROUND(((1-InternationalEconDiscount)*'UPS Interational Economy Base'!E73)*(1+ExpressFuelSurcharge),2))</f>
        <v>313.44</v>
      </c>
      <c r="F76" s="322">
        <f>IF(MinBaseIntEcon&gt;ROUND(((1-InternationalEconDiscount)*'UPS Interational Economy Base'!F73),2),ROUND(MinBaseIntEcon*(1+ExpressFuelSurcharge),2),ROUND(((1-InternationalEconDiscount)*'UPS Interational Economy Base'!F73)*(1+ExpressFuelSurcharge),2))</f>
        <v>259.1</v>
      </c>
      <c r="G76" s="322">
        <f>IF(MinBaseIntEcon&gt;ROUND(((1-InternationalEconDiscount)*'UPS Interational Economy Base'!G73),2),ROUND(MinBaseIntEcon*(1+ExpressFuelSurcharge),2),ROUND(((1-InternationalEconDiscount)*'UPS Interational Economy Base'!G73)*(1+ExpressFuelSurcharge),2))</f>
        <v>379.6</v>
      </c>
      <c r="H76" s="322">
        <f>IF(MinBaseIntEcon&gt;ROUND(((1-InternationalEconDiscount)*'UPS Interational Economy Base'!H73),2),ROUND(MinBaseIntEcon*(1+ExpressFuelSurcharge),2),ROUND(((1-InternationalEconDiscount)*'UPS Interational Economy Base'!H73)*(1+ExpressFuelSurcharge),2))</f>
        <v>468.45</v>
      </c>
      <c r="I76" s="322">
        <f>IF(MinBaseIntEcon&gt;ROUND(((1-InternationalEconDiscount)*'UPS Interational Economy Base'!I73),2),ROUND(MinBaseIntEcon*(1+ExpressFuelSurcharge),2),ROUND(((1-InternationalEconDiscount)*'UPS Interational Economy Base'!I73)*(1+ExpressFuelSurcharge),2))</f>
        <v>417.81</v>
      </c>
      <c r="J76" s="322">
        <f>IF(MinBaseIntEcon&gt;ROUND(((1-InternationalEconDiscount)*'UPS Interational Economy Base'!J73),2),ROUND(MinBaseIntEcon*(1+ExpressFuelSurcharge),2),ROUND(((1-InternationalEconDiscount)*'UPS Interational Economy Base'!J73)*(1+ExpressFuelSurcharge),2))</f>
        <v>520.64</v>
      </c>
      <c r="K76" s="322">
        <f>IF(MinBaseIntEcon&gt;ROUND(((1-InternationalEconDiscount)*'UPS Interational Economy Base'!K73),2),ROUND(MinBaseIntEcon*(1+ExpressFuelSurcharge),2),ROUND(((1-InternationalEconDiscount)*'UPS Interational Economy Base'!K73)*(1+ExpressFuelSurcharge),2))</f>
        <v>609.36</v>
      </c>
      <c r="L76" s="322">
        <f>IF(MinBaseIntEcon&gt;ROUND(((1-InternationalEconDiscount)*'UPS Interational Economy Base'!L73),2),ROUND(MinBaseIntEcon*(1+ExpressFuelSurcharge),2),ROUND(((1-InternationalEconDiscount)*'UPS Interational Economy Base'!L73)*(1+ExpressFuelSurcharge),2))</f>
        <v>577.78</v>
      </c>
      <c r="M76" s="322">
        <f>IF(MinBaseIntEcon&gt;ROUND(((1-InternationalEconDiscount)*'UPS Interational Economy Base'!M73),2),ROUND(MinBaseIntEcon*(1+ExpressFuelSurcharge),2),ROUND(((1-InternationalEconDiscount)*'UPS Interational Economy Base'!M73)*(1+ExpressFuelSurcharge),2))</f>
        <v>367.44</v>
      </c>
      <c r="N76" s="322">
        <f>IF(MinBaseIntEcon&gt;ROUND(((1-InternationalEconDiscount)*'UPS Interational Economy Base'!N73),2),ROUND(MinBaseIntEcon*(1+ExpressFuelSurcharge),2),ROUND(((1-InternationalEconDiscount)*'UPS Interational Economy Base'!N73)*(1+ExpressFuelSurcharge),2))</f>
        <v>466.47</v>
      </c>
      <c r="O76" s="322">
        <f>IF(MinBaseIntEcon&gt;ROUND(((1-InternationalEconDiscount)*'UPS Interational Economy Base'!O73),2),ROUND(MinBaseIntEcon*(1+ExpressFuelSurcharge),2),ROUND(((1-InternationalEconDiscount)*'UPS Interational Economy Base'!O73)*(1+ExpressFuelSurcharge),2))</f>
        <v>352.71</v>
      </c>
      <c r="P76" s="322">
        <f>IF(MinBaseIntEcon&gt;ROUND(((1-InternationalEconDiscount)*'UPS Interational Economy Base'!P73),2),ROUND(MinBaseIntEcon*(1+ExpressFuelSurcharge),2),ROUND(((1-InternationalEconDiscount)*'UPS Interational Economy Base'!P73)*(1+ExpressFuelSurcharge),2))</f>
        <v>354.77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ht="12.75" customHeight="1">
      <c r="A77" s="320">
        <v>94.0</v>
      </c>
      <c r="B77" s="322">
        <f>IF(MinBaseIntEcon&gt;ROUND(((1-InternationalEconDiscount)*'UPS Interational Economy Base'!B74),2),ROUND(MinBaseIntEcon*(1+ExpressFuelSurcharge),2),ROUND(((1-InternationalEconDiscount)*'UPS Interational Economy Base'!B74)*(1+ExpressFuelSurcharge),2))</f>
        <v>220.66</v>
      </c>
      <c r="C77" s="322">
        <f>IF(MinBaseIntEcon&gt;ROUND(((1-InternationalEconDiscount)*'UPS Interational Economy Base'!C74),2),ROUND(MinBaseIntEcon*(1+ExpressFuelSurcharge),2),ROUND(((1-InternationalEconDiscount)*'UPS Interational Economy Base'!C74)*(1+ExpressFuelSurcharge),2))</f>
        <v>227.23</v>
      </c>
      <c r="D77" s="322">
        <f>IF(MinBaseIntEcon&gt;ROUND(((1-InternationalEconDiscount)*'UPS Interational Economy Base'!D74),2),ROUND(MinBaseIntEcon*(1+ExpressFuelSurcharge),2),ROUND(((1-InternationalEconDiscount)*'UPS Interational Economy Base'!D74)*(1+ExpressFuelSurcharge),2))</f>
        <v>185.26</v>
      </c>
      <c r="E77" s="322">
        <f>IF(MinBaseIntEcon&gt;ROUND(((1-InternationalEconDiscount)*'UPS Interational Economy Base'!E74),2),ROUND(MinBaseIntEcon*(1+ExpressFuelSurcharge),2),ROUND(((1-InternationalEconDiscount)*'UPS Interational Economy Base'!E74)*(1+ExpressFuelSurcharge),2))</f>
        <v>318.22</v>
      </c>
      <c r="F77" s="322">
        <f>IF(MinBaseIntEcon&gt;ROUND(((1-InternationalEconDiscount)*'UPS Interational Economy Base'!F74),2),ROUND(MinBaseIntEcon*(1+ExpressFuelSurcharge),2),ROUND(((1-InternationalEconDiscount)*'UPS Interational Economy Base'!F74)*(1+ExpressFuelSurcharge),2))</f>
        <v>263.9</v>
      </c>
      <c r="G77" s="322">
        <f>IF(MinBaseIntEcon&gt;ROUND(((1-InternationalEconDiscount)*'UPS Interational Economy Base'!G74),2),ROUND(MinBaseIntEcon*(1+ExpressFuelSurcharge),2),ROUND(((1-InternationalEconDiscount)*'UPS Interational Economy Base'!G74)*(1+ExpressFuelSurcharge),2))</f>
        <v>380.07</v>
      </c>
      <c r="H77" s="322">
        <f>IF(MinBaseIntEcon&gt;ROUND(((1-InternationalEconDiscount)*'UPS Interational Economy Base'!H74),2),ROUND(MinBaseIntEcon*(1+ExpressFuelSurcharge),2),ROUND(((1-InternationalEconDiscount)*'UPS Interational Economy Base'!H74)*(1+ExpressFuelSurcharge),2))</f>
        <v>468.97</v>
      </c>
      <c r="I77" s="322">
        <f>IF(MinBaseIntEcon&gt;ROUND(((1-InternationalEconDiscount)*'UPS Interational Economy Base'!I74),2),ROUND(MinBaseIntEcon*(1+ExpressFuelSurcharge),2),ROUND(((1-InternationalEconDiscount)*'UPS Interational Economy Base'!I74)*(1+ExpressFuelSurcharge),2))</f>
        <v>418.28</v>
      </c>
      <c r="J77" s="322">
        <f>IF(MinBaseIntEcon&gt;ROUND(((1-InternationalEconDiscount)*'UPS Interational Economy Base'!J74),2),ROUND(MinBaseIntEcon*(1+ExpressFuelSurcharge),2),ROUND(((1-InternationalEconDiscount)*'UPS Interational Economy Base'!J74)*(1+ExpressFuelSurcharge),2))</f>
        <v>521.12</v>
      </c>
      <c r="K77" s="322">
        <f>IF(MinBaseIntEcon&gt;ROUND(((1-InternationalEconDiscount)*'UPS Interational Economy Base'!K74),2),ROUND(MinBaseIntEcon*(1+ExpressFuelSurcharge),2),ROUND(((1-InternationalEconDiscount)*'UPS Interational Economy Base'!K74)*(1+ExpressFuelSurcharge),2))</f>
        <v>609.87</v>
      </c>
      <c r="L77" s="322">
        <f>IF(MinBaseIntEcon&gt;ROUND(((1-InternationalEconDiscount)*'UPS Interational Economy Base'!L74),2),ROUND(MinBaseIntEcon*(1+ExpressFuelSurcharge),2),ROUND(((1-InternationalEconDiscount)*'UPS Interational Economy Base'!L74)*(1+ExpressFuelSurcharge),2))</f>
        <v>582.25</v>
      </c>
      <c r="M77" s="322">
        <f>IF(MinBaseIntEcon&gt;ROUND(((1-InternationalEconDiscount)*'UPS Interational Economy Base'!M74),2),ROUND(MinBaseIntEcon*(1+ExpressFuelSurcharge),2),ROUND(((1-InternationalEconDiscount)*'UPS Interational Economy Base'!M74)*(1+ExpressFuelSurcharge),2))</f>
        <v>367.93</v>
      </c>
      <c r="N77" s="322">
        <f>IF(MinBaseIntEcon&gt;ROUND(((1-InternationalEconDiscount)*'UPS Interational Economy Base'!N74),2),ROUND(MinBaseIntEcon*(1+ExpressFuelSurcharge),2),ROUND(((1-InternationalEconDiscount)*'UPS Interational Economy Base'!N74)*(1+ExpressFuelSurcharge),2))</f>
        <v>466.98</v>
      </c>
      <c r="O77" s="322">
        <f>IF(MinBaseIntEcon&gt;ROUND(((1-InternationalEconDiscount)*'UPS Interational Economy Base'!O74),2),ROUND(MinBaseIntEcon*(1+ExpressFuelSurcharge),2),ROUND(((1-InternationalEconDiscount)*'UPS Interational Economy Base'!O74)*(1+ExpressFuelSurcharge),2))</f>
        <v>353.19</v>
      </c>
      <c r="P77" s="322">
        <f>IF(MinBaseIntEcon&gt;ROUND(((1-InternationalEconDiscount)*'UPS Interational Economy Base'!P74),2),ROUND(MinBaseIntEcon*(1+ExpressFuelSurcharge),2),ROUND(((1-InternationalEconDiscount)*'UPS Interational Economy Base'!P74)*(1+ExpressFuelSurcharge),2))</f>
        <v>355.08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ht="12.75" customHeight="1">
      <c r="A78" s="320">
        <v>96.0</v>
      </c>
      <c r="B78" s="322">
        <f>IF(MinBaseIntEcon&gt;ROUND(((1-InternationalEconDiscount)*'UPS Interational Economy Base'!B75),2),ROUND(MinBaseIntEcon*(1+ExpressFuelSurcharge),2),ROUND(((1-InternationalEconDiscount)*'UPS Interational Economy Base'!B75)*(1+ExpressFuelSurcharge),2))</f>
        <v>221.1</v>
      </c>
      <c r="C78" s="322">
        <f>IF(MinBaseIntEcon&gt;ROUND(((1-InternationalEconDiscount)*'UPS Interational Economy Base'!C75),2),ROUND(MinBaseIntEcon*(1+ExpressFuelSurcharge),2),ROUND(((1-InternationalEconDiscount)*'UPS Interational Economy Base'!C75)*(1+ExpressFuelSurcharge),2))</f>
        <v>227.67</v>
      </c>
      <c r="D78" s="322">
        <f>IF(MinBaseIntEcon&gt;ROUND(((1-InternationalEconDiscount)*'UPS Interational Economy Base'!D75),2),ROUND(MinBaseIntEcon*(1+ExpressFuelSurcharge),2),ROUND(((1-InternationalEconDiscount)*'UPS Interational Economy Base'!D75)*(1+ExpressFuelSurcharge),2))</f>
        <v>189.28</v>
      </c>
      <c r="E78" s="322">
        <f>IF(MinBaseIntEcon&gt;ROUND(((1-InternationalEconDiscount)*'UPS Interational Economy Base'!E75),2),ROUND(MinBaseIntEcon*(1+ExpressFuelSurcharge),2),ROUND(((1-InternationalEconDiscount)*'UPS Interational Economy Base'!E75)*(1+ExpressFuelSurcharge),2))</f>
        <v>320.76</v>
      </c>
      <c r="F78" s="322">
        <f>IF(MinBaseIntEcon&gt;ROUND(((1-InternationalEconDiscount)*'UPS Interational Economy Base'!F75),2),ROUND(MinBaseIntEcon*(1+ExpressFuelSurcharge),2),ROUND(((1-InternationalEconDiscount)*'UPS Interational Economy Base'!F75)*(1+ExpressFuelSurcharge),2))</f>
        <v>266.03</v>
      </c>
      <c r="G78" s="322">
        <f>IF(MinBaseIntEcon&gt;ROUND(((1-InternationalEconDiscount)*'UPS Interational Economy Base'!G75),2),ROUND(MinBaseIntEcon*(1+ExpressFuelSurcharge),2),ROUND(((1-InternationalEconDiscount)*'UPS Interational Economy Base'!G75)*(1+ExpressFuelSurcharge),2))</f>
        <v>380.55</v>
      </c>
      <c r="H78" s="322">
        <f>IF(MinBaseIntEcon&gt;ROUND(((1-InternationalEconDiscount)*'UPS Interational Economy Base'!H75),2),ROUND(MinBaseIntEcon*(1+ExpressFuelSurcharge),2),ROUND(((1-InternationalEconDiscount)*'UPS Interational Economy Base'!H75)*(1+ExpressFuelSurcharge),2))</f>
        <v>469.48</v>
      </c>
      <c r="I78" s="322">
        <f>IF(MinBaseIntEcon&gt;ROUND(((1-InternationalEconDiscount)*'UPS Interational Economy Base'!I75),2),ROUND(MinBaseIntEcon*(1+ExpressFuelSurcharge),2),ROUND(((1-InternationalEconDiscount)*'UPS Interational Economy Base'!I75)*(1+ExpressFuelSurcharge),2))</f>
        <v>418.81</v>
      </c>
      <c r="J78" s="322">
        <f>IF(MinBaseIntEcon&gt;ROUND(((1-InternationalEconDiscount)*'UPS Interational Economy Base'!J75),2),ROUND(MinBaseIntEcon*(1+ExpressFuelSurcharge),2),ROUND(((1-InternationalEconDiscount)*'UPS Interational Economy Base'!J75)*(1+ExpressFuelSurcharge),2))</f>
        <v>521.61</v>
      </c>
      <c r="K78" s="322">
        <f>IF(MinBaseIntEcon&gt;ROUND(((1-InternationalEconDiscount)*'UPS Interational Economy Base'!K75),2),ROUND(MinBaseIntEcon*(1+ExpressFuelSurcharge),2),ROUND(((1-InternationalEconDiscount)*'UPS Interational Economy Base'!K75)*(1+ExpressFuelSurcharge),2))</f>
        <v>610.43</v>
      </c>
      <c r="L78" s="322">
        <f>IF(MinBaseIntEcon&gt;ROUND(((1-InternationalEconDiscount)*'UPS Interational Economy Base'!L75),2),ROUND(MinBaseIntEcon*(1+ExpressFuelSurcharge),2),ROUND(((1-InternationalEconDiscount)*'UPS Interational Economy Base'!L75)*(1+ExpressFuelSurcharge),2))</f>
        <v>583.17</v>
      </c>
      <c r="M78" s="322">
        <f>IF(MinBaseIntEcon&gt;ROUND(((1-InternationalEconDiscount)*'UPS Interational Economy Base'!M75),2),ROUND(MinBaseIntEcon*(1+ExpressFuelSurcharge),2),ROUND(((1-InternationalEconDiscount)*'UPS Interational Economy Base'!M75)*(1+ExpressFuelSurcharge),2))</f>
        <v>370.37</v>
      </c>
      <c r="N78" s="322">
        <f>IF(MinBaseIntEcon&gt;ROUND(((1-InternationalEconDiscount)*'UPS Interational Economy Base'!N75),2),ROUND(MinBaseIntEcon*(1+ExpressFuelSurcharge),2),ROUND(((1-InternationalEconDiscount)*'UPS Interational Economy Base'!N75)*(1+ExpressFuelSurcharge),2))</f>
        <v>467.47</v>
      </c>
      <c r="O78" s="322">
        <f>IF(MinBaseIntEcon&gt;ROUND(((1-InternationalEconDiscount)*'UPS Interational Economy Base'!O75),2),ROUND(MinBaseIntEcon*(1+ExpressFuelSurcharge),2),ROUND(((1-InternationalEconDiscount)*'UPS Interational Economy Base'!O75)*(1+ExpressFuelSurcharge),2))</f>
        <v>353.68</v>
      </c>
      <c r="P78" s="322">
        <f>IF(MinBaseIntEcon&gt;ROUND(((1-InternationalEconDiscount)*'UPS Interational Economy Base'!P75),2),ROUND(MinBaseIntEcon*(1+ExpressFuelSurcharge),2),ROUND(((1-InternationalEconDiscount)*'UPS Interational Economy Base'!P75)*(1+ExpressFuelSurcharge),2))</f>
        <v>356.69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2.75" customHeight="1">
      <c r="A79" s="320">
        <v>98.0</v>
      </c>
      <c r="B79" s="322">
        <f>IF(MinBaseIntEcon&gt;ROUND(((1-InternationalEconDiscount)*'UPS Interational Economy Base'!B76),2),ROUND(MinBaseIntEcon*(1+ExpressFuelSurcharge),2),ROUND(((1-InternationalEconDiscount)*'UPS Interational Economy Base'!B76)*(1+ExpressFuelSurcharge),2))</f>
        <v>221.54</v>
      </c>
      <c r="C79" s="322">
        <f>IF(MinBaseIntEcon&gt;ROUND(((1-InternationalEconDiscount)*'UPS Interational Economy Base'!C76),2),ROUND(MinBaseIntEcon*(1+ExpressFuelSurcharge),2),ROUND(((1-InternationalEconDiscount)*'UPS Interational Economy Base'!C76)*(1+ExpressFuelSurcharge),2))</f>
        <v>228.11</v>
      </c>
      <c r="D79" s="322">
        <f>IF(MinBaseIntEcon&gt;ROUND(((1-InternationalEconDiscount)*'UPS Interational Economy Base'!D76),2),ROUND(MinBaseIntEcon*(1+ExpressFuelSurcharge),2),ROUND(((1-InternationalEconDiscount)*'UPS Interational Economy Base'!D76)*(1+ExpressFuelSurcharge),2))</f>
        <v>195.6</v>
      </c>
      <c r="E79" s="322">
        <f>IF(MinBaseIntEcon&gt;ROUND(((1-InternationalEconDiscount)*'UPS Interational Economy Base'!E76),2),ROUND(MinBaseIntEcon*(1+ExpressFuelSurcharge),2),ROUND(((1-InternationalEconDiscount)*'UPS Interational Economy Base'!E76)*(1+ExpressFuelSurcharge),2))</f>
        <v>321.26</v>
      </c>
      <c r="F79" s="322">
        <f>IF(MinBaseIntEcon&gt;ROUND(((1-InternationalEconDiscount)*'UPS Interational Economy Base'!F76),2),ROUND(MinBaseIntEcon*(1+ExpressFuelSurcharge),2),ROUND(((1-InternationalEconDiscount)*'UPS Interational Economy Base'!F76)*(1+ExpressFuelSurcharge),2))</f>
        <v>269.52</v>
      </c>
      <c r="G79" s="322">
        <f>IF(MinBaseIntEcon&gt;ROUND(((1-InternationalEconDiscount)*'UPS Interational Economy Base'!G76),2),ROUND(MinBaseIntEcon*(1+ExpressFuelSurcharge),2),ROUND(((1-InternationalEconDiscount)*'UPS Interational Economy Base'!G76)*(1+ExpressFuelSurcharge),2))</f>
        <v>381.02</v>
      </c>
      <c r="H79" s="322">
        <f>IF(MinBaseIntEcon&gt;ROUND(((1-InternationalEconDiscount)*'UPS Interational Economy Base'!H76),2),ROUND(MinBaseIntEcon*(1+ExpressFuelSurcharge),2),ROUND(((1-InternationalEconDiscount)*'UPS Interational Economy Base'!H76)*(1+ExpressFuelSurcharge),2))</f>
        <v>471.99</v>
      </c>
      <c r="I79" s="322">
        <f>IF(MinBaseIntEcon&gt;ROUND(((1-InternationalEconDiscount)*'UPS Interational Economy Base'!I76),2),ROUND(MinBaseIntEcon*(1+ExpressFuelSurcharge),2),ROUND(((1-InternationalEconDiscount)*'UPS Interational Economy Base'!I76)*(1+ExpressFuelSurcharge),2))</f>
        <v>419.87</v>
      </c>
      <c r="J79" s="322">
        <f>IF(MinBaseIntEcon&gt;ROUND(((1-InternationalEconDiscount)*'UPS Interational Economy Base'!J76),2),ROUND(MinBaseIntEcon*(1+ExpressFuelSurcharge),2),ROUND(((1-InternationalEconDiscount)*'UPS Interational Economy Base'!J76)*(1+ExpressFuelSurcharge),2))</f>
        <v>522.09</v>
      </c>
      <c r="K79" s="322">
        <f>IF(MinBaseIntEcon&gt;ROUND(((1-InternationalEconDiscount)*'UPS Interational Economy Base'!K76),2),ROUND(MinBaseIntEcon*(1+ExpressFuelSurcharge),2),ROUND(((1-InternationalEconDiscount)*'UPS Interational Economy Base'!K76)*(1+ExpressFuelSurcharge),2))</f>
        <v>610.97</v>
      </c>
      <c r="L79" s="322">
        <f>IF(MinBaseIntEcon&gt;ROUND(((1-InternationalEconDiscount)*'UPS Interational Economy Base'!L76),2),ROUND(MinBaseIntEcon*(1+ExpressFuelSurcharge),2),ROUND(((1-InternationalEconDiscount)*'UPS Interational Economy Base'!L76)*(1+ExpressFuelSurcharge),2))</f>
        <v>583.64</v>
      </c>
      <c r="M79" s="322">
        <f>IF(MinBaseIntEcon&gt;ROUND(((1-InternationalEconDiscount)*'UPS Interational Economy Base'!M76),2),ROUND(MinBaseIntEcon*(1+ExpressFuelSurcharge),2),ROUND(((1-InternationalEconDiscount)*'UPS Interational Economy Base'!M76)*(1+ExpressFuelSurcharge),2))</f>
        <v>370.88</v>
      </c>
      <c r="N79" s="322">
        <f>IF(MinBaseIntEcon&gt;ROUND(((1-InternationalEconDiscount)*'UPS Interational Economy Base'!N76),2),ROUND(MinBaseIntEcon*(1+ExpressFuelSurcharge),2),ROUND(((1-InternationalEconDiscount)*'UPS Interational Economy Base'!N76)*(1+ExpressFuelSurcharge),2))</f>
        <v>467.98</v>
      </c>
      <c r="O79" s="322">
        <f>IF(MinBaseIntEcon&gt;ROUND(((1-InternationalEconDiscount)*'UPS Interational Economy Base'!O76),2),ROUND(MinBaseIntEcon*(1+ExpressFuelSurcharge),2),ROUND(((1-InternationalEconDiscount)*'UPS Interational Economy Base'!O76)*(1+ExpressFuelSurcharge),2))</f>
        <v>354.16</v>
      </c>
      <c r="P79" s="322">
        <f>IF(MinBaseIntEcon&gt;ROUND(((1-InternationalEconDiscount)*'UPS Interational Economy Base'!P76),2),ROUND(MinBaseIntEcon*(1+ExpressFuelSurcharge),2),ROUND(((1-InternationalEconDiscount)*'UPS Interational Economy Base'!P76)*(1+ExpressFuelSurcharge),2))</f>
        <v>357.61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ht="12.75" customHeight="1">
      <c r="A80" s="320">
        <v>100.0</v>
      </c>
      <c r="B80" s="322">
        <f>IF(MinBaseIntEcon&gt;ROUND(((1-InternationalEconDiscount)*'UPS Interational Economy Base'!B77),2),ROUND(MinBaseIntEcon*(1+ExpressFuelSurcharge),2),ROUND(((1-InternationalEconDiscount)*'UPS Interational Economy Base'!B77)*(1+ExpressFuelSurcharge),2))</f>
        <v>221.98</v>
      </c>
      <c r="C80" s="322">
        <f>IF(MinBaseIntEcon&gt;ROUND(((1-InternationalEconDiscount)*'UPS Interational Economy Base'!C77),2),ROUND(MinBaseIntEcon*(1+ExpressFuelSurcharge),2),ROUND(((1-InternationalEconDiscount)*'UPS Interational Economy Base'!C77)*(1+ExpressFuelSurcharge),2))</f>
        <v>228.55</v>
      </c>
      <c r="D80" s="322">
        <f>IF(MinBaseIntEcon&gt;ROUND(((1-InternationalEconDiscount)*'UPS Interational Economy Base'!D77),2),ROUND(MinBaseIntEcon*(1+ExpressFuelSurcharge),2),ROUND(((1-InternationalEconDiscount)*'UPS Interational Economy Base'!D77)*(1+ExpressFuelSurcharge),2))</f>
        <v>211.97</v>
      </c>
      <c r="E80" s="322">
        <f>IF(MinBaseIntEcon&gt;ROUND(((1-InternationalEconDiscount)*'UPS Interational Economy Base'!E77),2),ROUND(MinBaseIntEcon*(1+ExpressFuelSurcharge),2),ROUND(((1-InternationalEconDiscount)*'UPS Interational Economy Base'!E77)*(1+ExpressFuelSurcharge),2))</f>
        <v>323.37</v>
      </c>
      <c r="F80" s="322">
        <f>IF(MinBaseIntEcon&gt;ROUND(((1-InternationalEconDiscount)*'UPS Interational Economy Base'!F77),2),ROUND(MinBaseIntEcon*(1+ExpressFuelSurcharge),2),ROUND(((1-InternationalEconDiscount)*'UPS Interational Economy Base'!F77)*(1+ExpressFuelSurcharge),2))</f>
        <v>298.15</v>
      </c>
      <c r="G80" s="322">
        <f>IF(MinBaseIntEcon&gt;ROUND(((1-InternationalEconDiscount)*'UPS Interational Economy Base'!G77),2),ROUND(MinBaseIntEcon*(1+ExpressFuelSurcharge),2),ROUND(((1-InternationalEconDiscount)*'UPS Interational Economy Base'!G77)*(1+ExpressFuelSurcharge),2))</f>
        <v>381.5</v>
      </c>
      <c r="H80" s="322">
        <f>IF(MinBaseIntEcon&gt;ROUND(((1-InternationalEconDiscount)*'UPS Interational Economy Base'!H77),2),ROUND(MinBaseIntEcon*(1+ExpressFuelSurcharge),2),ROUND(((1-InternationalEconDiscount)*'UPS Interational Economy Base'!H77)*(1+ExpressFuelSurcharge),2))</f>
        <v>472.54</v>
      </c>
      <c r="I80" s="322">
        <f>IF(MinBaseIntEcon&gt;ROUND(((1-InternationalEconDiscount)*'UPS Interational Economy Base'!I77),2),ROUND(MinBaseIntEcon*(1+ExpressFuelSurcharge),2),ROUND(((1-InternationalEconDiscount)*'UPS Interational Economy Base'!I77)*(1+ExpressFuelSurcharge),2))</f>
        <v>425.35</v>
      </c>
      <c r="J80" s="322">
        <f>IF(MinBaseIntEcon&gt;ROUND(((1-InternationalEconDiscount)*'UPS Interational Economy Base'!J77),2),ROUND(MinBaseIntEcon*(1+ExpressFuelSurcharge),2),ROUND(((1-InternationalEconDiscount)*'UPS Interational Economy Base'!J77)*(1+ExpressFuelSurcharge),2))</f>
        <v>530.98</v>
      </c>
      <c r="K80" s="322">
        <f>IF(MinBaseIntEcon&gt;ROUND(((1-InternationalEconDiscount)*'UPS Interational Economy Base'!K77),2),ROUND(MinBaseIntEcon*(1+ExpressFuelSurcharge),2),ROUND(((1-InternationalEconDiscount)*'UPS Interational Economy Base'!K77)*(1+ExpressFuelSurcharge),2))</f>
        <v>642.33</v>
      </c>
      <c r="L80" s="322">
        <f>IF(MinBaseIntEcon&gt;ROUND(((1-InternationalEconDiscount)*'UPS Interational Economy Base'!L77),2),ROUND(MinBaseIntEcon*(1+ExpressFuelSurcharge),2),ROUND(((1-InternationalEconDiscount)*'UPS Interational Economy Base'!L77)*(1+ExpressFuelSurcharge),2))</f>
        <v>607.75</v>
      </c>
      <c r="M80" s="322">
        <f>IF(MinBaseIntEcon&gt;ROUND(((1-InternationalEconDiscount)*'UPS Interational Economy Base'!M77),2),ROUND(MinBaseIntEcon*(1+ExpressFuelSurcharge),2),ROUND(((1-InternationalEconDiscount)*'UPS Interational Economy Base'!M77)*(1+ExpressFuelSurcharge),2))</f>
        <v>371.38</v>
      </c>
      <c r="N80" s="322">
        <f>IF(MinBaseIntEcon&gt;ROUND(((1-InternationalEconDiscount)*'UPS Interational Economy Base'!N77),2),ROUND(MinBaseIntEcon*(1+ExpressFuelSurcharge),2),ROUND(((1-InternationalEconDiscount)*'UPS Interational Economy Base'!N77)*(1+ExpressFuelSurcharge),2))</f>
        <v>505.84</v>
      </c>
      <c r="O80" s="322">
        <f>IF(MinBaseIntEcon&gt;ROUND(((1-InternationalEconDiscount)*'UPS Interational Economy Base'!O77),2),ROUND(MinBaseIntEcon*(1+ExpressFuelSurcharge),2),ROUND(((1-InternationalEconDiscount)*'UPS Interational Economy Base'!O77)*(1+ExpressFuelSurcharge),2))</f>
        <v>354.65</v>
      </c>
      <c r="P80" s="322">
        <f>IF(MinBaseIntEcon&gt;ROUND(((1-InternationalEconDiscount)*'UPS Interational Economy Base'!P77),2),ROUND(MinBaseIntEcon*(1+ExpressFuelSurcharge),2),ROUND(((1-InternationalEconDiscount)*'UPS Interational Economy Base'!P77)*(1+ExpressFuelSurcharge),2))</f>
        <v>364.84</v>
      </c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ht="12.75" customHeight="1">
      <c r="A81" s="320">
        <v>105.0</v>
      </c>
      <c r="B81" s="322">
        <f>IF(MinBaseIntEcon&gt;ROUND(((1-InternationalEconDiscount)*'UPS Interational Economy Base'!B78),2),ROUND(MinBaseIntEcon*(1+ExpressFuelSurcharge),2),ROUND(((1-InternationalEconDiscount)*'UPS Interational Economy Base'!B78)*(1+ExpressFuelSurcharge),2))</f>
        <v>231.42</v>
      </c>
      <c r="C81" s="322">
        <f>IF(MinBaseIntEcon&gt;ROUND(((1-InternationalEconDiscount)*'UPS Interational Economy Base'!C78),2),ROUND(MinBaseIntEcon*(1+ExpressFuelSurcharge),2),ROUND(((1-InternationalEconDiscount)*'UPS Interational Economy Base'!C78)*(1+ExpressFuelSurcharge),2))</f>
        <v>234.84</v>
      </c>
      <c r="D81" s="322">
        <f>IF(MinBaseIntEcon&gt;ROUND(((1-InternationalEconDiscount)*'UPS Interational Economy Base'!D78),2),ROUND(MinBaseIntEcon*(1+ExpressFuelSurcharge),2),ROUND(((1-InternationalEconDiscount)*'UPS Interational Economy Base'!D78)*(1+ExpressFuelSurcharge),2))</f>
        <v>217.72</v>
      </c>
      <c r="E81" s="322">
        <f>IF(MinBaseIntEcon&gt;ROUND(((1-InternationalEconDiscount)*'UPS Interational Economy Base'!E78),2),ROUND(MinBaseIntEcon*(1+ExpressFuelSurcharge),2),ROUND(((1-InternationalEconDiscount)*'UPS Interational Economy Base'!E78)*(1+ExpressFuelSurcharge),2))</f>
        <v>335.5</v>
      </c>
      <c r="F81" s="322">
        <f>IF(MinBaseIntEcon&gt;ROUND(((1-InternationalEconDiscount)*'UPS Interational Economy Base'!F78),2),ROUND(MinBaseIntEcon*(1+ExpressFuelSurcharge),2),ROUND(((1-InternationalEconDiscount)*'UPS Interational Economy Base'!F78)*(1+ExpressFuelSurcharge),2))</f>
        <v>306.63</v>
      </c>
      <c r="G81" s="322">
        <f>IF(MinBaseIntEcon&gt;ROUND(((1-InternationalEconDiscount)*'UPS Interational Economy Base'!G78),2),ROUND(MinBaseIntEcon*(1+ExpressFuelSurcharge),2),ROUND(((1-InternationalEconDiscount)*'UPS Interational Economy Base'!G78)*(1+ExpressFuelSurcharge),2))</f>
        <v>396.52</v>
      </c>
      <c r="H81" s="322">
        <f>IF(MinBaseIntEcon&gt;ROUND(((1-InternationalEconDiscount)*'UPS Interational Economy Base'!H78),2),ROUND(MinBaseIntEcon*(1+ExpressFuelSurcharge),2),ROUND(((1-InternationalEconDiscount)*'UPS Interational Economy Base'!H78)*(1+ExpressFuelSurcharge),2))</f>
        <v>495.78</v>
      </c>
      <c r="I81" s="322">
        <f>IF(MinBaseIntEcon&gt;ROUND(((1-InternationalEconDiscount)*'UPS Interational Economy Base'!I78),2),ROUND(MinBaseIntEcon*(1+ExpressFuelSurcharge),2),ROUND(((1-InternationalEconDiscount)*'UPS Interational Economy Base'!I78)*(1+ExpressFuelSurcharge),2))</f>
        <v>446.6</v>
      </c>
      <c r="J81" s="322">
        <f>IF(MinBaseIntEcon&gt;ROUND(((1-InternationalEconDiscount)*'UPS Interational Economy Base'!J78),2),ROUND(MinBaseIntEcon*(1+ExpressFuelSurcharge),2),ROUND(((1-InternationalEconDiscount)*'UPS Interational Economy Base'!J78)*(1+ExpressFuelSurcharge),2))</f>
        <v>573.62</v>
      </c>
      <c r="K81" s="322">
        <f>IF(MinBaseIntEcon&gt;ROUND(((1-InternationalEconDiscount)*'UPS Interational Economy Base'!K78),2),ROUND(MinBaseIntEcon*(1+ExpressFuelSurcharge),2),ROUND(((1-InternationalEconDiscount)*'UPS Interational Economy Base'!K78)*(1+ExpressFuelSurcharge),2))</f>
        <v>668.06</v>
      </c>
      <c r="L81" s="322">
        <f>IF(MinBaseIntEcon&gt;ROUND(((1-InternationalEconDiscount)*'UPS Interational Economy Base'!L78),2),ROUND(MinBaseIntEcon*(1+ExpressFuelSurcharge),2),ROUND(((1-InternationalEconDiscount)*'UPS Interational Economy Base'!L78)*(1+ExpressFuelSurcharge),2))</f>
        <v>635.67</v>
      </c>
      <c r="M81" s="322">
        <f>IF(MinBaseIntEcon&gt;ROUND(((1-InternationalEconDiscount)*'UPS Interational Economy Base'!M78),2),ROUND(MinBaseIntEcon*(1+ExpressFuelSurcharge),2),ROUND(((1-InternationalEconDiscount)*'UPS Interational Economy Base'!M78)*(1+ExpressFuelSurcharge),2))</f>
        <v>405.67</v>
      </c>
      <c r="N81" s="322">
        <f>IF(MinBaseIntEcon&gt;ROUND(((1-InternationalEconDiscount)*'UPS Interational Economy Base'!N78),2),ROUND(MinBaseIntEcon*(1+ExpressFuelSurcharge),2),ROUND(((1-InternationalEconDiscount)*'UPS Interational Economy Base'!N78)*(1+ExpressFuelSurcharge),2))</f>
        <v>532.8</v>
      </c>
      <c r="O81" s="322">
        <f>IF(MinBaseIntEcon&gt;ROUND(((1-InternationalEconDiscount)*'UPS Interational Economy Base'!O78),2),ROUND(MinBaseIntEcon*(1+ExpressFuelSurcharge),2),ROUND(((1-InternationalEconDiscount)*'UPS Interational Economy Base'!O78)*(1+ExpressFuelSurcharge),2))</f>
        <v>375.92</v>
      </c>
      <c r="P81" s="322">
        <f>IF(MinBaseIntEcon&gt;ROUND(((1-InternationalEconDiscount)*'UPS Interational Economy Base'!P78),2),ROUND(MinBaseIntEcon*(1+ExpressFuelSurcharge),2),ROUND(((1-InternationalEconDiscount)*'UPS Interational Economy Base'!P78)*(1+ExpressFuelSurcharge),2))</f>
        <v>370.64</v>
      </c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ht="12.75" customHeight="1">
      <c r="A82" s="320">
        <v>110.0</v>
      </c>
      <c r="B82" s="322">
        <f>IF(MinBaseIntEcon&gt;ROUND(((1-InternationalEconDiscount)*'UPS Interational Economy Base'!B79),2),ROUND(MinBaseIntEcon*(1+ExpressFuelSurcharge),2),ROUND(((1-InternationalEconDiscount)*'UPS Interational Economy Base'!B79)*(1+ExpressFuelSurcharge),2))</f>
        <v>242.45</v>
      </c>
      <c r="C82" s="322">
        <f>IF(MinBaseIntEcon&gt;ROUND(((1-InternationalEconDiscount)*'UPS Interational Economy Base'!C79),2),ROUND(MinBaseIntEcon*(1+ExpressFuelSurcharge),2),ROUND(((1-InternationalEconDiscount)*'UPS Interational Economy Base'!C79)*(1+ExpressFuelSurcharge),2))</f>
        <v>246.02</v>
      </c>
      <c r="D82" s="322">
        <f>IF(MinBaseIntEcon&gt;ROUND(((1-InternationalEconDiscount)*'UPS Interational Economy Base'!D79),2),ROUND(MinBaseIntEcon*(1+ExpressFuelSurcharge),2),ROUND(((1-InternationalEconDiscount)*'UPS Interational Economy Base'!D79)*(1+ExpressFuelSurcharge),2))</f>
        <v>228.08</v>
      </c>
      <c r="E82" s="322">
        <f>IF(MinBaseIntEcon&gt;ROUND(((1-InternationalEconDiscount)*'UPS Interational Economy Base'!E79),2),ROUND(MinBaseIntEcon*(1+ExpressFuelSurcharge),2),ROUND(((1-InternationalEconDiscount)*'UPS Interational Economy Base'!E79)*(1+ExpressFuelSurcharge),2))</f>
        <v>351.43</v>
      </c>
      <c r="F82" s="322">
        <f>IF(MinBaseIntEcon&gt;ROUND(((1-InternationalEconDiscount)*'UPS Interational Economy Base'!F79),2),ROUND(MinBaseIntEcon*(1+ExpressFuelSurcharge),2),ROUND(((1-InternationalEconDiscount)*'UPS Interational Economy Base'!F79)*(1+ExpressFuelSurcharge),2))</f>
        <v>321.23</v>
      </c>
      <c r="G82" s="322">
        <f>IF(MinBaseIntEcon&gt;ROUND(((1-InternationalEconDiscount)*'UPS Interational Economy Base'!G79),2),ROUND(MinBaseIntEcon*(1+ExpressFuelSurcharge),2),ROUND(((1-InternationalEconDiscount)*'UPS Interational Economy Base'!G79)*(1+ExpressFuelSurcharge),2))</f>
        <v>415.4</v>
      </c>
      <c r="H82" s="322">
        <f>IF(MinBaseIntEcon&gt;ROUND(((1-InternationalEconDiscount)*'UPS Interational Economy Base'!H79),2),ROUND(MinBaseIntEcon*(1+ExpressFuelSurcharge),2),ROUND(((1-InternationalEconDiscount)*'UPS Interational Economy Base'!H79)*(1+ExpressFuelSurcharge),2))</f>
        <v>519.38</v>
      </c>
      <c r="I82" s="322">
        <f>IF(MinBaseIntEcon&gt;ROUND(((1-InternationalEconDiscount)*'UPS Interational Economy Base'!I79),2),ROUND(MinBaseIntEcon*(1+ExpressFuelSurcharge),2),ROUND(((1-InternationalEconDiscount)*'UPS Interational Economy Base'!I79)*(1+ExpressFuelSurcharge),2))</f>
        <v>467.8</v>
      </c>
      <c r="J82" s="322">
        <f>IF(MinBaseIntEcon&gt;ROUND(((1-InternationalEconDiscount)*'UPS Interational Economy Base'!J79),2),ROUND(MinBaseIntEcon*(1+ExpressFuelSurcharge),2),ROUND(((1-InternationalEconDiscount)*'UPS Interational Economy Base'!J79)*(1+ExpressFuelSurcharge),2))</f>
        <v>600.94</v>
      </c>
      <c r="K82" s="322">
        <f>IF(MinBaseIntEcon&gt;ROUND(((1-InternationalEconDiscount)*'UPS Interational Economy Base'!K79),2),ROUND(MinBaseIntEcon*(1+ExpressFuelSurcharge),2),ROUND(((1-InternationalEconDiscount)*'UPS Interational Economy Base'!K79)*(1+ExpressFuelSurcharge),2))</f>
        <v>699.87</v>
      </c>
      <c r="L82" s="322">
        <f>IF(MinBaseIntEcon&gt;ROUND(((1-InternationalEconDiscount)*'UPS Interational Economy Base'!L79),2),ROUND(MinBaseIntEcon*(1+ExpressFuelSurcharge),2),ROUND(((1-InternationalEconDiscount)*'UPS Interational Economy Base'!L79)*(1+ExpressFuelSurcharge),2))</f>
        <v>665.94</v>
      </c>
      <c r="M82" s="322">
        <f>IF(MinBaseIntEcon&gt;ROUND(((1-InternationalEconDiscount)*'UPS Interational Economy Base'!M79),2),ROUND(MinBaseIntEcon*(1+ExpressFuelSurcharge),2),ROUND(((1-InternationalEconDiscount)*'UPS Interational Economy Base'!M79)*(1+ExpressFuelSurcharge),2))</f>
        <v>424.99</v>
      </c>
      <c r="N82" s="322">
        <f>IF(MinBaseIntEcon&gt;ROUND(((1-InternationalEconDiscount)*'UPS Interational Economy Base'!N79),2),ROUND(MinBaseIntEcon*(1+ExpressFuelSurcharge),2),ROUND(((1-InternationalEconDiscount)*'UPS Interational Economy Base'!N79)*(1+ExpressFuelSurcharge),2))</f>
        <v>558.17</v>
      </c>
      <c r="O82" s="322">
        <f>IF(MinBaseIntEcon&gt;ROUND(((1-InternationalEconDiscount)*'UPS Interational Economy Base'!O79),2),ROUND(MinBaseIntEcon*(1+ExpressFuelSurcharge),2),ROUND(((1-InternationalEconDiscount)*'UPS Interational Economy Base'!O79)*(1+ExpressFuelSurcharge),2))</f>
        <v>393.82</v>
      </c>
      <c r="P82" s="322">
        <f>IF(MinBaseIntEcon&gt;ROUND(((1-InternationalEconDiscount)*'UPS Interational Economy Base'!P79),2),ROUND(MinBaseIntEcon*(1+ExpressFuelSurcharge),2),ROUND(((1-InternationalEconDiscount)*'UPS Interational Economy Base'!P79)*(1+ExpressFuelSurcharge),2))</f>
        <v>388.33</v>
      </c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ht="12.75" customHeight="1">
      <c r="A83" s="320">
        <v>115.0</v>
      </c>
      <c r="B83" s="322">
        <f>IF(MinBaseIntEcon&gt;ROUND(((1-InternationalEconDiscount)*'UPS Interational Economy Base'!B80),2),ROUND(MinBaseIntEcon*(1+ExpressFuelSurcharge),2),ROUND(((1-InternationalEconDiscount)*'UPS Interational Economy Base'!B80)*(1+ExpressFuelSurcharge),2))</f>
        <v>253.46</v>
      </c>
      <c r="C83" s="322">
        <f>IF(MinBaseIntEcon&gt;ROUND(((1-InternationalEconDiscount)*'UPS Interational Economy Base'!C80),2),ROUND(MinBaseIntEcon*(1+ExpressFuelSurcharge),2),ROUND(((1-InternationalEconDiscount)*'UPS Interational Economy Base'!C80)*(1+ExpressFuelSurcharge),2))</f>
        <v>257.21</v>
      </c>
      <c r="D83" s="322">
        <f>IF(MinBaseIntEcon&gt;ROUND(((1-InternationalEconDiscount)*'UPS Interational Economy Base'!D80),2),ROUND(MinBaseIntEcon*(1+ExpressFuelSurcharge),2),ROUND(((1-InternationalEconDiscount)*'UPS Interational Economy Base'!D80)*(1+ExpressFuelSurcharge),2))</f>
        <v>238.44</v>
      </c>
      <c r="E83" s="322">
        <f>IF(MinBaseIntEcon&gt;ROUND(((1-InternationalEconDiscount)*'UPS Interational Economy Base'!E80),2),ROUND(MinBaseIntEcon*(1+ExpressFuelSurcharge),2),ROUND(((1-InternationalEconDiscount)*'UPS Interational Economy Base'!E80)*(1+ExpressFuelSurcharge),2))</f>
        <v>367.44</v>
      </c>
      <c r="F83" s="322">
        <f>IF(MinBaseIntEcon&gt;ROUND(((1-InternationalEconDiscount)*'UPS Interational Economy Base'!F80),2),ROUND(MinBaseIntEcon*(1+ExpressFuelSurcharge),2),ROUND(((1-InternationalEconDiscount)*'UPS Interational Economy Base'!F80)*(1+ExpressFuelSurcharge),2))</f>
        <v>335.83</v>
      </c>
      <c r="G83" s="322">
        <f>IF(MinBaseIntEcon&gt;ROUND(((1-InternationalEconDiscount)*'UPS Interational Economy Base'!G80),2),ROUND(MinBaseIntEcon*(1+ExpressFuelSurcharge),2),ROUND(((1-InternationalEconDiscount)*'UPS Interational Economy Base'!G80)*(1+ExpressFuelSurcharge),2))</f>
        <v>434.28</v>
      </c>
      <c r="H83" s="322">
        <f>IF(MinBaseIntEcon&gt;ROUND(((1-InternationalEconDiscount)*'UPS Interational Economy Base'!H80),2),ROUND(MinBaseIntEcon*(1+ExpressFuelSurcharge),2),ROUND(((1-InternationalEconDiscount)*'UPS Interational Economy Base'!H80)*(1+ExpressFuelSurcharge),2))</f>
        <v>542.99</v>
      </c>
      <c r="I83" s="322">
        <f>IF(MinBaseIntEcon&gt;ROUND(((1-InternationalEconDiscount)*'UPS Interational Economy Base'!I80),2),ROUND(MinBaseIntEcon*(1+ExpressFuelSurcharge),2),ROUND(((1-InternationalEconDiscount)*'UPS Interational Economy Base'!I80)*(1+ExpressFuelSurcharge),2))</f>
        <v>485.54</v>
      </c>
      <c r="J83" s="322">
        <f>IF(MinBaseIntEcon&gt;ROUND(((1-InternationalEconDiscount)*'UPS Interational Economy Base'!J80),2),ROUND(MinBaseIntEcon*(1+ExpressFuelSurcharge),2),ROUND(((1-InternationalEconDiscount)*'UPS Interational Economy Base'!J80)*(1+ExpressFuelSurcharge),2))</f>
        <v>628.25</v>
      </c>
      <c r="K83" s="322">
        <f>IF(MinBaseIntEcon&gt;ROUND(((1-InternationalEconDiscount)*'UPS Interational Economy Base'!K80),2),ROUND(MinBaseIntEcon*(1+ExpressFuelSurcharge),2),ROUND(((1-InternationalEconDiscount)*'UPS Interational Economy Base'!K80)*(1+ExpressFuelSurcharge),2))</f>
        <v>731.68</v>
      </c>
      <c r="L83" s="322">
        <f>IF(MinBaseIntEcon&gt;ROUND(((1-InternationalEconDiscount)*'UPS Interational Economy Base'!L80),2),ROUND(MinBaseIntEcon*(1+ExpressFuelSurcharge),2),ROUND(((1-InternationalEconDiscount)*'UPS Interational Economy Base'!L80)*(1+ExpressFuelSurcharge),2))</f>
        <v>696.21</v>
      </c>
      <c r="M83" s="322">
        <f>IF(MinBaseIntEcon&gt;ROUND(((1-InternationalEconDiscount)*'UPS Interational Economy Base'!M80),2),ROUND(MinBaseIntEcon*(1+ExpressFuelSurcharge),2),ROUND(((1-InternationalEconDiscount)*'UPS Interational Economy Base'!M80)*(1+ExpressFuelSurcharge),2))</f>
        <v>444.31</v>
      </c>
      <c r="N83" s="322">
        <f>IF(MinBaseIntEcon&gt;ROUND(((1-InternationalEconDiscount)*'UPS Interational Economy Base'!N80),2),ROUND(MinBaseIntEcon*(1+ExpressFuelSurcharge),2),ROUND(((1-InternationalEconDiscount)*'UPS Interational Economy Base'!N80)*(1+ExpressFuelSurcharge),2))</f>
        <v>583.55</v>
      </c>
      <c r="O83" s="322">
        <f>IF(MinBaseIntEcon&gt;ROUND(((1-InternationalEconDiscount)*'UPS Interational Economy Base'!O80),2),ROUND(MinBaseIntEcon*(1+ExpressFuelSurcharge),2),ROUND(((1-InternationalEconDiscount)*'UPS Interational Economy Base'!O80)*(1+ExpressFuelSurcharge),2))</f>
        <v>411.72</v>
      </c>
      <c r="P83" s="322">
        <f>IF(MinBaseIntEcon&gt;ROUND(((1-InternationalEconDiscount)*'UPS Interational Economy Base'!P80),2),ROUND(MinBaseIntEcon*(1+ExpressFuelSurcharge),2),ROUND(((1-InternationalEconDiscount)*'UPS Interational Economy Base'!P80)*(1+ExpressFuelSurcharge),2))</f>
        <v>406.69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ht="12.75" customHeight="1">
      <c r="A84" s="320">
        <v>120.0</v>
      </c>
      <c r="B84" s="322">
        <f>IF(MinBaseIntEcon&gt;ROUND(((1-InternationalEconDiscount)*'UPS Interational Economy Base'!B81),2),ROUND(MinBaseIntEcon*(1+ExpressFuelSurcharge),2),ROUND(((1-InternationalEconDiscount)*'UPS Interational Economy Base'!B81)*(1+ExpressFuelSurcharge),2))</f>
        <v>264.48</v>
      </c>
      <c r="C84" s="322">
        <f>IF(MinBaseIntEcon&gt;ROUND(((1-InternationalEconDiscount)*'UPS Interational Economy Base'!C81),2),ROUND(MinBaseIntEcon*(1+ExpressFuelSurcharge),2),ROUND(((1-InternationalEconDiscount)*'UPS Interational Economy Base'!C81)*(1+ExpressFuelSurcharge),2))</f>
        <v>268.38</v>
      </c>
      <c r="D84" s="322">
        <f>IF(MinBaseIntEcon&gt;ROUND(((1-InternationalEconDiscount)*'UPS Interational Economy Base'!D81),2),ROUND(MinBaseIntEcon*(1+ExpressFuelSurcharge),2),ROUND(((1-InternationalEconDiscount)*'UPS Interational Economy Base'!D81)*(1+ExpressFuelSurcharge),2))</f>
        <v>248.81</v>
      </c>
      <c r="E84" s="322">
        <f>IF(MinBaseIntEcon&gt;ROUND(((1-InternationalEconDiscount)*'UPS Interational Economy Base'!E81),2),ROUND(MinBaseIntEcon*(1+ExpressFuelSurcharge),2),ROUND(((1-InternationalEconDiscount)*'UPS Interational Economy Base'!E81)*(1+ExpressFuelSurcharge),2))</f>
        <v>383.36</v>
      </c>
      <c r="F84" s="322">
        <f>IF(MinBaseIntEcon&gt;ROUND(((1-InternationalEconDiscount)*'UPS Interational Economy Base'!F81),2),ROUND(MinBaseIntEcon*(1+ExpressFuelSurcharge),2),ROUND(((1-InternationalEconDiscount)*'UPS Interational Economy Base'!F81)*(1+ExpressFuelSurcharge),2))</f>
        <v>350.43</v>
      </c>
      <c r="G84" s="322">
        <f>IF(MinBaseIntEcon&gt;ROUND(((1-InternationalEconDiscount)*'UPS Interational Economy Base'!G81),2),ROUND(MinBaseIntEcon*(1+ExpressFuelSurcharge),2),ROUND(((1-InternationalEconDiscount)*'UPS Interational Economy Base'!G81)*(1+ExpressFuelSurcharge),2))</f>
        <v>453.16</v>
      </c>
      <c r="H84" s="322">
        <f>IF(MinBaseIntEcon&gt;ROUND(((1-InternationalEconDiscount)*'UPS Interational Economy Base'!H81),2),ROUND(MinBaseIntEcon*(1+ExpressFuelSurcharge),2),ROUND(((1-InternationalEconDiscount)*'UPS Interational Economy Base'!H81)*(1+ExpressFuelSurcharge),2))</f>
        <v>566.6</v>
      </c>
      <c r="I84" s="322">
        <f>IF(MinBaseIntEcon&gt;ROUND(((1-InternationalEconDiscount)*'UPS Interational Economy Base'!I81),2),ROUND(MinBaseIntEcon*(1+ExpressFuelSurcharge),2),ROUND(((1-InternationalEconDiscount)*'UPS Interational Economy Base'!I81)*(1+ExpressFuelSurcharge),2))</f>
        <v>505.76</v>
      </c>
      <c r="J84" s="322">
        <f>IF(MinBaseIntEcon&gt;ROUND(((1-InternationalEconDiscount)*'UPS Interational Economy Base'!J81),2),ROUND(MinBaseIntEcon*(1+ExpressFuelSurcharge),2),ROUND(((1-InternationalEconDiscount)*'UPS Interational Economy Base'!J81)*(1+ExpressFuelSurcharge),2))</f>
        <v>655.57</v>
      </c>
      <c r="K84" s="322">
        <f>IF(MinBaseIntEcon&gt;ROUND(((1-InternationalEconDiscount)*'UPS Interational Economy Base'!K81),2),ROUND(MinBaseIntEcon*(1+ExpressFuelSurcharge),2),ROUND(((1-InternationalEconDiscount)*'UPS Interational Economy Base'!K81)*(1+ExpressFuelSurcharge),2))</f>
        <v>763.49</v>
      </c>
      <c r="L84" s="322">
        <f>IF(MinBaseIntEcon&gt;ROUND(((1-InternationalEconDiscount)*'UPS Interational Economy Base'!L81),2),ROUND(MinBaseIntEcon*(1+ExpressFuelSurcharge),2),ROUND(((1-InternationalEconDiscount)*'UPS Interational Economy Base'!L81)*(1+ExpressFuelSurcharge),2))</f>
        <v>726.48</v>
      </c>
      <c r="M84" s="322">
        <f>IF(MinBaseIntEcon&gt;ROUND(((1-InternationalEconDiscount)*'UPS Interational Economy Base'!M81),2),ROUND(MinBaseIntEcon*(1+ExpressFuelSurcharge),2),ROUND(((1-InternationalEconDiscount)*'UPS Interational Economy Base'!M81)*(1+ExpressFuelSurcharge),2))</f>
        <v>463.63</v>
      </c>
      <c r="N84" s="322">
        <f>IF(MinBaseIntEcon&gt;ROUND(((1-InternationalEconDiscount)*'UPS Interational Economy Base'!N81),2),ROUND(MinBaseIntEcon*(1+ExpressFuelSurcharge),2),ROUND(((1-InternationalEconDiscount)*'UPS Interational Economy Base'!N81)*(1+ExpressFuelSurcharge),2))</f>
        <v>608.91</v>
      </c>
      <c r="O84" s="322">
        <f>IF(MinBaseIntEcon&gt;ROUND(((1-InternationalEconDiscount)*'UPS Interational Economy Base'!O81),2),ROUND(MinBaseIntEcon*(1+ExpressFuelSurcharge),2),ROUND(((1-InternationalEconDiscount)*'UPS Interational Economy Base'!O81)*(1+ExpressFuelSurcharge),2))</f>
        <v>429.62</v>
      </c>
      <c r="P84" s="322">
        <f>IF(MinBaseIntEcon&gt;ROUND(((1-InternationalEconDiscount)*'UPS Interational Economy Base'!P81),2),ROUND(MinBaseIntEcon*(1+ExpressFuelSurcharge),2),ROUND(((1-InternationalEconDiscount)*'UPS Interational Economy Base'!P81)*(1+ExpressFuelSurcharge),2))</f>
        <v>423.92</v>
      </c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ht="12.75" customHeight="1">
      <c r="A85" s="320">
        <v>125.0</v>
      </c>
      <c r="B85" s="322">
        <f>IF(MinBaseIntEcon&gt;ROUND(((1-InternationalEconDiscount)*'UPS Interational Economy Base'!B82),2),ROUND(MinBaseIntEcon*(1+ExpressFuelSurcharge),2),ROUND(((1-InternationalEconDiscount)*'UPS Interational Economy Base'!B82)*(1+ExpressFuelSurcharge),2))</f>
        <v>275.5</v>
      </c>
      <c r="C85" s="322">
        <f>IF(MinBaseIntEcon&gt;ROUND(((1-InternationalEconDiscount)*'UPS Interational Economy Base'!C82),2),ROUND(MinBaseIntEcon*(1+ExpressFuelSurcharge),2),ROUND(((1-InternationalEconDiscount)*'UPS Interational Economy Base'!C82)*(1+ExpressFuelSurcharge),2))</f>
        <v>279.57</v>
      </c>
      <c r="D85" s="322">
        <f>IF(MinBaseIntEcon&gt;ROUND(((1-InternationalEconDiscount)*'UPS Interational Economy Base'!D82),2),ROUND(MinBaseIntEcon*(1+ExpressFuelSurcharge),2),ROUND(((1-InternationalEconDiscount)*'UPS Interational Economy Base'!D82)*(1+ExpressFuelSurcharge),2))</f>
        <v>259.18</v>
      </c>
      <c r="E85" s="322">
        <f>IF(MinBaseIntEcon&gt;ROUND(((1-InternationalEconDiscount)*'UPS Interational Economy Base'!E82),2),ROUND(MinBaseIntEcon*(1+ExpressFuelSurcharge),2),ROUND(((1-InternationalEconDiscount)*'UPS Interational Economy Base'!E82)*(1+ExpressFuelSurcharge),2))</f>
        <v>399.37</v>
      </c>
      <c r="F85" s="322">
        <f>IF(MinBaseIntEcon&gt;ROUND(((1-InternationalEconDiscount)*'UPS Interational Economy Base'!F82),2),ROUND(MinBaseIntEcon*(1+ExpressFuelSurcharge),2),ROUND(((1-InternationalEconDiscount)*'UPS Interational Economy Base'!F82)*(1+ExpressFuelSurcharge),2))</f>
        <v>365.03</v>
      </c>
      <c r="G85" s="322">
        <f>IF(MinBaseIntEcon&gt;ROUND(((1-InternationalEconDiscount)*'UPS Interational Economy Base'!G82),2),ROUND(MinBaseIntEcon*(1+ExpressFuelSurcharge),2),ROUND(((1-InternationalEconDiscount)*'UPS Interational Economy Base'!G82)*(1+ExpressFuelSurcharge),2))</f>
        <v>472.04</v>
      </c>
      <c r="H85" s="322">
        <f>IF(MinBaseIntEcon&gt;ROUND(((1-InternationalEconDiscount)*'UPS Interational Economy Base'!H82),2),ROUND(MinBaseIntEcon*(1+ExpressFuelSurcharge),2),ROUND(((1-InternationalEconDiscount)*'UPS Interational Economy Base'!H82)*(1+ExpressFuelSurcharge),2))</f>
        <v>590.21</v>
      </c>
      <c r="I85" s="322">
        <f>IF(MinBaseIntEcon&gt;ROUND(((1-InternationalEconDiscount)*'UPS Interational Economy Base'!I82),2),ROUND(MinBaseIntEcon*(1+ExpressFuelSurcharge),2),ROUND(((1-InternationalEconDiscount)*'UPS Interational Economy Base'!I82)*(1+ExpressFuelSurcharge),2))</f>
        <v>531.66</v>
      </c>
      <c r="J85" s="322">
        <f>IF(MinBaseIntEcon&gt;ROUND(((1-InternationalEconDiscount)*'UPS Interational Economy Base'!J82),2),ROUND(MinBaseIntEcon*(1+ExpressFuelSurcharge),2),ROUND(((1-InternationalEconDiscount)*'UPS Interational Economy Base'!J82)*(1+ExpressFuelSurcharge),2))</f>
        <v>682.89</v>
      </c>
      <c r="K85" s="322">
        <f>IF(MinBaseIntEcon&gt;ROUND(((1-InternationalEconDiscount)*'UPS Interational Economy Base'!K82),2),ROUND(MinBaseIntEcon*(1+ExpressFuelSurcharge),2),ROUND(((1-InternationalEconDiscount)*'UPS Interational Economy Base'!K82)*(1+ExpressFuelSurcharge),2))</f>
        <v>795.3</v>
      </c>
      <c r="L85" s="322">
        <f>IF(MinBaseIntEcon&gt;ROUND(((1-InternationalEconDiscount)*'UPS Interational Economy Base'!L82),2),ROUND(MinBaseIntEcon*(1+ExpressFuelSurcharge),2),ROUND(((1-InternationalEconDiscount)*'UPS Interational Economy Base'!L82)*(1+ExpressFuelSurcharge),2))</f>
        <v>756.75</v>
      </c>
      <c r="M85" s="322">
        <f>IF(MinBaseIntEcon&gt;ROUND(((1-InternationalEconDiscount)*'UPS Interational Economy Base'!M82),2),ROUND(MinBaseIntEcon*(1+ExpressFuelSurcharge),2),ROUND(((1-InternationalEconDiscount)*'UPS Interational Economy Base'!M82)*(1+ExpressFuelSurcharge),2))</f>
        <v>482.94</v>
      </c>
      <c r="N85" s="322">
        <f>IF(MinBaseIntEcon&gt;ROUND(((1-InternationalEconDiscount)*'UPS Interational Economy Base'!N82),2),ROUND(MinBaseIntEcon*(1+ExpressFuelSurcharge),2),ROUND(((1-InternationalEconDiscount)*'UPS Interational Economy Base'!N82)*(1+ExpressFuelSurcharge),2))</f>
        <v>634.29</v>
      </c>
      <c r="O85" s="322">
        <f>IF(MinBaseIntEcon&gt;ROUND(((1-InternationalEconDiscount)*'UPS Interational Economy Base'!O82),2),ROUND(MinBaseIntEcon*(1+ExpressFuelSurcharge),2),ROUND(((1-InternationalEconDiscount)*'UPS Interational Economy Base'!O82)*(1+ExpressFuelSurcharge),2))</f>
        <v>447.52</v>
      </c>
      <c r="P85" s="322">
        <f>IF(MinBaseIntEcon&gt;ROUND(((1-InternationalEconDiscount)*'UPS Interational Economy Base'!P82),2),ROUND(MinBaseIntEcon*(1+ExpressFuelSurcharge),2),ROUND(((1-InternationalEconDiscount)*'UPS Interational Economy Base'!P82)*(1+ExpressFuelSurcharge),2))</f>
        <v>440.85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ht="12.75" customHeight="1">
      <c r="A86" s="320">
        <v>130.0</v>
      </c>
      <c r="B86" s="322">
        <f>IF(MinBaseIntEcon&gt;ROUND(((1-InternationalEconDiscount)*'UPS Interational Economy Base'!B83),2),ROUND(MinBaseIntEcon*(1+ExpressFuelSurcharge),2),ROUND(((1-InternationalEconDiscount)*'UPS Interational Economy Base'!B83)*(1+ExpressFuelSurcharge),2))</f>
        <v>286.52</v>
      </c>
      <c r="C86" s="322">
        <f>IF(MinBaseIntEcon&gt;ROUND(((1-InternationalEconDiscount)*'UPS Interational Economy Base'!C83),2),ROUND(MinBaseIntEcon*(1+ExpressFuelSurcharge),2),ROUND(((1-InternationalEconDiscount)*'UPS Interational Economy Base'!C83)*(1+ExpressFuelSurcharge),2))</f>
        <v>294.79</v>
      </c>
      <c r="D86" s="322">
        <f>IF(MinBaseIntEcon&gt;ROUND(((1-InternationalEconDiscount)*'UPS Interational Economy Base'!D83),2),ROUND(MinBaseIntEcon*(1+ExpressFuelSurcharge),2),ROUND(((1-InternationalEconDiscount)*'UPS Interational Economy Base'!D83)*(1+ExpressFuelSurcharge),2))</f>
        <v>269.55</v>
      </c>
      <c r="E86" s="322">
        <f>IF(MinBaseIntEcon&gt;ROUND(((1-InternationalEconDiscount)*'UPS Interational Economy Base'!E83),2),ROUND(MinBaseIntEcon*(1+ExpressFuelSurcharge),2),ROUND(((1-InternationalEconDiscount)*'UPS Interational Economy Base'!E83)*(1+ExpressFuelSurcharge),2))</f>
        <v>419.31</v>
      </c>
      <c r="F86" s="322">
        <f>IF(MinBaseIntEcon&gt;ROUND(((1-InternationalEconDiscount)*'UPS Interational Economy Base'!F83),2),ROUND(MinBaseIntEcon*(1+ExpressFuelSurcharge),2),ROUND(((1-InternationalEconDiscount)*'UPS Interational Economy Base'!F83)*(1+ExpressFuelSurcharge),2))</f>
        <v>379.63</v>
      </c>
      <c r="G86" s="322">
        <f>IF(MinBaseIntEcon&gt;ROUND(((1-InternationalEconDiscount)*'UPS Interational Economy Base'!G83),2),ROUND(MinBaseIntEcon*(1+ExpressFuelSurcharge),2),ROUND(((1-InternationalEconDiscount)*'UPS Interational Economy Base'!G83)*(1+ExpressFuelSurcharge),2))</f>
        <v>490.92</v>
      </c>
      <c r="H86" s="322">
        <f>IF(MinBaseIntEcon&gt;ROUND(((1-InternationalEconDiscount)*'UPS Interational Economy Base'!H83),2),ROUND(MinBaseIntEcon*(1+ExpressFuelSurcharge),2),ROUND(((1-InternationalEconDiscount)*'UPS Interational Economy Base'!H83)*(1+ExpressFuelSurcharge),2))</f>
        <v>613.82</v>
      </c>
      <c r="I86" s="322">
        <f>IF(MinBaseIntEcon&gt;ROUND(((1-InternationalEconDiscount)*'UPS Interational Economy Base'!I83),2),ROUND(MinBaseIntEcon*(1+ExpressFuelSurcharge),2),ROUND(((1-InternationalEconDiscount)*'UPS Interational Economy Base'!I83)*(1+ExpressFuelSurcharge),2))</f>
        <v>540.51</v>
      </c>
      <c r="J86" s="322">
        <f>IF(MinBaseIntEcon&gt;ROUND(((1-InternationalEconDiscount)*'UPS Interational Economy Base'!J83),2),ROUND(MinBaseIntEcon*(1+ExpressFuelSurcharge),2),ROUND(((1-InternationalEconDiscount)*'UPS Interational Economy Base'!J83)*(1+ExpressFuelSurcharge),2))</f>
        <v>730.37</v>
      </c>
      <c r="K86" s="322">
        <f>IF(MinBaseIntEcon&gt;ROUND(((1-InternationalEconDiscount)*'UPS Interational Economy Base'!K83),2),ROUND(MinBaseIntEcon*(1+ExpressFuelSurcharge),2),ROUND(((1-InternationalEconDiscount)*'UPS Interational Economy Base'!K83)*(1+ExpressFuelSurcharge),2))</f>
        <v>827.12</v>
      </c>
      <c r="L86" s="322">
        <f>IF(MinBaseIntEcon&gt;ROUND(((1-InternationalEconDiscount)*'UPS Interational Economy Base'!L83),2),ROUND(MinBaseIntEcon*(1+ExpressFuelSurcharge),2),ROUND(((1-InternationalEconDiscount)*'UPS Interational Economy Base'!L83)*(1+ExpressFuelSurcharge),2))</f>
        <v>802.31</v>
      </c>
      <c r="M86" s="322">
        <f>IF(MinBaseIntEcon&gt;ROUND(((1-InternationalEconDiscount)*'UPS Interational Economy Base'!M83),2),ROUND(MinBaseIntEcon*(1+ExpressFuelSurcharge),2),ROUND(((1-InternationalEconDiscount)*'UPS Interational Economy Base'!M83)*(1+ExpressFuelSurcharge),2))</f>
        <v>502.26</v>
      </c>
      <c r="N86" s="322">
        <f>IF(MinBaseIntEcon&gt;ROUND(((1-InternationalEconDiscount)*'UPS Interational Economy Base'!N83),2),ROUND(MinBaseIntEcon*(1+ExpressFuelSurcharge),2),ROUND(((1-InternationalEconDiscount)*'UPS Interational Economy Base'!N83)*(1+ExpressFuelSurcharge),2))</f>
        <v>659.66</v>
      </c>
      <c r="O86" s="322">
        <f>IF(MinBaseIntEcon&gt;ROUND(((1-InternationalEconDiscount)*'UPS Interational Economy Base'!O83),2),ROUND(MinBaseIntEcon*(1+ExpressFuelSurcharge),2),ROUND(((1-InternationalEconDiscount)*'UPS Interational Economy Base'!O83)*(1+ExpressFuelSurcharge),2))</f>
        <v>465.42</v>
      </c>
      <c r="P86" s="322">
        <f>IF(MinBaseIntEcon&gt;ROUND(((1-InternationalEconDiscount)*'UPS Interational Economy Base'!P83),2),ROUND(MinBaseIntEcon*(1+ExpressFuelSurcharge),2),ROUND(((1-InternationalEconDiscount)*'UPS Interational Economy Base'!P83)*(1+ExpressFuelSurcharge),2))</f>
        <v>463.72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ht="12.75" customHeight="1">
      <c r="A87" s="320">
        <v>135.0</v>
      </c>
      <c r="B87" s="322">
        <f>IF(MinBaseIntEcon&gt;ROUND(((1-InternationalEconDiscount)*'UPS Interational Economy Base'!B84),2),ROUND(MinBaseIntEcon*(1+ExpressFuelSurcharge),2),ROUND(((1-InternationalEconDiscount)*'UPS Interational Economy Base'!B84)*(1+ExpressFuelSurcharge),2))</f>
        <v>297.54</v>
      </c>
      <c r="C87" s="322">
        <f>IF(MinBaseIntEcon&gt;ROUND(((1-InternationalEconDiscount)*'UPS Interational Economy Base'!C84),2),ROUND(MinBaseIntEcon*(1+ExpressFuelSurcharge),2),ROUND(((1-InternationalEconDiscount)*'UPS Interational Economy Base'!C84)*(1+ExpressFuelSurcharge),2))</f>
        <v>306.12</v>
      </c>
      <c r="D87" s="322">
        <f>IF(MinBaseIntEcon&gt;ROUND(((1-InternationalEconDiscount)*'UPS Interational Economy Base'!D84),2),ROUND(MinBaseIntEcon*(1+ExpressFuelSurcharge),2),ROUND(((1-InternationalEconDiscount)*'UPS Interational Economy Base'!D84)*(1+ExpressFuelSurcharge),2))</f>
        <v>279.91</v>
      </c>
      <c r="E87" s="322">
        <f>IF(MinBaseIntEcon&gt;ROUND(((1-InternationalEconDiscount)*'UPS Interational Economy Base'!E84),2),ROUND(MinBaseIntEcon*(1+ExpressFuelSurcharge),2),ROUND(((1-InternationalEconDiscount)*'UPS Interational Economy Base'!E84)*(1+ExpressFuelSurcharge),2))</f>
        <v>435.47</v>
      </c>
      <c r="F87" s="322">
        <f>IF(MinBaseIntEcon&gt;ROUND(((1-InternationalEconDiscount)*'UPS Interational Economy Base'!F84),2),ROUND(MinBaseIntEcon*(1+ExpressFuelSurcharge),2),ROUND(((1-InternationalEconDiscount)*'UPS Interational Economy Base'!F84)*(1+ExpressFuelSurcharge),2))</f>
        <v>394.23</v>
      </c>
      <c r="G87" s="322">
        <f>IF(MinBaseIntEcon&gt;ROUND(((1-InternationalEconDiscount)*'UPS Interational Economy Base'!G84),2),ROUND(MinBaseIntEcon*(1+ExpressFuelSurcharge),2),ROUND(((1-InternationalEconDiscount)*'UPS Interational Economy Base'!G84)*(1+ExpressFuelSurcharge),2))</f>
        <v>509.8</v>
      </c>
      <c r="H87" s="322">
        <f>IF(MinBaseIntEcon&gt;ROUND(((1-InternationalEconDiscount)*'UPS Interational Economy Base'!H84),2),ROUND(MinBaseIntEcon*(1+ExpressFuelSurcharge),2),ROUND(((1-InternationalEconDiscount)*'UPS Interational Economy Base'!H84)*(1+ExpressFuelSurcharge),2))</f>
        <v>637.43</v>
      </c>
      <c r="I87" s="322">
        <f>IF(MinBaseIntEcon&gt;ROUND(((1-InternationalEconDiscount)*'UPS Interational Economy Base'!I84),2),ROUND(MinBaseIntEcon*(1+ExpressFuelSurcharge),2),ROUND(((1-InternationalEconDiscount)*'UPS Interational Economy Base'!I84)*(1+ExpressFuelSurcharge),2))</f>
        <v>555.34</v>
      </c>
      <c r="J87" s="322">
        <f>IF(MinBaseIntEcon&gt;ROUND(((1-InternationalEconDiscount)*'UPS Interational Economy Base'!J84),2),ROUND(MinBaseIntEcon*(1+ExpressFuelSurcharge),2),ROUND(((1-InternationalEconDiscount)*'UPS Interational Economy Base'!J84)*(1+ExpressFuelSurcharge),2))</f>
        <v>758.46</v>
      </c>
      <c r="K87" s="322">
        <f>IF(MinBaseIntEcon&gt;ROUND(((1-InternationalEconDiscount)*'UPS Interational Economy Base'!K84),2),ROUND(MinBaseIntEcon*(1+ExpressFuelSurcharge),2),ROUND(((1-InternationalEconDiscount)*'UPS Interational Economy Base'!K84)*(1+ExpressFuelSurcharge),2))</f>
        <v>858.93</v>
      </c>
      <c r="L87" s="322">
        <f>IF(MinBaseIntEcon&gt;ROUND(((1-InternationalEconDiscount)*'UPS Interational Economy Base'!L84),2),ROUND(MinBaseIntEcon*(1+ExpressFuelSurcharge),2),ROUND(((1-InternationalEconDiscount)*'UPS Interational Economy Base'!L84)*(1+ExpressFuelSurcharge),2))</f>
        <v>833.17</v>
      </c>
      <c r="M87" s="322">
        <f>IF(MinBaseIntEcon&gt;ROUND(((1-InternationalEconDiscount)*'UPS Interational Economy Base'!M84),2),ROUND(MinBaseIntEcon*(1+ExpressFuelSurcharge),2),ROUND(((1-InternationalEconDiscount)*'UPS Interational Economy Base'!M84)*(1+ExpressFuelSurcharge),2))</f>
        <v>521.58</v>
      </c>
      <c r="N87" s="322">
        <f>IF(MinBaseIntEcon&gt;ROUND(((1-InternationalEconDiscount)*'UPS Interational Economy Base'!N84),2),ROUND(MinBaseIntEcon*(1+ExpressFuelSurcharge),2),ROUND(((1-InternationalEconDiscount)*'UPS Interational Economy Base'!N84)*(1+ExpressFuelSurcharge),2))</f>
        <v>664.9</v>
      </c>
      <c r="O87" s="322">
        <f>IF(MinBaseIntEcon&gt;ROUND(((1-InternationalEconDiscount)*'UPS Interational Economy Base'!O84),2),ROUND(MinBaseIntEcon*(1+ExpressFuelSurcharge),2),ROUND(((1-InternationalEconDiscount)*'UPS Interational Economy Base'!O84)*(1+ExpressFuelSurcharge),2))</f>
        <v>483.33</v>
      </c>
      <c r="P87" s="322">
        <f>IF(MinBaseIntEcon&gt;ROUND(((1-InternationalEconDiscount)*'UPS Interational Economy Base'!P84),2),ROUND(MinBaseIntEcon*(1+ExpressFuelSurcharge),2),ROUND(((1-InternationalEconDiscount)*'UPS Interational Economy Base'!P84)*(1+ExpressFuelSurcharge),2))</f>
        <v>480.82</v>
      </c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ht="12.75" customHeight="1">
      <c r="A88" s="320">
        <v>140.0</v>
      </c>
      <c r="B88" s="322">
        <f>IF(MinBaseIntEcon&gt;ROUND(((1-InternationalEconDiscount)*'UPS Interational Economy Base'!B85),2),ROUND(MinBaseIntEcon*(1+ExpressFuelSurcharge),2),ROUND(((1-InternationalEconDiscount)*'UPS Interational Economy Base'!B85)*(1+ExpressFuelSurcharge),2))</f>
        <v>308.56</v>
      </c>
      <c r="C88" s="322">
        <f>IF(MinBaseIntEcon&gt;ROUND(((1-InternationalEconDiscount)*'UPS Interational Economy Base'!C85),2),ROUND(MinBaseIntEcon*(1+ExpressFuelSurcharge),2),ROUND(((1-InternationalEconDiscount)*'UPS Interational Economy Base'!C85)*(1+ExpressFuelSurcharge),2))</f>
        <v>317.46</v>
      </c>
      <c r="D88" s="322">
        <f>IF(MinBaseIntEcon&gt;ROUND(((1-InternationalEconDiscount)*'UPS Interational Economy Base'!D85),2),ROUND(MinBaseIntEcon*(1+ExpressFuelSurcharge),2),ROUND(((1-InternationalEconDiscount)*'UPS Interational Economy Base'!D85)*(1+ExpressFuelSurcharge),2))</f>
        <v>290.28</v>
      </c>
      <c r="E88" s="322">
        <f>IF(MinBaseIntEcon&gt;ROUND(((1-InternationalEconDiscount)*'UPS Interational Economy Base'!E85),2),ROUND(MinBaseIntEcon*(1+ExpressFuelSurcharge),2),ROUND(((1-InternationalEconDiscount)*'UPS Interational Economy Base'!E85)*(1+ExpressFuelSurcharge),2))</f>
        <v>451.55</v>
      </c>
      <c r="F88" s="322">
        <f>IF(MinBaseIntEcon&gt;ROUND(((1-InternationalEconDiscount)*'UPS Interational Economy Base'!F85),2),ROUND(MinBaseIntEcon*(1+ExpressFuelSurcharge),2),ROUND(((1-InternationalEconDiscount)*'UPS Interational Economy Base'!F85)*(1+ExpressFuelSurcharge),2))</f>
        <v>408.84</v>
      </c>
      <c r="G88" s="322">
        <f>IF(MinBaseIntEcon&gt;ROUND(((1-InternationalEconDiscount)*'UPS Interational Economy Base'!G85),2),ROUND(MinBaseIntEcon*(1+ExpressFuelSurcharge),2),ROUND(((1-InternationalEconDiscount)*'UPS Interational Economy Base'!G85)*(1+ExpressFuelSurcharge),2))</f>
        <v>528.69</v>
      </c>
      <c r="H88" s="322">
        <f>IF(MinBaseIntEcon&gt;ROUND(((1-InternationalEconDiscount)*'UPS Interational Economy Base'!H85),2),ROUND(MinBaseIntEcon*(1+ExpressFuelSurcharge),2),ROUND(((1-InternationalEconDiscount)*'UPS Interational Economy Base'!H85)*(1+ExpressFuelSurcharge),2))</f>
        <v>661.03</v>
      </c>
      <c r="I88" s="322">
        <f>IF(MinBaseIntEcon&gt;ROUND(((1-InternationalEconDiscount)*'UPS Interational Economy Base'!I85),2),ROUND(MinBaseIntEcon*(1+ExpressFuelSurcharge),2),ROUND(((1-InternationalEconDiscount)*'UPS Interational Economy Base'!I85)*(1+ExpressFuelSurcharge),2))</f>
        <v>572.07</v>
      </c>
      <c r="J88" s="322">
        <f>IF(MinBaseIntEcon&gt;ROUND(((1-InternationalEconDiscount)*'UPS Interational Economy Base'!J85),2),ROUND(MinBaseIntEcon*(1+ExpressFuelSurcharge),2),ROUND(((1-InternationalEconDiscount)*'UPS Interational Economy Base'!J85)*(1+ExpressFuelSurcharge),2))</f>
        <v>786.55</v>
      </c>
      <c r="K88" s="322">
        <f>IF(MinBaseIntEcon&gt;ROUND(((1-InternationalEconDiscount)*'UPS Interational Economy Base'!K85),2),ROUND(MinBaseIntEcon*(1+ExpressFuelSurcharge),2),ROUND(((1-InternationalEconDiscount)*'UPS Interational Economy Base'!K85)*(1+ExpressFuelSurcharge),2))</f>
        <v>890.74</v>
      </c>
      <c r="L88" s="322">
        <f>IF(MinBaseIntEcon&gt;ROUND(((1-InternationalEconDiscount)*'UPS Interational Economy Base'!L85),2),ROUND(MinBaseIntEcon*(1+ExpressFuelSurcharge),2),ROUND(((1-InternationalEconDiscount)*'UPS Interational Economy Base'!L85)*(1+ExpressFuelSurcharge),2))</f>
        <v>864.02</v>
      </c>
      <c r="M88" s="322">
        <f>IF(MinBaseIntEcon&gt;ROUND(((1-InternationalEconDiscount)*'UPS Interational Economy Base'!M85),2),ROUND(MinBaseIntEcon*(1+ExpressFuelSurcharge),2),ROUND(((1-InternationalEconDiscount)*'UPS Interational Economy Base'!M85)*(1+ExpressFuelSurcharge),2))</f>
        <v>540.9</v>
      </c>
      <c r="N88" s="322">
        <f>IF(MinBaseIntEcon&gt;ROUND(((1-InternationalEconDiscount)*'UPS Interational Economy Base'!N85),2),ROUND(MinBaseIntEcon*(1+ExpressFuelSurcharge),2),ROUND(((1-InternationalEconDiscount)*'UPS Interational Economy Base'!N85)*(1+ExpressFuelSurcharge),2))</f>
        <v>686.15</v>
      </c>
      <c r="O88" s="322">
        <f>IF(MinBaseIntEcon&gt;ROUND(((1-InternationalEconDiscount)*'UPS Interational Economy Base'!O85),2),ROUND(MinBaseIntEcon*(1+ExpressFuelSurcharge),2),ROUND(((1-InternationalEconDiscount)*'UPS Interational Economy Base'!O85)*(1+ExpressFuelSurcharge),2))</f>
        <v>501.22</v>
      </c>
      <c r="P88" s="322">
        <f>IF(MinBaseIntEcon&gt;ROUND(((1-InternationalEconDiscount)*'UPS Interational Economy Base'!P85),2),ROUND(MinBaseIntEcon*(1+ExpressFuelSurcharge),2),ROUND(((1-InternationalEconDiscount)*'UPS Interational Economy Base'!P85)*(1+ExpressFuelSurcharge),2))</f>
        <v>498.2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ht="12.75" customHeight="1">
      <c r="A89" s="320">
        <v>145.0</v>
      </c>
      <c r="B89" s="322">
        <f>IF(MinBaseIntEcon&gt;ROUND(((1-InternationalEconDiscount)*'UPS Interational Economy Base'!B86),2),ROUND(MinBaseIntEcon*(1+ExpressFuelSurcharge),2),ROUND(((1-InternationalEconDiscount)*'UPS Interational Economy Base'!B86)*(1+ExpressFuelSurcharge),2))</f>
        <v>319.58</v>
      </c>
      <c r="C89" s="322">
        <f>IF(MinBaseIntEcon&gt;ROUND(((1-InternationalEconDiscount)*'UPS Interational Economy Base'!C86),2),ROUND(MinBaseIntEcon*(1+ExpressFuelSurcharge),2),ROUND(((1-InternationalEconDiscount)*'UPS Interational Economy Base'!C86)*(1+ExpressFuelSurcharge),2))</f>
        <v>328.8</v>
      </c>
      <c r="D89" s="322">
        <f>IF(MinBaseIntEcon&gt;ROUND(((1-InternationalEconDiscount)*'UPS Interational Economy Base'!D86),2),ROUND(MinBaseIntEcon*(1+ExpressFuelSurcharge),2),ROUND(((1-InternationalEconDiscount)*'UPS Interational Economy Base'!D86)*(1+ExpressFuelSurcharge),2))</f>
        <v>300.65</v>
      </c>
      <c r="E89" s="322">
        <f>IF(MinBaseIntEcon&gt;ROUND(((1-InternationalEconDiscount)*'UPS Interational Economy Base'!E86),2),ROUND(MinBaseIntEcon*(1+ExpressFuelSurcharge),2),ROUND(((1-InternationalEconDiscount)*'UPS Interational Economy Base'!E86)*(1+ExpressFuelSurcharge),2))</f>
        <v>467.56</v>
      </c>
      <c r="F89" s="322">
        <f>IF(MinBaseIntEcon&gt;ROUND(((1-InternationalEconDiscount)*'UPS Interational Economy Base'!F86),2),ROUND(MinBaseIntEcon*(1+ExpressFuelSurcharge),2),ROUND(((1-InternationalEconDiscount)*'UPS Interational Economy Base'!F86)*(1+ExpressFuelSurcharge),2))</f>
        <v>423.43</v>
      </c>
      <c r="G89" s="322">
        <f>IF(MinBaseIntEcon&gt;ROUND(((1-InternationalEconDiscount)*'UPS Interational Economy Base'!G86),2),ROUND(MinBaseIntEcon*(1+ExpressFuelSurcharge),2),ROUND(((1-InternationalEconDiscount)*'UPS Interational Economy Base'!G86)*(1+ExpressFuelSurcharge),2))</f>
        <v>546.79</v>
      </c>
      <c r="H89" s="322">
        <f>IF(MinBaseIntEcon&gt;ROUND(((1-InternationalEconDiscount)*'UPS Interational Economy Base'!H86),2),ROUND(MinBaseIntEcon*(1+ExpressFuelSurcharge),2),ROUND(((1-InternationalEconDiscount)*'UPS Interational Economy Base'!H86)*(1+ExpressFuelSurcharge),2))</f>
        <v>684.64</v>
      </c>
      <c r="I89" s="322">
        <f>IF(MinBaseIntEcon&gt;ROUND(((1-InternationalEconDiscount)*'UPS Interational Economy Base'!I86),2),ROUND(MinBaseIntEcon*(1+ExpressFuelSurcharge),2),ROUND(((1-InternationalEconDiscount)*'UPS Interational Economy Base'!I86)*(1+ExpressFuelSurcharge),2))</f>
        <v>609.82</v>
      </c>
      <c r="J89" s="322">
        <f>IF(MinBaseIntEcon&gt;ROUND(((1-InternationalEconDiscount)*'UPS Interational Economy Base'!J86),2),ROUND(MinBaseIntEcon*(1+ExpressFuelSurcharge),2),ROUND(((1-InternationalEconDiscount)*'UPS Interational Economy Base'!J86)*(1+ExpressFuelSurcharge),2))</f>
        <v>814.65</v>
      </c>
      <c r="K89" s="322">
        <f>IF(MinBaseIntEcon&gt;ROUND(((1-InternationalEconDiscount)*'UPS Interational Economy Base'!K86),2),ROUND(MinBaseIntEcon*(1+ExpressFuelSurcharge),2),ROUND(((1-InternationalEconDiscount)*'UPS Interational Economy Base'!K86)*(1+ExpressFuelSurcharge),2))</f>
        <v>922.55</v>
      </c>
      <c r="L89" s="322">
        <f>IF(MinBaseIntEcon&gt;ROUND(((1-InternationalEconDiscount)*'UPS Interational Economy Base'!L86),2),ROUND(MinBaseIntEcon*(1+ExpressFuelSurcharge),2),ROUND(((1-InternationalEconDiscount)*'UPS Interational Economy Base'!L86)*(1+ExpressFuelSurcharge),2))</f>
        <v>894.87</v>
      </c>
      <c r="M89" s="322">
        <f>IF(MinBaseIntEcon&gt;ROUND(((1-InternationalEconDiscount)*'UPS Interational Economy Base'!M86),2),ROUND(MinBaseIntEcon*(1+ExpressFuelSurcharge),2),ROUND(((1-InternationalEconDiscount)*'UPS Interational Economy Base'!M86)*(1+ExpressFuelSurcharge),2))</f>
        <v>560.21</v>
      </c>
      <c r="N89" s="322">
        <f>IF(MinBaseIntEcon&gt;ROUND(((1-InternationalEconDiscount)*'UPS Interational Economy Base'!N86),2),ROUND(MinBaseIntEcon*(1+ExpressFuelSurcharge),2),ROUND(((1-InternationalEconDiscount)*'UPS Interational Economy Base'!N86)*(1+ExpressFuelSurcharge),2))</f>
        <v>709.43</v>
      </c>
      <c r="O89" s="322">
        <f>IF(MinBaseIntEcon&gt;ROUND(((1-InternationalEconDiscount)*'UPS Interational Economy Base'!O86),2),ROUND(MinBaseIntEcon*(1+ExpressFuelSurcharge),2),ROUND(((1-InternationalEconDiscount)*'UPS Interational Economy Base'!O86)*(1+ExpressFuelSurcharge),2))</f>
        <v>519.13</v>
      </c>
      <c r="P89" s="322">
        <f>IF(MinBaseIntEcon&gt;ROUND(((1-InternationalEconDiscount)*'UPS Interational Economy Base'!P86),2),ROUND(MinBaseIntEcon*(1+ExpressFuelSurcharge),2),ROUND(((1-InternationalEconDiscount)*'UPS Interational Economy Base'!P86)*(1+ExpressFuelSurcharge),2))</f>
        <v>517</v>
      </c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ht="12.75" customHeight="1">
      <c r="A90" s="320">
        <v>150.0</v>
      </c>
      <c r="B90" s="322">
        <f>IF(MinBaseIntEcon&gt;ROUND(((1-InternationalEconDiscount)*'UPS Interational Economy Base'!B87),2),ROUND(MinBaseIntEcon*(1+ExpressFuelSurcharge),2),ROUND(((1-InternationalEconDiscount)*'UPS Interational Economy Base'!B87)*(1+ExpressFuelSurcharge),2))</f>
        <v>330.6</v>
      </c>
      <c r="C90" s="322">
        <f>IF(MinBaseIntEcon&gt;ROUND(((1-InternationalEconDiscount)*'UPS Interational Economy Base'!C87),2),ROUND(MinBaseIntEcon*(1+ExpressFuelSurcharge),2),ROUND(((1-InternationalEconDiscount)*'UPS Interational Economy Base'!C87)*(1+ExpressFuelSurcharge),2))</f>
        <v>340.14</v>
      </c>
      <c r="D90" s="322">
        <f>IF(MinBaseIntEcon&gt;ROUND(((1-InternationalEconDiscount)*'UPS Interational Economy Base'!D87),2),ROUND(MinBaseIntEcon*(1+ExpressFuelSurcharge),2),ROUND(((1-InternationalEconDiscount)*'UPS Interational Economy Base'!D87)*(1+ExpressFuelSurcharge),2))</f>
        <v>311.01</v>
      </c>
      <c r="E90" s="322">
        <f>IF(MinBaseIntEcon&gt;ROUND(((1-InternationalEconDiscount)*'UPS Interational Economy Base'!E87),2),ROUND(MinBaseIntEcon*(1+ExpressFuelSurcharge),2),ROUND(((1-InternationalEconDiscount)*'UPS Interational Economy Base'!E87)*(1+ExpressFuelSurcharge),2))</f>
        <v>482.88</v>
      </c>
      <c r="F90" s="322">
        <f>IF(MinBaseIntEcon&gt;ROUND(((1-InternationalEconDiscount)*'UPS Interational Economy Base'!F87),2),ROUND(MinBaseIntEcon*(1+ExpressFuelSurcharge),2),ROUND(((1-InternationalEconDiscount)*'UPS Interational Economy Base'!F87)*(1+ExpressFuelSurcharge),2))</f>
        <v>438.04</v>
      </c>
      <c r="G90" s="322">
        <f>IF(MinBaseIntEcon&gt;ROUND(((1-InternationalEconDiscount)*'UPS Interational Economy Base'!G87),2),ROUND(MinBaseIntEcon*(1+ExpressFuelSurcharge),2),ROUND(((1-InternationalEconDiscount)*'UPS Interational Economy Base'!G87)*(1+ExpressFuelSurcharge),2))</f>
        <v>566.44</v>
      </c>
      <c r="H90" s="322">
        <f>IF(MinBaseIntEcon&gt;ROUND(((1-InternationalEconDiscount)*'UPS Interational Economy Base'!H87),2),ROUND(MinBaseIntEcon*(1+ExpressFuelSurcharge),2),ROUND(((1-InternationalEconDiscount)*'UPS Interational Economy Base'!H87)*(1+ExpressFuelSurcharge),2))</f>
        <v>708.25</v>
      </c>
      <c r="I90" s="322">
        <f>IF(MinBaseIntEcon&gt;ROUND(((1-InternationalEconDiscount)*'UPS Interational Economy Base'!I87),2),ROUND(MinBaseIntEcon*(1+ExpressFuelSurcharge),2),ROUND(((1-InternationalEconDiscount)*'UPS Interational Economy Base'!I87)*(1+ExpressFuelSurcharge),2))</f>
        <v>613.55</v>
      </c>
      <c r="J90" s="322">
        <f>IF(MinBaseIntEcon&gt;ROUND(((1-InternationalEconDiscount)*'UPS Interational Economy Base'!J87),2),ROUND(MinBaseIntEcon*(1+ExpressFuelSurcharge),2),ROUND(((1-InternationalEconDiscount)*'UPS Interational Economy Base'!J87)*(1+ExpressFuelSurcharge),2))</f>
        <v>842.74</v>
      </c>
      <c r="K90" s="322">
        <f>IF(MinBaseIntEcon&gt;ROUND(((1-InternationalEconDiscount)*'UPS Interational Economy Base'!K87),2),ROUND(MinBaseIntEcon*(1+ExpressFuelSurcharge),2),ROUND(((1-InternationalEconDiscount)*'UPS Interational Economy Base'!K87)*(1+ExpressFuelSurcharge),2))</f>
        <v>954.36</v>
      </c>
      <c r="L90" s="322">
        <f>IF(MinBaseIntEcon&gt;ROUND(((1-InternationalEconDiscount)*'UPS Interational Economy Base'!L87),2),ROUND(MinBaseIntEcon*(1+ExpressFuelSurcharge),2),ROUND(((1-InternationalEconDiscount)*'UPS Interational Economy Base'!L87)*(1+ExpressFuelSurcharge),2))</f>
        <v>925.73</v>
      </c>
      <c r="M90" s="322">
        <f>IF(MinBaseIntEcon&gt;ROUND(((1-InternationalEconDiscount)*'UPS Interational Economy Base'!M87),2),ROUND(MinBaseIntEcon*(1+ExpressFuelSurcharge),2),ROUND(((1-InternationalEconDiscount)*'UPS Interational Economy Base'!M87)*(1+ExpressFuelSurcharge),2))</f>
        <v>579.53</v>
      </c>
      <c r="N90" s="322">
        <f>IF(MinBaseIntEcon&gt;ROUND(((1-InternationalEconDiscount)*'UPS Interational Economy Base'!N87),2),ROUND(MinBaseIntEcon*(1+ExpressFuelSurcharge),2),ROUND(((1-InternationalEconDiscount)*'UPS Interational Economy Base'!N87)*(1+ExpressFuelSurcharge),2))</f>
        <v>732.63</v>
      </c>
      <c r="O90" s="322">
        <f>IF(MinBaseIntEcon&gt;ROUND(((1-InternationalEconDiscount)*'UPS Interational Economy Base'!O87),2),ROUND(MinBaseIntEcon*(1+ExpressFuelSurcharge),2),ROUND(((1-InternationalEconDiscount)*'UPS Interational Economy Base'!O87)*(1+ExpressFuelSurcharge),2))</f>
        <v>537.03</v>
      </c>
      <c r="P90" s="322">
        <f>IF(MinBaseIntEcon&gt;ROUND(((1-InternationalEconDiscount)*'UPS Interational Economy Base'!P87),2),ROUND(MinBaseIntEcon*(1+ExpressFuelSurcharge),2),ROUND(((1-InternationalEconDiscount)*'UPS Interational Economy Base'!P87)*(1+ExpressFuelSurcharge),2))</f>
        <v>533.96</v>
      </c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ht="13.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ht="12.7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ht="12.7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ht="12.7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ht="12.7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ht="12.7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ht="12.7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ht="12.7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ht="12.7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ht="12.7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ht="12.7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2.7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2.7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2.7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2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2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2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2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2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2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2.7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2.7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2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2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2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2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2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2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2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2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2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2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2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2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2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2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2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2.7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2.7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2.7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2.7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2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2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2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2.7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2.7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2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2.7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2.7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2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2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2.7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2.7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2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2.7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2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2.7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2.7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2.7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2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2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2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2.7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2.7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2.7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2.7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2.7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2.7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2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2.7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2.7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2.7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2.7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2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2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2.7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2.7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2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2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2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2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2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2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2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2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2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2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2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2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2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2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2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2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2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2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2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2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2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2.7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2.7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2.7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2.7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2.7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2.7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2.7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2.7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2.7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2.7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2.7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2.7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2.7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2.7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2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2.7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2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2.7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2.7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2.7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2.7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2.7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2.7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2.7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2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2.7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2.7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2.7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2.7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2.7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2.7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2.7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2.7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2.7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2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2.7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2.7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2.7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2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2.7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2.7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2.7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2.7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2.7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2.7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2.7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2.7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2.7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2.7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2.7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2.7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2.7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2.7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2.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2.7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2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2.7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2.7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2.7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2.7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2.7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2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2.7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2.7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2.7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2.7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2.7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2.7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2.7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2.7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2.7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2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2.7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2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2.7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2.7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2.7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2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2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2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2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2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2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2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2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2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2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2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2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2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2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2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2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2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2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2.7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ht="12.7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ht="12.7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ht="12.7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ht="12.7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ht="12.7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ht="12.7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ht="12.7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ht="12.7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ht="12.7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ht="12.7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ht="12.7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ht="12.7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ht="12.7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ht="12.7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ht="12.7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ht="12.7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ht="12.7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ht="12.7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ht="12.7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ht="12.7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ht="12.7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ht="12.7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ht="12.7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ht="12.7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ht="12.7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ht="12.7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ht="12.7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ht="12.7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ht="12.7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ht="12.7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ht="12.7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ht="12.7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ht="12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ht="12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ht="12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2.7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ht="12.75" customHeight="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ht="12.75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ht="12.75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ht="12.75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ht="12.7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ht="12.75" customHeight="1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ht="12.75" customHeight="1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ht="12.75" customHeight="1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ht="12.75" customHeight="1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ht="12.75" customHeigh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ht="12.7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ht="12.75" customHeight="1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ht="12.75" customHeight="1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ht="12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ht="12.75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ht="12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ht="12.7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ht="12.75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ht="12.7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ht="12.75" customHeight="1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ht="12.75" customHeight="1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ht="12.75" customHeight="1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ht="12.75" customHeight="1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ht="12.75" customHeight="1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ht="12.75" customHeight="1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ht="12.75" customHeight="1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ht="12.75" customHeight="1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ht="12.75" customHeigh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ht="12.75" customHeight="1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ht="12.75" customHeight="1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ht="12.7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ht="12.75" customHeight="1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ht="12.75" customHeight="1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ht="12.75" customHeight="1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ht="12.75" customHeight="1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ht="12.75" customHeight="1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ht="12.75" customHeight="1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ht="12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ht="12.75" customHeight="1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ht="12.75" customHeight="1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ht="12.75" customHeight="1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ht="12.75" customHeight="1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ht="12.75" customHeight="1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ht="12.75" customHeight="1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ht="12.75" customHeight="1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ht="12.75" customHeight="1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ht="12.75" customHeight="1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ht="12.75" customHeight="1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ht="12.75" customHeight="1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ht="12.75" customHeight="1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ht="12.75" customHeight="1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ht="12.75" customHeight="1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ht="12.75" customHeight="1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ht="12.75" customHeight="1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ht="12.75" customHeigh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ht="12.75" customHeight="1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ht="12.75" customHeight="1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ht="12.75" customHeight="1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ht="12.75" customHeight="1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ht="12.75" customHeight="1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ht="12.75" customHeigh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ht="12.75" customHeigh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ht="12.75" customHeight="1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ht="12.75" customHeight="1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ht="12.75" customHeight="1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ht="12.75" customHeight="1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ht="12.75" customHeight="1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ht="12.75" customHeight="1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ht="12.75" customHeight="1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ht="12.75" customHeight="1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ht="12.75" customHeight="1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ht="12.75" customHeight="1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ht="12.75" customHeight="1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ht="12.75" customHeight="1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ht="12.75" customHeight="1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ht="12.75" customHeight="1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ht="12.75" customHeight="1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ht="12.75" customHeight="1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ht="12.75" customHeight="1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ht="12.75" customHeight="1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ht="12.75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ht="12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ht="12.7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ht="12.75" customHeight="1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ht="12.75" customHeight="1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ht="12.7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ht="12.7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ht="12.75" customHeight="1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ht="12.7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ht="12.75" customHeigh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ht="12.75" customHeight="1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ht="12.75" customHeight="1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ht="12.75" customHeight="1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ht="12.75" customHeight="1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ht="12.75" customHeight="1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ht="12.75" customHeight="1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ht="12.75" customHeight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ht="12.75" customHeight="1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ht="12.7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ht="12.75" customHeight="1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ht="12.75" customHeight="1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ht="12.75" customHeight="1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ht="12.75" customHeight="1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ht="12.75" customHeight="1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ht="12.75" customHeight="1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ht="12.75" customHeight="1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ht="12.75" customHeight="1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ht="12.75" customHeight="1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ht="12.75" customHeight="1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ht="12.75" customHeight="1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ht="12.75" customHeight="1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ht="12.75" customHeight="1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ht="12.75" customHeight="1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ht="12.75" customHeight="1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ht="12.75" customHeight="1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ht="12.75" customHeight="1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ht="12.75" customHeight="1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ht="12.75" customHeight="1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ht="12.75" customHeight="1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ht="12.75" customHeight="1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ht="12.75" customHeight="1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ht="12.75" customHeight="1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ht="12.75" customHeight="1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ht="12.75" customHeight="1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ht="12.75" customHeight="1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ht="12.75" customHeight="1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ht="12.75" customHeight="1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ht="12.75" customHeight="1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ht="12.75" customHeight="1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ht="12.75" customHeight="1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ht="12.75" customHeight="1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ht="12.75" customHeight="1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ht="12.75" customHeight="1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ht="12.75" customHeight="1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ht="12.75" customHeight="1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ht="12.75" customHeight="1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ht="12.75" customHeight="1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ht="12.75" customHeight="1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ht="12.75" customHeight="1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ht="12.75" customHeight="1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ht="12.75" customHeight="1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ht="12.75" customHeight="1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ht="12.75" customHeight="1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ht="12.75" customHeight="1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ht="12.75" customHeight="1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ht="12.75" customHeight="1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ht="12.75" customHeight="1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ht="12.75" customHeight="1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ht="12.75" customHeight="1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ht="12.75" customHeight="1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ht="12.75" customHeight="1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ht="12.75" customHeight="1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ht="12.75" customHeight="1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ht="12.75" customHeight="1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ht="12.75" customHeight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ht="12.75" customHeight="1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ht="12.75" customHeight="1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ht="12.75" customHeight="1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ht="12.75" customHeight="1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ht="12.75" customHeight="1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ht="12.75" customHeight="1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ht="12.75" customHeight="1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ht="12.75" customHeight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ht="12.75" customHeight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ht="12.75" customHeight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ht="12.75" customHeight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ht="12.75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ht="12.7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ht="12.7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ht="12.75" customHeight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ht="12.75" customHeight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ht="12.75" customHeight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ht="12.75" customHeight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ht="12.75" customHeight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ht="12.75" customHeight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ht="12.75" customHeight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ht="12.75" customHeight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ht="12.75" customHeight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ht="12.75" customHeight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ht="12.75" customHeight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ht="12.75" customHeight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ht="12.75" customHeight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ht="12.75" customHeight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ht="12.75" customHeigh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ht="12.75" customHeight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ht="12.75" customHeight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ht="12.75" customHeight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ht="12.75" customHeight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ht="12.75" customHeight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ht="12.75" customHeight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ht="12.75" customHeight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ht="12.7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ht="12.75" customHeight="1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ht="12.75" customHeight="1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ht="12.75" customHeight="1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ht="12.75" customHeight="1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ht="12.75" customHeight="1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ht="12.75" customHeight="1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ht="12.75" customHeight="1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ht="12.75" customHeight="1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ht="12.75" customHeight="1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ht="12.75" customHeight="1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ht="12.75" customHeight="1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ht="12.75" customHeight="1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ht="12.75" customHeight="1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ht="12.75" customHeight="1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ht="12.75" customHeight="1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ht="12.75" customHeight="1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ht="12.75" customHeight="1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ht="12.75" customHeight="1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ht="12.75" customHeight="1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ht="12.75" customHeight="1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ht="12.75" customHeight="1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ht="12.75" customHeight="1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ht="12.75" customHeight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ht="12.75" customHeight="1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ht="12.75" customHeight="1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ht="12.75" customHeight="1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ht="12.75" customHeight="1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ht="12.75" customHeight="1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ht="12.75" customHeight="1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ht="12.75" customHeight="1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ht="12.75" customHeight="1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ht="12.75" customHeight="1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ht="12.75" customHeight="1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ht="12.75" customHeight="1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ht="12.75" customHeight="1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ht="12.75" customHeight="1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ht="12.75" customHeight="1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ht="12.75" customHeight="1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ht="12.75" customHeight="1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ht="12.75" customHeight="1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ht="12.75" customHeight="1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ht="12.75" customHeight="1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ht="12.75" customHeight="1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ht="12.75" customHeight="1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ht="12.75" customHeight="1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ht="12.75" customHeight="1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ht="12.75" customHeight="1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ht="12.75" customHeight="1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ht="12.75" customHeight="1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ht="12.75" customHeight="1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ht="12.75" customHeight="1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ht="12.75" customHeight="1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ht="12.75" customHeight="1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ht="12.75" customHeight="1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ht="12.75" customHeight="1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ht="12.75" customHeight="1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ht="12.75" customHeight="1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ht="12.75" customHeight="1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ht="12.75" customHeight="1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ht="12.75" customHeight="1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ht="12.75" customHeight="1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ht="12.75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ht="12.75" customHeight="1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ht="12.75" customHeight="1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ht="12.75" customHeight="1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ht="12.75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ht="12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ht="12.75" customHeight="1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ht="12.75" customHeight="1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ht="12.75" customHeight="1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ht="12.75" customHeight="1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ht="12.75" customHeight="1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ht="12.75" customHeight="1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ht="12.75" customHeight="1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ht="12.75" customHeight="1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ht="12.75" customHeight="1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ht="12.75" customHeight="1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ht="12.75" customHeight="1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ht="12.75" customHeight="1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ht="12.75" customHeight="1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ht="12.75" customHeight="1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ht="12.75" customHeight="1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ht="12.75" customHeight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ht="12.75" customHeight="1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ht="12.75" customHeight="1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ht="12.75" customHeight="1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ht="12.75" customHeight="1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ht="12.75" customHeight="1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ht="12.75" customHeight="1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ht="12.75" customHeight="1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ht="12.75" customHeight="1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ht="12.7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ht="12.75" customHeight="1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ht="12.75" customHeight="1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ht="12.75" customHeight="1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ht="12.75" customHeight="1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ht="12.75" customHeight="1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ht="12.75" customHeight="1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ht="12.75" customHeight="1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ht="12.75" customHeight="1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ht="12.75" customHeight="1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ht="12.75" customHeight="1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ht="12.75" customHeight="1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ht="12.75" customHeight="1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ht="12.75" customHeight="1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ht="12.75" customHeight="1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ht="12.75" customHeight="1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ht="12.75" customHeight="1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ht="12.75" customHeight="1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ht="12.75" customHeight="1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ht="12.75" customHeight="1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ht="12.75" customHeight="1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ht="12.75" customHeight="1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ht="12.75" customHeight="1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ht="12.75" customHeight="1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ht="12.75" customHeight="1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ht="12.75" customHeight="1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ht="12.75" customHeight="1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ht="12.75" customHeight="1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ht="12.75" customHeight="1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ht="12.75" customHeight="1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ht="12.75" customHeight="1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ht="12.75" customHeight="1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ht="12.75" customHeight="1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ht="12.75" customHeight="1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ht="12.75" customHeight="1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ht="12.75" customHeight="1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ht="12.75" customHeight="1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ht="12.75" customHeight="1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ht="12.75" customHeight="1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ht="12.75" customHeight="1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ht="12.75" customHeight="1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ht="12.75" customHeight="1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ht="12.75" customHeight="1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ht="12.75" customHeight="1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ht="12.75" customHeight="1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ht="12.75" customHeight="1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ht="12.75" customHeight="1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ht="12.75" customHeight="1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ht="12.75" customHeight="1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ht="12.75" customHeight="1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ht="12.75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ht="12.75" customHeight="1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ht="12.75" customHeight="1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ht="12.75" customHeight="1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ht="12.75" customHeight="1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ht="12.75" customHeight="1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ht="12.75" customHeight="1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ht="12.75" customHeight="1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ht="12.75" customHeight="1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ht="12.75" customHeight="1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ht="12.75" customHeight="1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ht="12.75" customHeight="1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ht="12.75" customHeight="1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ht="12.75" customHeight="1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ht="12.75" customHeight="1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ht="12.75" customHeight="1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ht="12.75" customHeight="1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ht="12.75" customHeight="1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ht="12.75" customHeight="1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ht="12.75" customHeight="1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ht="12.75" customHeight="1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ht="12.75" customHeight="1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ht="12.75" customHeight="1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ht="12.75" customHeight="1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ht="12.75" customHeight="1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ht="12.75" customHeight="1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ht="12.75" customHeight="1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ht="12.75" customHeight="1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ht="12.75" customHeight="1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ht="12.75" customHeight="1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ht="12.75" customHeight="1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ht="12.75" customHeight="1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ht="12.75" customHeight="1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ht="12.75" customHeight="1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ht="12.75" customHeight="1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ht="12.75" customHeight="1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ht="12.75" customHeight="1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ht="12.75" customHeight="1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ht="12.75" customHeight="1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ht="12.75" customHeight="1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ht="12.75" customHeight="1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ht="12.75" customHeight="1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ht="12.75" customHeight="1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ht="12.75" customHeight="1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ht="12.75" customHeight="1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ht="12.75" customHeight="1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ht="12.75" customHeight="1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ht="12.75" customHeight="1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ht="12.75" customHeight="1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ht="12.75" customHeight="1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ht="12.75" customHeight="1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ht="12.75" customHeight="1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ht="12.75" customHeight="1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ht="12.75" customHeight="1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ht="12.75" customHeight="1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ht="12.75" customHeight="1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ht="12.75" customHeight="1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ht="12.75" customHeight="1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ht="12.75" customHeight="1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ht="12.75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ht="12.75" customHeight="1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ht="12.75" customHeight="1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ht="12.75" customHeight="1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ht="12.75" customHeight="1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ht="12.75" customHeight="1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ht="12.75" customHeight="1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ht="12.75" customHeight="1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ht="12.75" customHeight="1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ht="12.75" customHeight="1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ht="12.75" customHeight="1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ht="12.75" customHeight="1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ht="12.75" customHeight="1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ht="12.75" customHeight="1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ht="12.75" customHeight="1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ht="12.75" customHeight="1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ht="12.75" customHeight="1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ht="12.75" customHeight="1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ht="12.75" customHeight="1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ht="12.75" customHeight="1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ht="12.75" customHeight="1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ht="12.75" customHeight="1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ht="12.75" customHeight="1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ht="12.75" customHeight="1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ht="12.75" customHeight="1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ht="12.75" customHeight="1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ht="12.75" customHeight="1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ht="12.75" customHeight="1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ht="12.75" customHeight="1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ht="12.75" customHeight="1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ht="12.75" customHeight="1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ht="12.75" customHeight="1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ht="12.75" customHeight="1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ht="12.75" customHeight="1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ht="12.75" customHeight="1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ht="12.75" customHeight="1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ht="12.75" customHeight="1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ht="12.7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ht="12.75" customHeight="1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ht="12.75" customHeight="1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ht="12.75" customHeight="1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ht="12.75" customHeight="1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ht="12.75" customHeight="1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ht="12.75" customHeight="1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ht="12.75" customHeight="1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ht="12.75" customHeight="1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ht="12.75" customHeight="1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ht="12.75" customHeight="1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ht="12.75" customHeight="1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ht="12.75" customHeight="1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ht="12.75" customHeight="1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ht="12.75" customHeight="1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ht="12.75" customHeight="1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ht="12.75" customHeight="1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ht="12.75" customHeight="1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ht="12.75" customHeight="1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ht="12.75" customHeight="1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ht="12.75" customHeight="1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ht="12.75" customHeight="1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ht="12.75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ht="12.75" customHeight="1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ht="12.75" customHeight="1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ht="12.75" customHeight="1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ht="12.75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ht="12.75" customHeight="1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ht="12.75" customHeight="1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ht="12.75" customHeight="1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ht="12.75" customHeight="1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ht="12.75" customHeight="1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ht="12.75" customHeight="1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ht="12.75" customHeight="1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ht="12.7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ht="12.75" customHeight="1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ht="12.75" customHeight="1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ht="12.75" customHeight="1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ht="12.75" customHeight="1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ht="12.75" customHeight="1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ht="12.75" customHeight="1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ht="12.75" customHeight="1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ht="12.75" customHeight="1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ht="12.75" customHeight="1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ht="12.75" customHeight="1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ht="12.75" customHeight="1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ht="12.75" customHeight="1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ht="12.75" customHeight="1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ht="12.75" customHeight="1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ht="12.75" customHeight="1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ht="12.75" customHeight="1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ht="12.75" customHeight="1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ht="12.75" customHeight="1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ht="12.75" customHeight="1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ht="12.75" customHeight="1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ht="12.75" customHeight="1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ht="12.75" customHeight="1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ht="12.75" customHeight="1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ht="12.75" customHeight="1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ht="12.75" customHeight="1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ht="12.75" customHeight="1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ht="12.75" customHeight="1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ht="12.75" customHeight="1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ht="12.75" customHeight="1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ht="12.75" customHeight="1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ht="12.75" customHeight="1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ht="12.75" customHeight="1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ht="12.75" customHeight="1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ht="12.7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ht="12.75" customHeight="1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ht="12.75" customHeight="1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ht="12.75" customHeight="1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ht="12.75" customHeight="1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ht="12.75" customHeight="1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ht="12.75" customHeight="1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ht="12.75" customHeight="1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ht="12.75" customHeight="1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ht="12.75" customHeight="1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ht="12.75" customHeight="1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ht="12.75" customHeight="1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ht="12.75" customHeight="1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ht="12.75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ht="12.75" customHeight="1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ht="12.75" customHeight="1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ht="12.75" customHeight="1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ht="12.75" customHeight="1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ht="12.75" customHeight="1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ht="12.75" customHeight="1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ht="12.75" customHeight="1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ht="12.75" customHeight="1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ht="12.75" customHeight="1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ht="12.75" customHeight="1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ht="12.75" customHeight="1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ht="12.75" customHeight="1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ht="12.75" customHeight="1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ht="12.75" customHeight="1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ht="12.75" customHeight="1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ht="12.75" customHeight="1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ht="12.75" customHeight="1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ht="12.75" customHeight="1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ht="12.75" customHeight="1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ht="12.75" customHeight="1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ht="12.75" customHeight="1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ht="12.75" customHeight="1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ht="12.75" customHeight="1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ht="12.75" customHeight="1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ht="12.75" customHeight="1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ht="12.75" customHeight="1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ht="12.75" customHeight="1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ht="12.75" customHeight="1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ht="12.75" customHeight="1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ht="12.75" customHeight="1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ht="12.75" customHeight="1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ht="12.75" customHeight="1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ht="12.75" customHeight="1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ht="12.75" customHeight="1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ht="12.75" customHeight="1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ht="12.75" customHeight="1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ht="12.75" customHeight="1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ht="12.75" customHeight="1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ht="12.75" customHeight="1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ht="12.75" customHeight="1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ht="12.75" customHeight="1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ht="12.75" customHeight="1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ht="12.75" customHeight="1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ht="12.75" customHeight="1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ht="12.75" customHeight="1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ht="12.75" customHeight="1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ht="12.75" customHeight="1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ht="12.75" customHeight="1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ht="12.75" customHeight="1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ht="12.75" customHeight="1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ht="12.75" customHeight="1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ht="12.75" customHeight="1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ht="12.75" customHeight="1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ht="12.75" customHeight="1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ht="12.75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ht="12.75" customHeight="1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ht="12.75" customHeight="1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ht="12.7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ht="12.7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ht="12.75" customHeight="1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ht="12.75" customHeight="1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ht="12.75" customHeight="1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ht="12.75" customHeight="1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ht="12.75" customHeight="1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ht="12.7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ht="12.75" customHeight="1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ht="12.75" customHeight="1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ht="12.75" customHeight="1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ht="12.75" customHeight="1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ht="12.7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ht="12.75" customHeight="1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ht="12.75" customHeight="1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ht="12.75" customHeight="1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ht="12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ht="12.75" customHeight="1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ht="12.75" customHeight="1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ht="12.75" customHeight="1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ht="12.75" customHeight="1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ht="12.75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ht="12.75" customHeight="1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ht="12.75" customHeight="1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ht="12.75" customHeight="1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ht="12.75" customHeight="1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ht="12.75" customHeight="1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ht="12.75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ht="12.75" customHeight="1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ht="12.75" customHeight="1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ht="12.75" customHeight="1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ht="12.75" customHeight="1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ht="12.75" customHeight="1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ht="12.75" customHeight="1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ht="12.75" customHeight="1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ht="12.75" customHeight="1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ht="12.75" customHeight="1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ht="12.75" customHeight="1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ht="12.75" customHeight="1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ht="12.75" customHeight="1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ht="12.75" customHeight="1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ht="12.75" customHeight="1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ht="12.75" customHeight="1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ht="12.75" customHeight="1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ht="12.75" customHeight="1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ht="12.75" customHeight="1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ht="12.75" customHeight="1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ht="12.75" customHeight="1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ht="12.75" customHeight="1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ht="12.75" customHeight="1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ht="12.75" customHeight="1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ht="12.75" customHeight="1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ht="12.75" customHeight="1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ht="12.75" customHeight="1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ht="12.75" customHeight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ht="12.75" customHeight="1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ht="12.75" customHeight="1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ht="12.75" customHeight="1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ht="12.75" customHeight="1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ht="12.75" customHeight="1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ht="12.75" customHeight="1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ht="12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ht="12.75" customHeight="1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ht="12.75" customHeight="1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ht="12.75" customHeight="1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ht="12.75" customHeight="1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ht="12.75" customHeight="1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ht="12.75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ht="12.75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ht="12.75" customHeight="1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ht="12.75" customHeight="1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ht="12.75" customHeight="1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ht="12.75" customHeight="1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ht="12.75" customHeight="1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ht="12.75" customHeight="1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ht="12.75" customHeight="1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ht="12.75" customHeight="1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ht="12.75" customHeight="1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ht="12.75" customHeight="1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ht="12.75" customHeight="1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ht="12.75" customHeight="1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ht="12.75" customHeight="1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ht="12.75" customHeight="1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ht="12.75" customHeight="1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ht="12.75" customHeight="1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ht="12.7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ht="12.75" customHeight="1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ht="12.75" customHeight="1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ht="12.75" customHeight="1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ht="12.75" customHeight="1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ht="12.7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ht="12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ht="12.75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ht="12.75" customHeight="1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ht="12.75" customHeight="1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ht="12.75" customHeight="1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ht="12.75" customHeight="1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ht="12.75" customHeight="1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ht="12.75" customHeight="1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ht="12.75" customHeight="1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ht="12.75" customHeight="1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ht="12.75" customHeight="1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ht="12.75" customHeight="1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ht="12.75" customHeight="1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ht="12.75" customHeight="1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ht="12.75" customHeight="1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ht="12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ht="12.75" customHeight="1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ht="12.75" customHeight="1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ht="12.75" customHeight="1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ht="12.75" customHeight="1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ht="12.75" customHeight="1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conditionalFormatting sqref="A6:P90">
    <cfRule type="expression" dxfId="1" priority="1">
      <formula>MOD(ROW(),2)=0</formula>
    </cfRule>
  </conditionalFormatting>
  <printOptions/>
  <pageMargins bottom="0.57" footer="0.0" header="0.0" left="0.75" right="0.75" top="0.51"/>
  <pageSetup scale="68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BFBF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8.63"/>
    <col customWidth="1" hidden="1" min="2" max="2" width="8.63"/>
    <col customWidth="1" min="3" max="3" width="8.63"/>
    <col customWidth="1" min="4" max="4" width="11.88"/>
    <col customWidth="1" min="5" max="5" width="8.63"/>
    <col customWidth="1" min="6" max="6" width="12.25"/>
    <col customWidth="1" min="7" max="7" width="12.13"/>
    <col customWidth="1" min="8" max="9" width="12.0"/>
    <col customWidth="1" min="10" max="10" width="13.75"/>
    <col customWidth="1" min="11" max="11" width="13.13"/>
    <col customWidth="1" min="12" max="12" width="11.88"/>
    <col customWidth="1" min="13" max="13" width="11.63"/>
    <col customWidth="1" min="14" max="14" width="12.75"/>
    <col customWidth="1" min="15" max="15" width="12.0"/>
    <col customWidth="1" min="16" max="17" width="8.63"/>
    <col customWidth="1" min="18" max="18" width="11.25"/>
    <col customWidth="1" min="19" max="19" width="8.63"/>
    <col customWidth="1" min="20" max="20" width="14.63"/>
    <col customWidth="1" min="21" max="26" width="8.63"/>
  </cols>
  <sheetData>
    <row r="1" ht="12.75" customHeight="1">
      <c r="A1" s="303" t="s">
        <v>153</v>
      </c>
    </row>
    <row r="2" ht="12.75" customHeight="1">
      <c r="A2" s="295" t="s">
        <v>174</v>
      </c>
    </row>
    <row r="3" ht="12.75" customHeight="1"/>
    <row r="4" ht="12.75" customHeight="1">
      <c r="A4" s="323" t="s">
        <v>55</v>
      </c>
      <c r="B4" s="324" t="s">
        <v>65</v>
      </c>
      <c r="C4" s="324" t="s">
        <v>66</v>
      </c>
      <c r="D4" s="324" t="s">
        <v>67</v>
      </c>
      <c r="E4" s="324" t="s">
        <v>68</v>
      </c>
      <c r="F4" s="324" t="s">
        <v>67</v>
      </c>
      <c r="G4" s="324" t="s">
        <v>67</v>
      </c>
      <c r="H4" s="324" t="s">
        <v>67</v>
      </c>
      <c r="I4" s="324" t="s">
        <v>69</v>
      </c>
      <c r="J4" s="324" t="s">
        <v>175</v>
      </c>
      <c r="K4" s="324" t="s">
        <v>176</v>
      </c>
      <c r="L4" s="324" t="s">
        <v>72</v>
      </c>
      <c r="M4" s="324" t="s">
        <v>67</v>
      </c>
      <c r="N4" s="325" t="s">
        <v>73</v>
      </c>
      <c r="O4" s="324" t="s">
        <v>74</v>
      </c>
      <c r="P4" s="324" t="s">
        <v>75</v>
      </c>
      <c r="Q4" s="325" t="s">
        <v>76</v>
      </c>
      <c r="R4" s="325" t="s">
        <v>77</v>
      </c>
      <c r="S4" s="325" t="s">
        <v>78</v>
      </c>
      <c r="T4" s="325" t="s">
        <v>79</v>
      </c>
      <c r="U4" s="325" t="s">
        <v>80</v>
      </c>
      <c r="V4" s="325" t="s">
        <v>81</v>
      </c>
      <c r="W4" s="326" t="s">
        <v>82</v>
      </c>
    </row>
    <row r="5" ht="12.75" customHeight="1">
      <c r="A5" s="323" t="s">
        <v>149</v>
      </c>
      <c r="B5" s="324">
        <v>0.0</v>
      </c>
      <c r="C5" s="324">
        <v>1.0</v>
      </c>
      <c r="D5" s="324" t="s">
        <v>83</v>
      </c>
      <c r="E5" s="324">
        <v>3.0</v>
      </c>
      <c r="F5" s="324">
        <v>4.0</v>
      </c>
      <c r="G5" s="324">
        <v>5.0</v>
      </c>
      <c r="H5" s="324">
        <v>6.0</v>
      </c>
      <c r="I5" s="324">
        <v>7.0</v>
      </c>
      <c r="J5" s="324">
        <v>8.0</v>
      </c>
      <c r="K5" s="324">
        <v>9.0</v>
      </c>
      <c r="L5" s="324">
        <v>10.0</v>
      </c>
      <c r="M5" s="324">
        <v>11.0</v>
      </c>
      <c r="N5" s="324">
        <v>12.0</v>
      </c>
      <c r="O5" s="324">
        <v>13.0</v>
      </c>
      <c r="P5" s="324">
        <v>14.0</v>
      </c>
      <c r="Q5" s="324">
        <v>15.0</v>
      </c>
      <c r="R5" s="324">
        <v>16.0</v>
      </c>
      <c r="S5" s="324">
        <v>17.0</v>
      </c>
      <c r="T5" s="324">
        <v>18.0</v>
      </c>
      <c r="U5" s="324">
        <v>19.0</v>
      </c>
      <c r="V5" s="324">
        <v>20.0</v>
      </c>
      <c r="W5" s="326">
        <v>21.0</v>
      </c>
    </row>
    <row r="6" ht="12.75" customHeight="1">
      <c r="A6" s="245">
        <v>0.0625</v>
      </c>
      <c r="B6" s="246">
        <f>IF(LEN('UPS FCI_Base'!C5)&gt;0,ROUND('UPS FCI_Base'!C5*(1+Mail_Innovations_Markup),2),"N/A")</f>
        <v>7.19</v>
      </c>
      <c r="C6" s="246">
        <f>IF(LEN('UPS FCI_Base'!D5)&gt;0,(ROUND('UPS FCI_Base'!D5*(1+Mail_Innovations_Markup),2))*(1+Mail_Innovations_Fuel_Surcharge),"N/A")</f>
        <v>6.10245</v>
      </c>
      <c r="D6" s="246" t="str">
        <f>IF(LEN('UPS FCI_Base'!E5)&gt;0,(ROUND('UPS FCI_Base'!E5*(1+Mail_Innovations_Markup),2))*(1+Mail_Innovations_Fuel_Surcharge),"N/A")</f>
        <v>N/A</v>
      </c>
      <c r="E6" s="246" t="str">
        <f>IF(LEN('UPS FCI_Base'!F5)&gt;0,(ROUND('UPS FCI_Base'!F5*(1+Mail_Innovations_Markup),2))*(1+Mail_Innovations_Fuel_Surcharge),"N/A")</f>
        <v>N/A</v>
      </c>
      <c r="F6" s="246" t="str">
        <f>IF(LEN('UPS FCI_Base'!G5)&gt;0,(ROUND('UPS FCI_Base'!G5*(1+Mail_Innovations_Markup),2))*(1+Mail_Innovations_Fuel_Surcharge),"N/A")</f>
        <v>N/A</v>
      </c>
      <c r="G6" s="246" t="str">
        <f>IF(LEN('UPS FCI_Base'!H5)&gt;0,(ROUND('UPS FCI_Base'!H5*(1+Mail_Innovations_Markup),2))*(1+Mail_Innovations_Fuel_Surcharge),"N/A")</f>
        <v>N/A</v>
      </c>
      <c r="H6" s="246" t="str">
        <f>IF(LEN('UPS FCI_Base'!I5)&gt;0,(ROUND('UPS FCI_Base'!I5*(1+Mail_Innovations_Markup),2))*(1+Mail_Innovations_Fuel_Surcharge),"N/A")</f>
        <v>N/A</v>
      </c>
      <c r="I6" s="246">
        <f>IF(LEN('UPS FCI_Base'!J5)&gt;0,(ROUND('UPS FCI_Base'!J5*(1+Mail_Innovations_Markup),2))*(1+Mail_Innovations_Fuel_Surcharge),"N/A")</f>
        <v>3.20565</v>
      </c>
      <c r="J6" s="246">
        <f>IF(LEN('UPS FCI_Base'!K5)&gt;0,(ROUND('UPS FCI_Base'!K5*(1+Mail_Innovations_Markup),2))*(1+Mail_Innovations_Fuel_Surcharge),"N/A")</f>
        <v>4.65405</v>
      </c>
      <c r="K6" s="246">
        <f>IF(LEN('UPS FCI_Base'!L5)&gt;0,(ROUND('UPS FCI_Base'!L5*(1+Mail_Innovations_Markup),2))*(1+Mail_Innovations_Fuel_Surcharge),"N/A")</f>
        <v>6.6456</v>
      </c>
      <c r="L6" s="246">
        <f>IF(LEN('UPS FCI_Base'!M5)&gt;0,(ROUND('UPS FCI_Base'!M5*(1+Mail_Innovations_Markup),2))*(1+Mail_Innovations_Fuel_Surcharge),"N/A")</f>
        <v>4.18545</v>
      </c>
      <c r="M6" s="246" t="str">
        <f>IF(LEN('UPS FCI_Base'!N5)&gt;0,(ROUND('UPS FCI_Base'!N5*(1+Mail_Innovations_Markup),2))*(1+Mail_Innovations_Fuel_Surcharge),"N/A")</f>
        <v>N/A</v>
      </c>
      <c r="N6" s="246">
        <f>IF(LEN('UPS FCI_Base'!O5)&gt;0,(ROUND('UPS FCI_Base'!O5*(1+Mail_Innovations_Markup),2))*(1+Mail_Innovations_Fuel_Surcharge),"N/A")</f>
        <v>5.61255</v>
      </c>
      <c r="O6" s="246" t="str">
        <f>IF(LEN('UPS FCI_Base'!P5)&gt;0,(ROUND('UPS FCI_Base'!P5*(1+Mail_Innovations_Markup),2))*(1+Mail_Innovations_Fuel_Surcharge),"N/A")</f>
        <v>N/A</v>
      </c>
      <c r="P6" s="246" t="str">
        <f>IF(LEN('UPS FCI_Base'!Q5)&gt;0,(ROUND('UPS FCI_Base'!Q5*(1+Mail_Innovations_Markup),2))*(1+Mail_Innovations_Fuel_Surcharge),"N/A")</f>
        <v>N/A</v>
      </c>
      <c r="Q6" s="246">
        <f>IF(LEN('UPS FCI_Base'!R5)&gt;0,(ROUND('UPS FCI_Base'!R5*(1+Mail_Innovations_Markup),2))*(1+Mail_Innovations_Fuel_Surcharge),"N/A")</f>
        <v>5.1333</v>
      </c>
      <c r="R6" s="246">
        <f>IF(LEN('UPS FCI_Base'!S5)&gt;0,(ROUND('UPS FCI_Base'!S5*(1+Mail_Innovations_Markup),2))*(1+Mail_Innovations_Fuel_Surcharge),"N/A")</f>
        <v>6.1983</v>
      </c>
      <c r="S6" s="246">
        <f>IF(LEN('UPS FCI_Base'!T5)&gt;0,(ROUND('UPS FCI_Base'!T5*(1+Mail_Innovations_Markup),2))*(1+Mail_Innovations_Fuel_Surcharge),"N/A")</f>
        <v>3.67425</v>
      </c>
      <c r="T6" s="246">
        <f>IF(LEN('UPS FCI_Base'!U5)&gt;0,(ROUND('UPS FCI_Base'!U5*(1+Mail_Innovations_Markup),2))*(1+Mail_Innovations_Fuel_Surcharge),"N/A")</f>
        <v>4.5156</v>
      </c>
      <c r="U6" s="246" t="str">
        <f>IF(LEN('UPS FCI_Base'!V5)&gt;0,(ROUND('UPS FCI_Base'!V5*(1+Mail_Innovations_Markup),2))*(1+Mail_Innovations_Fuel_Surcharge),"N/A")</f>
        <v>N/A</v>
      </c>
      <c r="V6" s="246">
        <f>IF(LEN('UPS FCI_Base'!W5)&gt;0,(ROUND('UPS FCI_Base'!W5*(1+Mail_Innovations_Markup),2))*(1+Mail_Innovations_Fuel_Surcharge),"N/A")</f>
        <v>5.71905</v>
      </c>
      <c r="W6" s="246">
        <f>IF(LEN('UPS FCI_Base'!X5)&gt;0,(ROUND('UPS FCI_Base'!X5*(1+Mail_Innovations_Markup),2))*(1+Mail_Innovations_Fuel_Surcharge),"N/A")</f>
        <v>1.50165</v>
      </c>
    </row>
    <row r="7" ht="12.75" customHeight="1">
      <c r="A7" s="245">
        <v>0.125</v>
      </c>
      <c r="B7" s="246">
        <f>IF(LEN('UPS FCI_Base'!C6)&gt;0,ROUND('UPS FCI_Base'!C6*(1+Mail_Innovations_Markup),2),"N/A")</f>
        <v>7.47</v>
      </c>
      <c r="C7" s="246">
        <f>IF(LEN('UPS FCI_Base'!D6)&gt;0,(ROUND('UPS FCI_Base'!D6*(1+Mail_Innovations_Markup),2))*(1+Mail_Innovations_Fuel_Surcharge),"N/A")</f>
        <v>6.39</v>
      </c>
      <c r="D7" s="246" t="str">
        <f>IF(LEN('UPS FCI_Base'!E6)&gt;0,(ROUND('UPS FCI_Base'!E6*(1+Mail_Innovations_Markup),2))*(1+Mail_Innovations_Fuel_Surcharge),"N/A")</f>
        <v>N/A</v>
      </c>
      <c r="E7" s="246" t="str">
        <f>IF(LEN('UPS FCI_Base'!F6)&gt;0,(ROUND('UPS FCI_Base'!F6*(1+Mail_Innovations_Markup),2))*(1+Mail_Innovations_Fuel_Surcharge),"N/A")</f>
        <v>N/A</v>
      </c>
      <c r="F7" s="246" t="str">
        <f>IF(LEN('UPS FCI_Base'!G6)&gt;0,(ROUND('UPS FCI_Base'!G6*(1+Mail_Innovations_Markup),2))*(1+Mail_Innovations_Fuel_Surcharge),"N/A")</f>
        <v>N/A</v>
      </c>
      <c r="G7" s="246" t="str">
        <f>IF(LEN('UPS FCI_Base'!H6)&gt;0,(ROUND('UPS FCI_Base'!H6*(1+Mail_Innovations_Markup),2))*(1+Mail_Innovations_Fuel_Surcharge),"N/A")</f>
        <v>N/A</v>
      </c>
      <c r="H7" s="246" t="str">
        <f>IF(LEN('UPS FCI_Base'!I6)&gt;0,(ROUND('UPS FCI_Base'!I6*(1+Mail_Innovations_Markup),2))*(1+Mail_Innovations_Fuel_Surcharge),"N/A")</f>
        <v>N/A</v>
      </c>
      <c r="I7" s="246">
        <f>IF(LEN('UPS FCI_Base'!J6)&gt;0,(ROUND('UPS FCI_Base'!J6*(1+Mail_Innovations_Markup),2))*(1+Mail_Innovations_Fuel_Surcharge),"N/A")</f>
        <v>3.5784</v>
      </c>
      <c r="J7" s="246">
        <f>IF(LEN('UPS FCI_Base'!K6)&gt;0,(ROUND('UPS FCI_Base'!K6*(1+Mail_Innovations_Markup),2))*(1+Mail_Innovations_Fuel_Surcharge),"N/A")</f>
        <v>5.0055</v>
      </c>
      <c r="K7" s="246">
        <f>IF(LEN('UPS FCI_Base'!L6)&gt;0,(ROUND('UPS FCI_Base'!L6*(1+Mail_Innovations_Markup),2))*(1+Mail_Innovations_Fuel_Surcharge),"N/A")</f>
        <v>7.10355</v>
      </c>
      <c r="L7" s="246">
        <f>IF(LEN('UPS FCI_Base'!M6)&gt;0,(ROUND('UPS FCI_Base'!M6*(1+Mail_Innovations_Markup),2))*(1+Mail_Innovations_Fuel_Surcharge),"N/A")</f>
        <v>4.5582</v>
      </c>
      <c r="M7" s="246" t="str">
        <f>IF(LEN('UPS FCI_Base'!N6)&gt;0,(ROUND('UPS FCI_Base'!N6*(1+Mail_Innovations_Markup),2))*(1+Mail_Innovations_Fuel_Surcharge),"N/A")</f>
        <v>N/A</v>
      </c>
      <c r="N7" s="246">
        <f>IF(LEN('UPS FCI_Base'!O6)&gt;0,(ROUND('UPS FCI_Base'!O6*(1+Mail_Innovations_Markup),2))*(1+Mail_Innovations_Fuel_Surcharge),"N/A")</f>
        <v>6.2409</v>
      </c>
      <c r="O7" s="246" t="str">
        <f>IF(LEN('UPS FCI_Base'!P6)&gt;0,(ROUND('UPS FCI_Base'!P6*(1+Mail_Innovations_Markup),2))*(1+Mail_Innovations_Fuel_Surcharge),"N/A")</f>
        <v>N/A</v>
      </c>
      <c r="P7" s="246" t="str">
        <f>IF(LEN('UPS FCI_Base'!Q6)&gt;0,(ROUND('UPS FCI_Base'!Q6*(1+Mail_Innovations_Markup),2))*(1+Mail_Innovations_Fuel_Surcharge),"N/A")</f>
        <v>N/A</v>
      </c>
      <c r="Q7" s="246">
        <f>IF(LEN('UPS FCI_Base'!R6)&gt;0,(ROUND('UPS FCI_Base'!R6*(1+Mail_Innovations_Markup),2))*(1+Mail_Innovations_Fuel_Surcharge),"N/A")</f>
        <v>5.3889</v>
      </c>
      <c r="R7" s="246">
        <f>IF(LEN('UPS FCI_Base'!S6)&gt;0,(ROUND('UPS FCI_Base'!S6*(1+Mail_Innovations_Markup),2))*(1+Mail_Innovations_Fuel_Surcharge),"N/A")</f>
        <v>6.5391</v>
      </c>
      <c r="S7" s="246">
        <f>IF(LEN('UPS FCI_Base'!T6)&gt;0,(ROUND('UPS FCI_Base'!T6*(1+Mail_Innovations_Markup),2))*(1+Mail_Innovations_Fuel_Surcharge),"N/A")</f>
        <v>4.22805</v>
      </c>
      <c r="T7" s="246">
        <f>IF(LEN('UPS FCI_Base'!U6)&gt;0,(ROUND('UPS FCI_Base'!U6*(1+Mail_Innovations_Markup),2))*(1+Mail_Innovations_Fuel_Surcharge),"N/A")</f>
        <v>4.84575</v>
      </c>
      <c r="U7" s="246" t="str">
        <f>IF(LEN('UPS FCI_Base'!V6)&gt;0,(ROUND('UPS FCI_Base'!V6*(1+Mail_Innovations_Markup),2))*(1+Mail_Innovations_Fuel_Surcharge),"N/A")</f>
        <v>N/A</v>
      </c>
      <c r="V7" s="246">
        <f>IF(LEN('UPS FCI_Base'!W6)&gt;0,(ROUND('UPS FCI_Base'!W6*(1+Mail_Innovations_Markup),2))*(1+Mail_Innovations_Fuel_Surcharge),"N/A")</f>
        <v>6.0492</v>
      </c>
      <c r="W7" s="246">
        <f>IF(LEN('UPS FCI_Base'!X6)&gt;0,(ROUND('UPS FCI_Base'!X6*(1+Mail_Innovations_Markup),2))*(1+Mail_Innovations_Fuel_Surcharge),"N/A")</f>
        <v>2.11935</v>
      </c>
    </row>
    <row r="8" ht="12.75" customHeight="1">
      <c r="A8" s="245">
        <v>0.1875</v>
      </c>
      <c r="B8" s="246">
        <f>IF(LEN('UPS FCI_Base'!C7)&gt;0,ROUND('UPS FCI_Base'!C7*(1+Mail_Innovations_Markup),2),"N/A")</f>
        <v>7.73</v>
      </c>
      <c r="C8" s="246">
        <f>IF(LEN('UPS FCI_Base'!D7)&gt;0,(ROUND('UPS FCI_Base'!D7*(1+Mail_Innovations_Markup),2))*(1+Mail_Innovations_Fuel_Surcharge),"N/A")</f>
        <v>6.65625</v>
      </c>
      <c r="D8" s="246" t="str">
        <f>IF(LEN('UPS FCI_Base'!E7)&gt;0,(ROUND('UPS FCI_Base'!E7*(1+Mail_Innovations_Markup),2))*(1+Mail_Innovations_Fuel_Surcharge),"N/A")</f>
        <v>N/A</v>
      </c>
      <c r="E8" s="246" t="str">
        <f>IF(LEN('UPS FCI_Base'!F7)&gt;0,(ROUND('UPS FCI_Base'!F7*(1+Mail_Innovations_Markup),2))*(1+Mail_Innovations_Fuel_Surcharge),"N/A")</f>
        <v>N/A</v>
      </c>
      <c r="F8" s="246" t="str">
        <f>IF(LEN('UPS FCI_Base'!G7)&gt;0,(ROUND('UPS FCI_Base'!G7*(1+Mail_Innovations_Markup),2))*(1+Mail_Innovations_Fuel_Surcharge),"N/A")</f>
        <v>N/A</v>
      </c>
      <c r="G8" s="246" t="str">
        <f>IF(LEN('UPS FCI_Base'!H7)&gt;0,(ROUND('UPS FCI_Base'!H7*(1+Mail_Innovations_Markup),2))*(1+Mail_Innovations_Fuel_Surcharge),"N/A")</f>
        <v>N/A</v>
      </c>
      <c r="H8" s="246" t="str">
        <f>IF(LEN('UPS FCI_Base'!I7)&gt;0,(ROUND('UPS FCI_Base'!I7*(1+Mail_Innovations_Markup),2))*(1+Mail_Innovations_Fuel_Surcharge),"N/A")</f>
        <v>N/A</v>
      </c>
      <c r="I8" s="246">
        <f>IF(LEN('UPS FCI_Base'!J7)&gt;0,(ROUND('UPS FCI_Base'!J7*(1+Mail_Innovations_Markup),2))*(1+Mail_Innovations_Fuel_Surcharge),"N/A")</f>
        <v>3.95115</v>
      </c>
      <c r="J8" s="246">
        <f>IF(LEN('UPS FCI_Base'!K7)&gt;0,(ROUND('UPS FCI_Base'!K7*(1+Mail_Innovations_Markup),2))*(1+Mail_Innovations_Fuel_Surcharge),"N/A")</f>
        <v>5.3676</v>
      </c>
      <c r="K8" s="246">
        <f>IF(LEN('UPS FCI_Base'!L7)&gt;0,(ROUND('UPS FCI_Base'!L7*(1+Mail_Innovations_Markup),2))*(1+Mail_Innovations_Fuel_Surcharge),"N/A")</f>
        <v>7.57215</v>
      </c>
      <c r="L8" s="246">
        <f>IF(LEN('UPS FCI_Base'!M7)&gt;0,(ROUND('UPS FCI_Base'!M7*(1+Mail_Innovations_Markup),2))*(1+Mail_Innovations_Fuel_Surcharge),"N/A")</f>
        <v>4.9416</v>
      </c>
      <c r="M8" s="246" t="str">
        <f>IF(LEN('UPS FCI_Base'!N7)&gt;0,(ROUND('UPS FCI_Base'!N7*(1+Mail_Innovations_Markup),2))*(1+Mail_Innovations_Fuel_Surcharge),"N/A")</f>
        <v>N/A</v>
      </c>
      <c r="N8" s="246">
        <f>IF(LEN('UPS FCI_Base'!O7)&gt;0,(ROUND('UPS FCI_Base'!O7*(1+Mail_Innovations_Markup),2))*(1+Mail_Innovations_Fuel_Surcharge),"N/A")</f>
        <v>6.86925</v>
      </c>
      <c r="O8" s="246" t="str">
        <f>IF(LEN('UPS FCI_Base'!P7)&gt;0,(ROUND('UPS FCI_Base'!P7*(1+Mail_Innovations_Markup),2))*(1+Mail_Innovations_Fuel_Surcharge),"N/A")</f>
        <v>N/A</v>
      </c>
      <c r="P8" s="246" t="str">
        <f>IF(LEN('UPS FCI_Base'!Q7)&gt;0,(ROUND('UPS FCI_Base'!Q7*(1+Mail_Innovations_Markup),2))*(1+Mail_Innovations_Fuel_Surcharge),"N/A")</f>
        <v>N/A</v>
      </c>
      <c r="Q8" s="246">
        <f>IF(LEN('UPS FCI_Base'!R7)&gt;0,(ROUND('UPS FCI_Base'!R7*(1+Mail_Innovations_Markup),2))*(1+Mail_Innovations_Fuel_Surcharge),"N/A")</f>
        <v>5.6445</v>
      </c>
      <c r="R8" s="246">
        <f>IF(LEN('UPS FCI_Base'!S7)&gt;0,(ROUND('UPS FCI_Base'!S7*(1+Mail_Innovations_Markup),2))*(1+Mail_Innovations_Fuel_Surcharge),"N/A")</f>
        <v>6.86925</v>
      </c>
      <c r="S8" s="246">
        <f>IF(LEN('UPS FCI_Base'!T7)&gt;0,(ROUND('UPS FCI_Base'!T7*(1+Mail_Innovations_Markup),2))*(1+Mail_Innovations_Fuel_Surcharge),"N/A")</f>
        <v>4.7712</v>
      </c>
      <c r="T8" s="246">
        <f>IF(LEN('UPS FCI_Base'!U7)&gt;0,(ROUND('UPS FCI_Base'!U7*(1+Mail_Innovations_Markup),2))*(1+Mail_Innovations_Fuel_Surcharge),"N/A")</f>
        <v>5.1972</v>
      </c>
      <c r="U8" s="246" t="str">
        <f>IF(LEN('UPS FCI_Base'!V7)&gt;0,(ROUND('UPS FCI_Base'!V7*(1+Mail_Innovations_Markup),2))*(1+Mail_Innovations_Fuel_Surcharge),"N/A")</f>
        <v>N/A</v>
      </c>
      <c r="V8" s="246">
        <f>IF(LEN('UPS FCI_Base'!W7)&gt;0,(ROUND('UPS FCI_Base'!W7*(1+Mail_Innovations_Markup),2))*(1+Mail_Innovations_Fuel_Surcharge),"N/A")</f>
        <v>6.35805</v>
      </c>
      <c r="W8" s="246">
        <f>IF(LEN('UPS FCI_Base'!X7)&gt;0,(ROUND('UPS FCI_Base'!X7*(1+Mail_Innovations_Markup),2))*(1+Mail_Innovations_Fuel_Surcharge),"N/A")</f>
        <v>2.7264</v>
      </c>
    </row>
    <row r="9" ht="12.75" customHeight="1">
      <c r="A9" s="245">
        <v>0.25</v>
      </c>
      <c r="B9" s="246">
        <f>IF(LEN('UPS FCI_Base'!C8)&gt;0,ROUND('UPS FCI_Base'!C8*(1+Mail_Innovations_Markup),2),"N/A")</f>
        <v>8.01</v>
      </c>
      <c r="C9" s="246">
        <f>IF(LEN('UPS FCI_Base'!D8)&gt;0,(ROUND('UPS FCI_Base'!D8*(1+Mail_Innovations_Markup),2))*(1+Mail_Innovations_Fuel_Surcharge),"N/A")</f>
        <v>6.9225</v>
      </c>
      <c r="D9" s="246" t="str">
        <f>IF(LEN('UPS FCI_Base'!E8)&gt;0,(ROUND('UPS FCI_Base'!E8*(1+Mail_Innovations_Markup),2))*(1+Mail_Innovations_Fuel_Surcharge),"N/A")</f>
        <v>N/A</v>
      </c>
      <c r="E9" s="246" t="str">
        <f>IF(LEN('UPS FCI_Base'!F8)&gt;0,(ROUND('UPS FCI_Base'!F8*(1+Mail_Innovations_Markup),2))*(1+Mail_Innovations_Fuel_Surcharge),"N/A")</f>
        <v>N/A</v>
      </c>
      <c r="F9" s="246" t="str">
        <f>IF(LEN('UPS FCI_Base'!G8)&gt;0,(ROUND('UPS FCI_Base'!G8*(1+Mail_Innovations_Markup),2))*(1+Mail_Innovations_Fuel_Surcharge),"N/A")</f>
        <v>N/A</v>
      </c>
      <c r="G9" s="246" t="str">
        <f>IF(LEN('UPS FCI_Base'!H8)&gt;0,(ROUND('UPS FCI_Base'!H8*(1+Mail_Innovations_Markup),2))*(1+Mail_Innovations_Fuel_Surcharge),"N/A")</f>
        <v>N/A</v>
      </c>
      <c r="H9" s="246" t="str">
        <f>IF(LEN('UPS FCI_Base'!I8)&gt;0,(ROUND('UPS FCI_Base'!I8*(1+Mail_Innovations_Markup),2))*(1+Mail_Innovations_Fuel_Surcharge),"N/A")</f>
        <v>N/A</v>
      </c>
      <c r="I9" s="246">
        <f>IF(LEN('UPS FCI_Base'!J8)&gt;0,(ROUND('UPS FCI_Base'!J8*(1+Mail_Innovations_Markup),2))*(1+Mail_Innovations_Fuel_Surcharge),"N/A")</f>
        <v>4.31325</v>
      </c>
      <c r="J9" s="246">
        <f>IF(LEN('UPS FCI_Base'!K8)&gt;0,(ROUND('UPS FCI_Base'!K8*(1+Mail_Innovations_Markup),2))*(1+Mail_Innovations_Fuel_Surcharge),"N/A")</f>
        <v>5.71905</v>
      </c>
      <c r="K9" s="246">
        <f>IF(LEN('UPS FCI_Base'!L8)&gt;0,(ROUND('UPS FCI_Base'!L8*(1+Mail_Innovations_Markup),2))*(1+Mail_Innovations_Fuel_Surcharge),"N/A")</f>
        <v>8.04075</v>
      </c>
      <c r="L9" s="246">
        <f>IF(LEN('UPS FCI_Base'!M8)&gt;0,(ROUND('UPS FCI_Base'!M8*(1+Mail_Innovations_Markup),2))*(1+Mail_Innovations_Fuel_Surcharge),"N/A")</f>
        <v>5.33565</v>
      </c>
      <c r="M9" s="246" t="str">
        <f>IF(LEN('UPS FCI_Base'!N8)&gt;0,(ROUND('UPS FCI_Base'!N8*(1+Mail_Innovations_Markup),2))*(1+Mail_Innovations_Fuel_Surcharge),"N/A")</f>
        <v>N/A</v>
      </c>
      <c r="N9" s="246">
        <f>IF(LEN('UPS FCI_Base'!O8)&gt;0,(ROUND('UPS FCI_Base'!O8*(1+Mail_Innovations_Markup),2))*(1+Mail_Innovations_Fuel_Surcharge),"N/A")</f>
        <v>7.4976</v>
      </c>
      <c r="O9" s="246" t="str">
        <f>IF(LEN('UPS FCI_Base'!P8)&gt;0,(ROUND('UPS FCI_Base'!P8*(1+Mail_Innovations_Markup),2))*(1+Mail_Innovations_Fuel_Surcharge),"N/A")</f>
        <v>N/A</v>
      </c>
      <c r="P9" s="246" t="str">
        <f>IF(LEN('UPS FCI_Base'!Q8)&gt;0,(ROUND('UPS FCI_Base'!Q8*(1+Mail_Innovations_Markup),2))*(1+Mail_Innovations_Fuel_Surcharge),"N/A")</f>
        <v>N/A</v>
      </c>
      <c r="Q9" s="246">
        <f>IF(LEN('UPS FCI_Base'!R8)&gt;0,(ROUND('UPS FCI_Base'!R8*(1+Mail_Innovations_Markup),2))*(1+Mail_Innovations_Fuel_Surcharge),"N/A")</f>
        <v>5.9001</v>
      </c>
      <c r="R9" s="246">
        <f>IF(LEN('UPS FCI_Base'!S8)&gt;0,(ROUND('UPS FCI_Base'!S8*(1+Mail_Innovations_Markup),2))*(1+Mail_Innovations_Fuel_Surcharge),"N/A")</f>
        <v>7.21005</v>
      </c>
      <c r="S9" s="246">
        <f>IF(LEN('UPS FCI_Base'!T8)&gt;0,(ROUND('UPS FCI_Base'!T8*(1+Mail_Innovations_Markup),2))*(1+Mail_Innovations_Fuel_Surcharge),"N/A")</f>
        <v>5.3037</v>
      </c>
      <c r="T9" s="246">
        <f>IF(LEN('UPS FCI_Base'!U8)&gt;0,(ROUND('UPS FCI_Base'!U8*(1+Mail_Innovations_Markup),2))*(1+Mail_Innovations_Fuel_Surcharge),"N/A")</f>
        <v>5.538</v>
      </c>
      <c r="U9" s="246" t="str">
        <f>IF(LEN('UPS FCI_Base'!V8)&gt;0,(ROUND('UPS FCI_Base'!V8*(1+Mail_Innovations_Markup),2))*(1+Mail_Innovations_Fuel_Surcharge),"N/A")</f>
        <v>N/A</v>
      </c>
      <c r="V9" s="246">
        <f>IF(LEN('UPS FCI_Base'!W8)&gt;0,(ROUND('UPS FCI_Base'!W8*(1+Mail_Innovations_Markup),2))*(1+Mail_Innovations_Fuel_Surcharge),"N/A")</f>
        <v>6.6882</v>
      </c>
      <c r="W9" s="246">
        <f>IF(LEN('UPS FCI_Base'!X8)&gt;0,(ROUND('UPS FCI_Base'!X8*(1+Mail_Innovations_Markup),2))*(1+Mail_Innovations_Fuel_Surcharge),"N/A")</f>
        <v>3.35475</v>
      </c>
    </row>
    <row r="10" ht="12.75" customHeight="1">
      <c r="A10" s="245">
        <v>0.3125</v>
      </c>
      <c r="B10" s="246">
        <f>IF(LEN('UPS FCI_Base'!C9)&gt;0,ROUND('UPS FCI_Base'!C9*(1+Mail_Innovations_Markup),2),"N/A")</f>
        <v>8.28</v>
      </c>
      <c r="C10" s="246">
        <f>IF(LEN('UPS FCI_Base'!D9)&gt;0,(ROUND('UPS FCI_Base'!D9*(1+Mail_Innovations_Markup),2))*(1+Mail_Innovations_Fuel_Surcharge),"N/A")</f>
        <v>7.21005</v>
      </c>
      <c r="D10" s="246" t="str">
        <f>IF(LEN('UPS FCI_Base'!E9)&gt;0,(ROUND('UPS FCI_Base'!E9*(1+Mail_Innovations_Markup),2))*(1+Mail_Innovations_Fuel_Surcharge),"N/A")</f>
        <v>N/A</v>
      </c>
      <c r="E10" s="246" t="str">
        <f>IF(LEN('UPS FCI_Base'!F9)&gt;0,(ROUND('UPS FCI_Base'!F9*(1+Mail_Innovations_Markup),2))*(1+Mail_Innovations_Fuel_Surcharge),"N/A")</f>
        <v>N/A</v>
      </c>
      <c r="F10" s="246" t="str">
        <f>IF(LEN('UPS FCI_Base'!G9)&gt;0,(ROUND('UPS FCI_Base'!G9*(1+Mail_Innovations_Markup),2))*(1+Mail_Innovations_Fuel_Surcharge),"N/A")</f>
        <v>N/A</v>
      </c>
      <c r="G10" s="246" t="str">
        <f>IF(LEN('UPS FCI_Base'!H9)&gt;0,(ROUND('UPS FCI_Base'!H9*(1+Mail_Innovations_Markup),2))*(1+Mail_Innovations_Fuel_Surcharge),"N/A")</f>
        <v>N/A</v>
      </c>
      <c r="H10" s="246" t="str">
        <f>IF(LEN('UPS FCI_Base'!I9)&gt;0,(ROUND('UPS FCI_Base'!I9*(1+Mail_Innovations_Markup),2))*(1+Mail_Innovations_Fuel_Surcharge),"N/A")</f>
        <v>N/A</v>
      </c>
      <c r="I10" s="246">
        <f>IF(LEN('UPS FCI_Base'!J9)&gt;0,(ROUND('UPS FCI_Base'!J9*(1+Mail_Innovations_Markup),2))*(1+Mail_Innovations_Fuel_Surcharge),"N/A")</f>
        <v>4.686</v>
      </c>
      <c r="J10" s="246">
        <f>IF(LEN('UPS FCI_Base'!K9)&gt;0,(ROUND('UPS FCI_Base'!K9*(1+Mail_Innovations_Markup),2))*(1+Mail_Innovations_Fuel_Surcharge),"N/A")</f>
        <v>6.08115</v>
      </c>
      <c r="K10" s="246">
        <f>IF(LEN('UPS FCI_Base'!L9)&gt;0,(ROUND('UPS FCI_Base'!L9*(1+Mail_Innovations_Markup),2))*(1+Mail_Innovations_Fuel_Surcharge),"N/A")</f>
        <v>8.4987</v>
      </c>
      <c r="L10" s="246">
        <f>IF(LEN('UPS FCI_Base'!M9)&gt;0,(ROUND('UPS FCI_Base'!M9*(1+Mail_Innovations_Markup),2))*(1+Mail_Innovations_Fuel_Surcharge),"N/A")</f>
        <v>5.7084</v>
      </c>
      <c r="M10" s="246" t="str">
        <f>IF(LEN('UPS FCI_Base'!N9)&gt;0,(ROUND('UPS FCI_Base'!N9*(1+Mail_Innovations_Markup),2))*(1+Mail_Innovations_Fuel_Surcharge),"N/A")</f>
        <v>N/A</v>
      </c>
      <c r="N10" s="246">
        <f>IF(LEN('UPS FCI_Base'!O9)&gt;0,(ROUND('UPS FCI_Base'!O9*(1+Mail_Innovations_Markup),2))*(1+Mail_Innovations_Fuel_Surcharge),"N/A")</f>
        <v>8.12595</v>
      </c>
      <c r="O10" s="246" t="str">
        <f>IF(LEN('UPS FCI_Base'!P9)&gt;0,(ROUND('UPS FCI_Base'!P9*(1+Mail_Innovations_Markup),2))*(1+Mail_Innovations_Fuel_Surcharge),"N/A")</f>
        <v>N/A</v>
      </c>
      <c r="P10" s="246" t="str">
        <f>IF(LEN('UPS FCI_Base'!Q9)&gt;0,(ROUND('UPS FCI_Base'!Q9*(1+Mail_Innovations_Markup),2))*(1+Mail_Innovations_Fuel_Surcharge),"N/A")</f>
        <v>N/A</v>
      </c>
      <c r="Q10" s="246">
        <f>IF(LEN('UPS FCI_Base'!R9)&gt;0,(ROUND('UPS FCI_Base'!R9*(1+Mail_Innovations_Markup),2))*(1+Mail_Innovations_Fuel_Surcharge),"N/A")</f>
        <v>6.16635</v>
      </c>
      <c r="R10" s="246">
        <f>IF(LEN('UPS FCI_Base'!S9)&gt;0,(ROUND('UPS FCI_Base'!S9*(1+Mail_Innovations_Markup),2))*(1+Mail_Innovations_Fuel_Surcharge),"N/A")</f>
        <v>7.52955</v>
      </c>
      <c r="S10" s="246">
        <f>IF(LEN('UPS FCI_Base'!T9)&gt;0,(ROUND('UPS FCI_Base'!T9*(1+Mail_Innovations_Markup),2))*(1+Mail_Innovations_Fuel_Surcharge),"N/A")</f>
        <v>5.8575</v>
      </c>
      <c r="T10" s="246">
        <f>IF(LEN('UPS FCI_Base'!U9)&gt;0,(ROUND('UPS FCI_Base'!U9*(1+Mail_Innovations_Markup),2))*(1+Mail_Innovations_Fuel_Surcharge),"N/A")</f>
        <v>5.88945</v>
      </c>
      <c r="U10" s="246" t="str">
        <f>IF(LEN('UPS FCI_Base'!V9)&gt;0,(ROUND('UPS FCI_Base'!V9*(1+Mail_Innovations_Markup),2))*(1+Mail_Innovations_Fuel_Surcharge),"N/A")</f>
        <v>N/A</v>
      </c>
      <c r="V10" s="246">
        <f>IF(LEN('UPS FCI_Base'!W9)&gt;0,(ROUND('UPS FCI_Base'!W9*(1+Mail_Innovations_Markup),2))*(1+Mail_Innovations_Fuel_Surcharge),"N/A")</f>
        <v>7.0077</v>
      </c>
      <c r="W10" s="246">
        <f>IF(LEN('UPS FCI_Base'!X9)&gt;0,(ROUND('UPS FCI_Base'!X9*(1+Mail_Innovations_Markup),2))*(1+Mail_Innovations_Fuel_Surcharge),"N/A")</f>
        <v>3.97245</v>
      </c>
    </row>
    <row r="11" ht="12.75" customHeight="1">
      <c r="A11" s="245">
        <v>0.375</v>
      </c>
      <c r="B11" s="246">
        <f>IF(LEN('UPS FCI_Base'!C10)&gt;0,ROUND('UPS FCI_Base'!C10*(1+Mail_Innovations_Markup),2),"N/A")</f>
        <v>8.56</v>
      </c>
      <c r="C11" s="246">
        <f>IF(LEN('UPS FCI_Base'!D10)&gt;0,(ROUND('UPS FCI_Base'!D10*(1+Mail_Innovations_Markup),2))*(1+Mail_Innovations_Fuel_Surcharge),"N/A")</f>
        <v>7.4763</v>
      </c>
      <c r="D11" s="246" t="str">
        <f>IF(LEN('UPS FCI_Base'!E10)&gt;0,(ROUND('UPS FCI_Base'!E10*(1+Mail_Innovations_Markup),2))*(1+Mail_Innovations_Fuel_Surcharge),"N/A")</f>
        <v>N/A</v>
      </c>
      <c r="E11" s="246" t="str">
        <f>IF(LEN('UPS FCI_Base'!F10)&gt;0,(ROUND('UPS FCI_Base'!F10*(1+Mail_Innovations_Markup),2))*(1+Mail_Innovations_Fuel_Surcharge),"N/A")</f>
        <v>N/A</v>
      </c>
      <c r="F11" s="246" t="str">
        <f>IF(LEN('UPS FCI_Base'!G10)&gt;0,(ROUND('UPS FCI_Base'!G10*(1+Mail_Innovations_Markup),2))*(1+Mail_Innovations_Fuel_Surcharge),"N/A")</f>
        <v>N/A</v>
      </c>
      <c r="G11" s="246" t="str">
        <f>IF(LEN('UPS FCI_Base'!H10)&gt;0,(ROUND('UPS FCI_Base'!H10*(1+Mail_Innovations_Markup),2))*(1+Mail_Innovations_Fuel_Surcharge),"N/A")</f>
        <v>N/A</v>
      </c>
      <c r="H11" s="246" t="str">
        <f>IF(LEN('UPS FCI_Base'!I10)&gt;0,(ROUND('UPS FCI_Base'!I10*(1+Mail_Innovations_Markup),2))*(1+Mail_Innovations_Fuel_Surcharge),"N/A")</f>
        <v>N/A</v>
      </c>
      <c r="I11" s="246">
        <f>IF(LEN('UPS FCI_Base'!J10)&gt;0,(ROUND('UPS FCI_Base'!J10*(1+Mail_Innovations_Markup),2))*(1+Mail_Innovations_Fuel_Surcharge),"N/A")</f>
        <v>5.0481</v>
      </c>
      <c r="J11" s="246">
        <f>IF(LEN('UPS FCI_Base'!K10)&gt;0,(ROUND('UPS FCI_Base'!K10*(1+Mail_Innovations_Markup),2))*(1+Mail_Innovations_Fuel_Surcharge),"N/A")</f>
        <v>6.4326</v>
      </c>
      <c r="K11" s="246">
        <f>IF(LEN('UPS FCI_Base'!L10)&gt;0,(ROUND('UPS FCI_Base'!L10*(1+Mail_Innovations_Markup),2))*(1+Mail_Innovations_Fuel_Surcharge),"N/A")</f>
        <v>8.9673</v>
      </c>
      <c r="L11" s="246">
        <f>IF(LEN('UPS FCI_Base'!M10)&gt;0,(ROUND('UPS FCI_Base'!M10*(1+Mail_Innovations_Markup),2))*(1+Mail_Innovations_Fuel_Surcharge),"N/A")</f>
        <v>6.0918</v>
      </c>
      <c r="M11" s="246" t="str">
        <f>IF(LEN('UPS FCI_Base'!N10)&gt;0,(ROUND('UPS FCI_Base'!N10*(1+Mail_Innovations_Markup),2))*(1+Mail_Innovations_Fuel_Surcharge),"N/A")</f>
        <v>N/A</v>
      </c>
      <c r="N11" s="246">
        <f>IF(LEN('UPS FCI_Base'!O10)&gt;0,(ROUND('UPS FCI_Base'!O10*(1+Mail_Innovations_Markup),2))*(1+Mail_Innovations_Fuel_Surcharge),"N/A")</f>
        <v>8.76495</v>
      </c>
      <c r="O11" s="246" t="str">
        <f>IF(LEN('UPS FCI_Base'!P10)&gt;0,(ROUND('UPS FCI_Base'!P10*(1+Mail_Innovations_Markup),2))*(1+Mail_Innovations_Fuel_Surcharge),"N/A")</f>
        <v>N/A</v>
      </c>
      <c r="P11" s="246" t="str">
        <f>IF(LEN('UPS FCI_Base'!Q10)&gt;0,(ROUND('UPS FCI_Base'!Q10*(1+Mail_Innovations_Markup),2))*(1+Mail_Innovations_Fuel_Surcharge),"N/A")</f>
        <v>N/A</v>
      </c>
      <c r="Q11" s="246">
        <f>IF(LEN('UPS FCI_Base'!R10)&gt;0,(ROUND('UPS FCI_Base'!R10*(1+Mail_Innovations_Markup),2))*(1+Mail_Innovations_Fuel_Surcharge),"N/A")</f>
        <v>6.42195</v>
      </c>
      <c r="R11" s="246">
        <f>IF(LEN('UPS FCI_Base'!S10)&gt;0,(ROUND('UPS FCI_Base'!S10*(1+Mail_Innovations_Markup),2))*(1+Mail_Innovations_Fuel_Surcharge),"N/A")</f>
        <v>7.87035</v>
      </c>
      <c r="S11" s="246">
        <f>IF(LEN('UPS FCI_Base'!T10)&gt;0,(ROUND('UPS FCI_Base'!T10*(1+Mail_Innovations_Markup),2))*(1+Mail_Innovations_Fuel_Surcharge),"N/A")</f>
        <v>6.40065</v>
      </c>
      <c r="T11" s="246">
        <f>IF(LEN('UPS FCI_Base'!U10)&gt;0,(ROUND('UPS FCI_Base'!U10*(1+Mail_Innovations_Markup),2))*(1+Mail_Innovations_Fuel_Surcharge),"N/A")</f>
        <v>6.23025</v>
      </c>
      <c r="U11" s="246" t="str">
        <f>IF(LEN('UPS FCI_Base'!V10)&gt;0,(ROUND('UPS FCI_Base'!V10*(1+Mail_Innovations_Markup),2))*(1+Mail_Innovations_Fuel_Surcharge),"N/A")</f>
        <v>N/A</v>
      </c>
      <c r="V11" s="246">
        <f>IF(LEN('UPS FCI_Base'!W10)&gt;0,(ROUND('UPS FCI_Base'!W10*(1+Mail_Innovations_Markup),2))*(1+Mail_Innovations_Fuel_Surcharge),"N/A")</f>
        <v>7.33785</v>
      </c>
      <c r="W11" s="246">
        <f>IF(LEN('UPS FCI_Base'!X10)&gt;0,(ROUND('UPS FCI_Base'!X10*(1+Mail_Innovations_Markup),2))*(1+Mail_Innovations_Fuel_Surcharge),"N/A")</f>
        <v>4.59015</v>
      </c>
    </row>
    <row r="12" ht="12.75" customHeight="1">
      <c r="A12" s="245">
        <v>0.4375</v>
      </c>
      <c r="B12" s="246">
        <f>IF(LEN('UPS FCI_Base'!C11)&gt;0,ROUND('UPS FCI_Base'!C11*(1+Mail_Innovations_Markup),2),"N/A")</f>
        <v>8.83</v>
      </c>
      <c r="C12" s="246">
        <f>IF(LEN('UPS FCI_Base'!D11)&gt;0,(ROUND('UPS FCI_Base'!D11*(1+Mail_Innovations_Markup),2))*(1+Mail_Innovations_Fuel_Surcharge),"N/A")</f>
        <v>7.74255</v>
      </c>
      <c r="D12" s="246" t="str">
        <f>IF(LEN('UPS FCI_Base'!E11)&gt;0,(ROUND('UPS FCI_Base'!E11*(1+Mail_Innovations_Markup),2))*(1+Mail_Innovations_Fuel_Surcharge),"N/A")</f>
        <v>N/A</v>
      </c>
      <c r="E12" s="246" t="str">
        <f>IF(LEN('UPS FCI_Base'!F11)&gt;0,(ROUND('UPS FCI_Base'!F11*(1+Mail_Innovations_Markup),2))*(1+Mail_Innovations_Fuel_Surcharge),"N/A")</f>
        <v>N/A</v>
      </c>
      <c r="F12" s="246" t="str">
        <f>IF(LEN('UPS FCI_Base'!G11)&gt;0,(ROUND('UPS FCI_Base'!G11*(1+Mail_Innovations_Markup),2))*(1+Mail_Innovations_Fuel_Surcharge),"N/A")</f>
        <v>N/A</v>
      </c>
      <c r="G12" s="246" t="str">
        <f>IF(LEN('UPS FCI_Base'!H11)&gt;0,(ROUND('UPS FCI_Base'!H11*(1+Mail_Innovations_Markup),2))*(1+Mail_Innovations_Fuel_Surcharge),"N/A")</f>
        <v>N/A</v>
      </c>
      <c r="H12" s="246" t="str">
        <f>IF(LEN('UPS FCI_Base'!I11)&gt;0,(ROUND('UPS FCI_Base'!I11*(1+Mail_Innovations_Markup),2))*(1+Mail_Innovations_Fuel_Surcharge),"N/A")</f>
        <v>N/A</v>
      </c>
      <c r="I12" s="246">
        <f>IF(LEN('UPS FCI_Base'!J11)&gt;0,(ROUND('UPS FCI_Base'!J11*(1+Mail_Innovations_Markup),2))*(1+Mail_Innovations_Fuel_Surcharge),"N/A")</f>
        <v>5.42085</v>
      </c>
      <c r="J12" s="246">
        <f>IF(LEN('UPS FCI_Base'!K11)&gt;0,(ROUND('UPS FCI_Base'!K11*(1+Mail_Innovations_Markup),2))*(1+Mail_Innovations_Fuel_Surcharge),"N/A")</f>
        <v>6.7947</v>
      </c>
      <c r="K12" s="246">
        <f>IF(LEN('UPS FCI_Base'!L11)&gt;0,(ROUND('UPS FCI_Base'!L11*(1+Mail_Innovations_Markup),2))*(1+Mail_Innovations_Fuel_Surcharge),"N/A")</f>
        <v>9.4359</v>
      </c>
      <c r="L12" s="246">
        <f>IF(LEN('UPS FCI_Base'!M11)&gt;0,(ROUND('UPS FCI_Base'!M11*(1+Mail_Innovations_Markup),2))*(1+Mail_Innovations_Fuel_Surcharge),"N/A")</f>
        <v>6.46455</v>
      </c>
      <c r="M12" s="246" t="str">
        <f>IF(LEN('UPS FCI_Base'!N11)&gt;0,(ROUND('UPS FCI_Base'!N11*(1+Mail_Innovations_Markup),2))*(1+Mail_Innovations_Fuel_Surcharge),"N/A")</f>
        <v>N/A</v>
      </c>
      <c r="N12" s="246">
        <f>IF(LEN('UPS FCI_Base'!O11)&gt;0,(ROUND('UPS FCI_Base'!O11*(1+Mail_Innovations_Markup),2))*(1+Mail_Innovations_Fuel_Surcharge),"N/A")</f>
        <v>9.38265</v>
      </c>
      <c r="O12" s="246" t="str">
        <f>IF(LEN('UPS FCI_Base'!P11)&gt;0,(ROUND('UPS FCI_Base'!P11*(1+Mail_Innovations_Markup),2))*(1+Mail_Innovations_Fuel_Surcharge),"N/A")</f>
        <v>N/A</v>
      </c>
      <c r="P12" s="246" t="str">
        <f>IF(LEN('UPS FCI_Base'!Q11)&gt;0,(ROUND('UPS FCI_Base'!Q11*(1+Mail_Innovations_Markup),2))*(1+Mail_Innovations_Fuel_Surcharge),"N/A")</f>
        <v>N/A</v>
      </c>
      <c r="Q12" s="246">
        <f>IF(LEN('UPS FCI_Base'!R11)&gt;0,(ROUND('UPS FCI_Base'!R11*(1+Mail_Innovations_Markup),2))*(1+Mail_Innovations_Fuel_Surcharge),"N/A")</f>
        <v>6.67755</v>
      </c>
      <c r="R12" s="246">
        <f>IF(LEN('UPS FCI_Base'!S11)&gt;0,(ROUND('UPS FCI_Base'!S11*(1+Mail_Innovations_Markup),2))*(1+Mail_Innovations_Fuel_Surcharge),"N/A")</f>
        <v>8.2005</v>
      </c>
      <c r="S12" s="246">
        <f>IF(LEN('UPS FCI_Base'!T11)&gt;0,(ROUND('UPS FCI_Base'!T11*(1+Mail_Innovations_Markup),2))*(1+Mail_Innovations_Fuel_Surcharge),"N/A")</f>
        <v>6.93315</v>
      </c>
      <c r="T12" s="246">
        <f>IF(LEN('UPS FCI_Base'!U11)&gt;0,(ROUND('UPS FCI_Base'!U11*(1+Mail_Innovations_Markup),2))*(1+Mail_Innovations_Fuel_Surcharge),"N/A")</f>
        <v>6.5817</v>
      </c>
      <c r="U12" s="246" t="str">
        <f>IF(LEN('UPS FCI_Base'!V11)&gt;0,(ROUND('UPS FCI_Base'!V11*(1+Mail_Innovations_Markup),2))*(1+Mail_Innovations_Fuel_Surcharge),"N/A")</f>
        <v>N/A</v>
      </c>
      <c r="V12" s="246">
        <f>IF(LEN('UPS FCI_Base'!W11)&gt;0,(ROUND('UPS FCI_Base'!W11*(1+Mail_Innovations_Markup),2))*(1+Mail_Innovations_Fuel_Surcharge),"N/A")</f>
        <v>7.6467</v>
      </c>
      <c r="W12" s="246">
        <f>IF(LEN('UPS FCI_Base'!X11)&gt;0,(ROUND('UPS FCI_Base'!X11*(1+Mail_Innovations_Markup),2))*(1+Mail_Innovations_Fuel_Surcharge),"N/A")</f>
        <v>5.1972</v>
      </c>
    </row>
    <row r="13" ht="12.75" customHeight="1">
      <c r="A13" s="245">
        <v>0.5</v>
      </c>
      <c r="B13" s="246">
        <f>IF(LEN('UPS FCI_Base'!C12)&gt;0,ROUND('UPS FCI_Base'!C12*(1+Mail_Innovations_Markup),2),"N/A")</f>
        <v>9.11</v>
      </c>
      <c r="C13" s="246">
        <f>IF(LEN('UPS FCI_Base'!D12)&gt;0,(ROUND('UPS FCI_Base'!D12*(1+Mail_Innovations_Markup),2))*(1+Mail_Innovations_Fuel_Surcharge),"N/A")</f>
        <v>8.0301</v>
      </c>
      <c r="D13" s="246" t="str">
        <f>IF(LEN('UPS FCI_Base'!E12)&gt;0,(ROUND('UPS FCI_Base'!E12*(1+Mail_Innovations_Markup),2))*(1+Mail_Innovations_Fuel_Surcharge),"N/A")</f>
        <v>N/A</v>
      </c>
      <c r="E13" s="246" t="str">
        <f>IF(LEN('UPS FCI_Base'!F12)&gt;0,(ROUND('UPS FCI_Base'!F12*(1+Mail_Innovations_Markup),2))*(1+Mail_Innovations_Fuel_Surcharge),"N/A")</f>
        <v>N/A</v>
      </c>
      <c r="F13" s="246" t="str">
        <f>IF(LEN('UPS FCI_Base'!G12)&gt;0,(ROUND('UPS FCI_Base'!G12*(1+Mail_Innovations_Markup),2))*(1+Mail_Innovations_Fuel_Surcharge),"N/A")</f>
        <v>N/A</v>
      </c>
      <c r="G13" s="246" t="str">
        <f>IF(LEN('UPS FCI_Base'!H12)&gt;0,(ROUND('UPS FCI_Base'!H12*(1+Mail_Innovations_Markup),2))*(1+Mail_Innovations_Fuel_Surcharge),"N/A")</f>
        <v>N/A</v>
      </c>
      <c r="H13" s="246" t="str">
        <f>IF(LEN('UPS FCI_Base'!I12)&gt;0,(ROUND('UPS FCI_Base'!I12*(1+Mail_Innovations_Markup),2))*(1+Mail_Innovations_Fuel_Surcharge),"N/A")</f>
        <v>N/A</v>
      </c>
      <c r="I13" s="246">
        <f>IF(LEN('UPS FCI_Base'!J12)&gt;0,(ROUND('UPS FCI_Base'!J12*(1+Mail_Innovations_Markup),2))*(1+Mail_Innovations_Fuel_Surcharge),"N/A")</f>
        <v>5.80425</v>
      </c>
      <c r="J13" s="246">
        <f>IF(LEN('UPS FCI_Base'!K12)&gt;0,(ROUND('UPS FCI_Base'!K12*(1+Mail_Innovations_Markup),2))*(1+Mail_Innovations_Fuel_Surcharge),"N/A")</f>
        <v>7.14615</v>
      </c>
      <c r="K13" s="246">
        <f>IF(LEN('UPS FCI_Base'!L12)&gt;0,(ROUND('UPS FCI_Base'!L12*(1+Mail_Innovations_Markup),2))*(1+Mail_Innovations_Fuel_Surcharge),"N/A")</f>
        <v>9.9045</v>
      </c>
      <c r="L13" s="246">
        <f>IF(LEN('UPS FCI_Base'!M12)&gt;0,(ROUND('UPS FCI_Base'!M12*(1+Mail_Innovations_Markup),2))*(1+Mail_Innovations_Fuel_Surcharge),"N/A")</f>
        <v>6.8586</v>
      </c>
      <c r="M13" s="246" t="str">
        <f>IF(LEN('UPS FCI_Base'!N12)&gt;0,(ROUND('UPS FCI_Base'!N12*(1+Mail_Innovations_Markup),2))*(1+Mail_Innovations_Fuel_Surcharge),"N/A")</f>
        <v>N/A</v>
      </c>
      <c r="N13" s="246">
        <f>IF(LEN('UPS FCI_Base'!O12)&gt;0,(ROUND('UPS FCI_Base'!O12*(1+Mail_Innovations_Markup),2))*(1+Mail_Innovations_Fuel_Surcharge),"N/A")</f>
        <v>10.02165</v>
      </c>
      <c r="O13" s="246" t="str">
        <f>IF(LEN('UPS FCI_Base'!P12)&gt;0,(ROUND('UPS FCI_Base'!P12*(1+Mail_Innovations_Markup),2))*(1+Mail_Innovations_Fuel_Surcharge),"N/A")</f>
        <v>N/A</v>
      </c>
      <c r="P13" s="246" t="str">
        <f>IF(LEN('UPS FCI_Base'!Q12)&gt;0,(ROUND('UPS FCI_Base'!Q12*(1+Mail_Innovations_Markup),2))*(1+Mail_Innovations_Fuel_Surcharge),"N/A")</f>
        <v>N/A</v>
      </c>
      <c r="Q13" s="246">
        <f>IF(LEN('UPS FCI_Base'!R12)&gt;0,(ROUND('UPS FCI_Base'!R12*(1+Mail_Innovations_Markup),2))*(1+Mail_Innovations_Fuel_Surcharge),"N/A")</f>
        <v>6.93315</v>
      </c>
      <c r="R13" s="246">
        <f>IF(LEN('UPS FCI_Base'!S12)&gt;0,(ROUND('UPS FCI_Base'!S12*(1+Mail_Innovations_Markup),2))*(1+Mail_Innovations_Fuel_Surcharge),"N/A")</f>
        <v>8.5413</v>
      </c>
      <c r="S13" s="246">
        <f>IF(LEN('UPS FCI_Base'!T12)&gt;0,(ROUND('UPS FCI_Base'!T12*(1+Mail_Innovations_Markup),2))*(1+Mail_Innovations_Fuel_Surcharge),"N/A")</f>
        <v>7.48695</v>
      </c>
      <c r="T13" s="246">
        <f>IF(LEN('UPS FCI_Base'!U12)&gt;0,(ROUND('UPS FCI_Base'!U12*(1+Mail_Innovations_Markup),2))*(1+Mail_Innovations_Fuel_Surcharge),"N/A")</f>
        <v>6.93315</v>
      </c>
      <c r="U13" s="246" t="str">
        <f>IF(LEN('UPS FCI_Base'!V12)&gt;0,(ROUND('UPS FCI_Base'!V12*(1+Mail_Innovations_Markup),2))*(1+Mail_Innovations_Fuel_Surcharge),"N/A")</f>
        <v>N/A</v>
      </c>
      <c r="V13" s="246">
        <f>IF(LEN('UPS FCI_Base'!W12)&gt;0,(ROUND('UPS FCI_Base'!W12*(1+Mail_Innovations_Markup),2))*(1+Mail_Innovations_Fuel_Surcharge),"N/A")</f>
        <v>7.97685</v>
      </c>
      <c r="W13" s="246">
        <f>IF(LEN('UPS FCI_Base'!X12)&gt;0,(ROUND('UPS FCI_Base'!X12*(1+Mail_Innovations_Markup),2))*(1+Mail_Innovations_Fuel_Surcharge),"N/A")</f>
        <v>5.82555</v>
      </c>
    </row>
    <row r="14" ht="12.75" customHeight="1">
      <c r="A14" s="245">
        <v>0.5625</v>
      </c>
      <c r="B14" s="246">
        <f>IF(LEN('UPS FCI_Base'!C13)&gt;0,ROUND('UPS FCI_Base'!C13*(1+Mail_Innovations_Markup),2),"N/A")</f>
        <v>9.37</v>
      </c>
      <c r="C14" s="246">
        <f>IF(LEN('UPS FCI_Base'!D13)&gt;0,(ROUND('UPS FCI_Base'!D13*(1+Mail_Innovations_Markup),2))*(1+Mail_Innovations_Fuel_Surcharge),"N/A")</f>
        <v>8.29635</v>
      </c>
      <c r="D14" s="246" t="str">
        <f>IF(LEN('UPS FCI_Base'!E13)&gt;0,(ROUND('UPS FCI_Base'!E13*(1+Mail_Innovations_Markup),2))*(1+Mail_Innovations_Fuel_Surcharge),"N/A")</f>
        <v>N/A</v>
      </c>
      <c r="E14" s="246" t="str">
        <f>IF(LEN('UPS FCI_Base'!F13)&gt;0,(ROUND('UPS FCI_Base'!F13*(1+Mail_Innovations_Markup),2))*(1+Mail_Innovations_Fuel_Surcharge),"N/A")</f>
        <v>N/A</v>
      </c>
      <c r="F14" s="246" t="str">
        <f>IF(LEN('UPS FCI_Base'!G13)&gt;0,(ROUND('UPS FCI_Base'!G13*(1+Mail_Innovations_Markup),2))*(1+Mail_Innovations_Fuel_Surcharge),"N/A")</f>
        <v>N/A</v>
      </c>
      <c r="G14" s="246" t="str">
        <f>IF(LEN('UPS FCI_Base'!H13)&gt;0,(ROUND('UPS FCI_Base'!H13*(1+Mail_Innovations_Markup),2))*(1+Mail_Innovations_Fuel_Surcharge),"N/A")</f>
        <v>N/A</v>
      </c>
      <c r="H14" s="246" t="str">
        <f>IF(LEN('UPS FCI_Base'!I13)&gt;0,(ROUND('UPS FCI_Base'!I13*(1+Mail_Innovations_Markup),2))*(1+Mail_Innovations_Fuel_Surcharge),"N/A")</f>
        <v>N/A</v>
      </c>
      <c r="I14" s="246">
        <f>IF(LEN('UPS FCI_Base'!J13)&gt;0,(ROUND('UPS FCI_Base'!J13*(1+Mail_Innovations_Markup),2))*(1+Mail_Innovations_Fuel_Surcharge),"N/A")</f>
        <v>6.16635</v>
      </c>
      <c r="J14" s="246">
        <f>IF(LEN('UPS FCI_Base'!K13)&gt;0,(ROUND('UPS FCI_Base'!K13*(1+Mail_Innovations_Markup),2))*(1+Mail_Innovations_Fuel_Surcharge),"N/A")</f>
        <v>7.50825</v>
      </c>
      <c r="K14" s="246">
        <f>IF(LEN('UPS FCI_Base'!L13)&gt;0,(ROUND('UPS FCI_Base'!L13*(1+Mail_Innovations_Markup),2))*(1+Mail_Innovations_Fuel_Surcharge),"N/A")</f>
        <v>10.3518</v>
      </c>
      <c r="L14" s="246">
        <f>IF(LEN('UPS FCI_Base'!M13)&gt;0,(ROUND('UPS FCI_Base'!M13*(1+Mail_Innovations_Markup),2))*(1+Mail_Innovations_Fuel_Surcharge),"N/A")</f>
        <v>7.242</v>
      </c>
      <c r="M14" s="246" t="str">
        <f>IF(LEN('UPS FCI_Base'!N13)&gt;0,(ROUND('UPS FCI_Base'!N13*(1+Mail_Innovations_Markup),2))*(1+Mail_Innovations_Fuel_Surcharge),"N/A")</f>
        <v>N/A</v>
      </c>
      <c r="N14" s="246">
        <f>IF(LEN('UPS FCI_Base'!O13)&gt;0,(ROUND('UPS FCI_Base'!O13*(1+Mail_Innovations_Markup),2))*(1+Mail_Innovations_Fuel_Surcharge),"N/A")</f>
        <v>10.65</v>
      </c>
      <c r="O14" s="246" t="str">
        <f>IF(LEN('UPS FCI_Base'!P13)&gt;0,(ROUND('UPS FCI_Base'!P13*(1+Mail_Innovations_Markup),2))*(1+Mail_Innovations_Fuel_Surcharge),"N/A")</f>
        <v>N/A</v>
      </c>
      <c r="P14" s="246" t="str">
        <f>IF(LEN('UPS FCI_Base'!Q13)&gt;0,(ROUND('UPS FCI_Base'!Q13*(1+Mail_Innovations_Markup),2))*(1+Mail_Innovations_Fuel_Surcharge),"N/A")</f>
        <v>N/A</v>
      </c>
      <c r="Q14" s="246">
        <f>IF(LEN('UPS FCI_Base'!R13)&gt;0,(ROUND('UPS FCI_Base'!R13*(1+Mail_Innovations_Markup),2))*(1+Mail_Innovations_Fuel_Surcharge),"N/A")</f>
        <v>7.18875</v>
      </c>
      <c r="R14" s="246">
        <f>IF(LEN('UPS FCI_Base'!S13)&gt;0,(ROUND('UPS FCI_Base'!S13*(1+Mail_Innovations_Markup),2))*(1+Mail_Innovations_Fuel_Surcharge),"N/A")</f>
        <v>8.87145</v>
      </c>
      <c r="S14" s="246">
        <f>IF(LEN('UPS FCI_Base'!T13)&gt;0,(ROUND('UPS FCI_Base'!T13*(1+Mail_Innovations_Markup),2))*(1+Mail_Innovations_Fuel_Surcharge),"N/A")</f>
        <v>8.0301</v>
      </c>
      <c r="T14" s="246">
        <f>IF(LEN('UPS FCI_Base'!U13)&gt;0,(ROUND('UPS FCI_Base'!U13*(1+Mail_Innovations_Markup),2))*(1+Mail_Innovations_Fuel_Surcharge),"N/A")</f>
        <v>7.27395</v>
      </c>
      <c r="U14" s="246" t="str">
        <f>IF(LEN('UPS FCI_Base'!V13)&gt;0,(ROUND('UPS FCI_Base'!V13*(1+Mail_Innovations_Markup),2))*(1+Mail_Innovations_Fuel_Surcharge),"N/A")</f>
        <v>N/A</v>
      </c>
      <c r="V14" s="246">
        <f>IF(LEN('UPS FCI_Base'!W13)&gt;0,(ROUND('UPS FCI_Base'!W13*(1+Mail_Innovations_Markup),2))*(1+Mail_Innovations_Fuel_Surcharge),"N/A")</f>
        <v>8.29635</v>
      </c>
      <c r="W14" s="246">
        <f>IF(LEN('UPS FCI_Base'!X13)&gt;0,(ROUND('UPS FCI_Base'!X13*(1+Mail_Innovations_Markup),2))*(1+Mail_Innovations_Fuel_Surcharge),"N/A")</f>
        <v>6.44325</v>
      </c>
    </row>
    <row r="15" ht="12.75" customHeight="1">
      <c r="A15" s="245">
        <v>0.625</v>
      </c>
      <c r="B15" s="246">
        <f>IF(LEN('UPS FCI_Base'!C14)&gt;0,ROUND('UPS FCI_Base'!C14*(1+Mail_Innovations_Markup),2),"N/A")</f>
        <v>9.65</v>
      </c>
      <c r="C15" s="246">
        <f>IF(LEN('UPS FCI_Base'!D14)&gt;0,(ROUND('UPS FCI_Base'!D14*(1+Mail_Innovations_Markup),2))*(1+Mail_Innovations_Fuel_Surcharge),"N/A")</f>
        <v>8.5626</v>
      </c>
      <c r="D15" s="246" t="str">
        <f>IF(LEN('UPS FCI_Base'!E14)&gt;0,(ROUND('UPS FCI_Base'!E14*(1+Mail_Innovations_Markup),2))*(1+Mail_Innovations_Fuel_Surcharge),"N/A")</f>
        <v>N/A</v>
      </c>
      <c r="E15" s="246" t="str">
        <f>IF(LEN('UPS FCI_Base'!F14)&gt;0,(ROUND('UPS FCI_Base'!F14*(1+Mail_Innovations_Markup),2))*(1+Mail_Innovations_Fuel_Surcharge),"N/A")</f>
        <v>N/A</v>
      </c>
      <c r="F15" s="246" t="str">
        <f>IF(LEN('UPS FCI_Base'!G14)&gt;0,(ROUND('UPS FCI_Base'!G14*(1+Mail_Innovations_Markup),2))*(1+Mail_Innovations_Fuel_Surcharge),"N/A")</f>
        <v>N/A</v>
      </c>
      <c r="G15" s="246" t="str">
        <f>IF(LEN('UPS FCI_Base'!H14)&gt;0,(ROUND('UPS FCI_Base'!H14*(1+Mail_Innovations_Markup),2))*(1+Mail_Innovations_Fuel_Surcharge),"N/A")</f>
        <v>N/A</v>
      </c>
      <c r="H15" s="246" t="str">
        <f>IF(LEN('UPS FCI_Base'!I14)&gt;0,(ROUND('UPS FCI_Base'!I14*(1+Mail_Innovations_Markup),2))*(1+Mail_Innovations_Fuel_Surcharge),"N/A")</f>
        <v>N/A</v>
      </c>
      <c r="I15" s="246">
        <f>IF(LEN('UPS FCI_Base'!J14)&gt;0,(ROUND('UPS FCI_Base'!J14*(1+Mail_Innovations_Markup),2))*(1+Mail_Innovations_Fuel_Surcharge),"N/A")</f>
        <v>6.5391</v>
      </c>
      <c r="J15" s="246">
        <f>IF(LEN('UPS FCI_Base'!K14)&gt;0,(ROUND('UPS FCI_Base'!K14*(1+Mail_Innovations_Markup),2))*(1+Mail_Innovations_Fuel_Surcharge),"N/A")</f>
        <v>7.8597</v>
      </c>
      <c r="K15" s="246">
        <f>IF(LEN('UPS FCI_Base'!L14)&gt;0,(ROUND('UPS FCI_Base'!L14*(1+Mail_Innovations_Markup),2))*(1+Mail_Innovations_Fuel_Surcharge),"N/A")</f>
        <v>10.8204</v>
      </c>
      <c r="L15" s="246">
        <f>IF(LEN('UPS FCI_Base'!M14)&gt;0,(ROUND('UPS FCI_Base'!M14*(1+Mail_Innovations_Markup),2))*(1+Mail_Innovations_Fuel_Surcharge),"N/A")</f>
        <v>7.61475</v>
      </c>
      <c r="M15" s="246" t="str">
        <f>IF(LEN('UPS FCI_Base'!N14)&gt;0,(ROUND('UPS FCI_Base'!N14*(1+Mail_Innovations_Markup),2))*(1+Mail_Innovations_Fuel_Surcharge),"N/A")</f>
        <v>N/A</v>
      </c>
      <c r="N15" s="246">
        <f>IF(LEN('UPS FCI_Base'!O14)&gt;0,(ROUND('UPS FCI_Base'!O14*(1+Mail_Innovations_Markup),2))*(1+Mail_Innovations_Fuel_Surcharge),"N/A")</f>
        <v>11.27835</v>
      </c>
      <c r="O15" s="246" t="str">
        <f>IF(LEN('UPS FCI_Base'!P14)&gt;0,(ROUND('UPS FCI_Base'!P14*(1+Mail_Innovations_Markup),2))*(1+Mail_Innovations_Fuel_Surcharge),"N/A")</f>
        <v>N/A</v>
      </c>
      <c r="P15" s="246" t="str">
        <f>IF(LEN('UPS FCI_Base'!Q14)&gt;0,(ROUND('UPS FCI_Base'!Q14*(1+Mail_Innovations_Markup),2))*(1+Mail_Innovations_Fuel_Surcharge),"N/A")</f>
        <v>N/A</v>
      </c>
      <c r="Q15" s="246">
        <f>IF(LEN('UPS FCI_Base'!R14)&gt;0,(ROUND('UPS FCI_Base'!R14*(1+Mail_Innovations_Markup),2))*(1+Mail_Innovations_Fuel_Surcharge),"N/A")</f>
        <v>7.455</v>
      </c>
      <c r="R15" s="246">
        <f>IF(LEN('UPS FCI_Base'!S14)&gt;0,(ROUND('UPS FCI_Base'!S14*(1+Mail_Innovations_Markup),2))*(1+Mail_Innovations_Fuel_Surcharge),"N/A")</f>
        <v>9.2016</v>
      </c>
      <c r="S15" s="246">
        <f>IF(LEN('UPS FCI_Base'!T14)&gt;0,(ROUND('UPS FCI_Base'!T14*(1+Mail_Innovations_Markup),2))*(1+Mail_Innovations_Fuel_Surcharge),"N/A")</f>
        <v>8.5626</v>
      </c>
      <c r="T15" s="246">
        <f>IF(LEN('UPS FCI_Base'!U14)&gt;0,(ROUND('UPS FCI_Base'!U14*(1+Mail_Innovations_Markup),2))*(1+Mail_Innovations_Fuel_Surcharge),"N/A")</f>
        <v>7.6254</v>
      </c>
      <c r="U15" s="246" t="str">
        <f>IF(LEN('UPS FCI_Base'!V14)&gt;0,(ROUND('UPS FCI_Base'!V14*(1+Mail_Innovations_Markup),2))*(1+Mail_Innovations_Fuel_Surcharge),"N/A")</f>
        <v>N/A</v>
      </c>
      <c r="V15" s="246">
        <f>IF(LEN('UPS FCI_Base'!W14)&gt;0,(ROUND('UPS FCI_Base'!W14*(1+Mail_Innovations_Markup),2))*(1+Mail_Innovations_Fuel_Surcharge),"N/A")</f>
        <v>8.61585</v>
      </c>
      <c r="W15" s="246">
        <f>IF(LEN('UPS FCI_Base'!X14)&gt;0,(ROUND('UPS FCI_Base'!X14*(1+Mail_Innovations_Markup),2))*(1+Mail_Innovations_Fuel_Surcharge),"N/A")</f>
        <v>7.06095</v>
      </c>
    </row>
    <row r="16" ht="12.75" customHeight="1">
      <c r="A16" s="245">
        <v>0.6875</v>
      </c>
      <c r="B16" s="246">
        <f>IF(LEN('UPS FCI_Base'!C15)&gt;0,ROUND('UPS FCI_Base'!C15*(1+Mail_Innovations_Markup),2),"N/A")</f>
        <v>9.92</v>
      </c>
      <c r="C16" s="246">
        <f>IF(LEN('UPS FCI_Base'!D15)&gt;0,(ROUND('UPS FCI_Base'!D15*(1+Mail_Innovations_Markup),2))*(1+Mail_Innovations_Fuel_Surcharge),"N/A")</f>
        <v>8.82885</v>
      </c>
      <c r="D16" s="246" t="str">
        <f>IF(LEN('UPS FCI_Base'!E15)&gt;0,(ROUND('UPS FCI_Base'!E15*(1+Mail_Innovations_Markup),2))*(1+Mail_Innovations_Fuel_Surcharge),"N/A")</f>
        <v>N/A</v>
      </c>
      <c r="E16" s="246" t="str">
        <f>IF(LEN('UPS FCI_Base'!F15)&gt;0,(ROUND('UPS FCI_Base'!F15*(1+Mail_Innovations_Markup),2))*(1+Mail_Innovations_Fuel_Surcharge),"N/A")</f>
        <v>N/A</v>
      </c>
      <c r="F16" s="246" t="str">
        <f>IF(LEN('UPS FCI_Base'!G15)&gt;0,(ROUND('UPS FCI_Base'!G15*(1+Mail_Innovations_Markup),2))*(1+Mail_Innovations_Fuel_Surcharge),"N/A")</f>
        <v>N/A</v>
      </c>
      <c r="G16" s="246" t="str">
        <f>IF(LEN('UPS FCI_Base'!H15)&gt;0,(ROUND('UPS FCI_Base'!H15*(1+Mail_Innovations_Markup),2))*(1+Mail_Innovations_Fuel_Surcharge),"N/A")</f>
        <v>N/A</v>
      </c>
      <c r="H16" s="246" t="str">
        <f>IF(LEN('UPS FCI_Base'!I15)&gt;0,(ROUND('UPS FCI_Base'!I15*(1+Mail_Innovations_Markup),2))*(1+Mail_Innovations_Fuel_Surcharge),"N/A")</f>
        <v>N/A</v>
      </c>
      <c r="I16" s="246">
        <f>IF(LEN('UPS FCI_Base'!J15)&gt;0,(ROUND('UPS FCI_Base'!J15*(1+Mail_Innovations_Markup),2))*(1+Mail_Innovations_Fuel_Surcharge),"N/A")</f>
        <v>6.9012</v>
      </c>
      <c r="J16" s="246">
        <f>IF(LEN('UPS FCI_Base'!K15)&gt;0,(ROUND('UPS FCI_Base'!K15*(1+Mail_Innovations_Markup),2))*(1+Mail_Innovations_Fuel_Surcharge),"N/A")</f>
        <v>8.2218</v>
      </c>
      <c r="K16" s="246">
        <f>IF(LEN('UPS FCI_Base'!L15)&gt;0,(ROUND('UPS FCI_Base'!L15*(1+Mail_Innovations_Markup),2))*(1+Mail_Innovations_Fuel_Surcharge),"N/A")</f>
        <v>11.289</v>
      </c>
      <c r="L16" s="246">
        <f>IF(LEN('UPS FCI_Base'!M15)&gt;0,(ROUND('UPS FCI_Base'!M15*(1+Mail_Innovations_Markup),2))*(1+Mail_Innovations_Fuel_Surcharge),"N/A")</f>
        <v>7.99815</v>
      </c>
      <c r="M16" s="246" t="str">
        <f>IF(LEN('UPS FCI_Base'!N15)&gt;0,(ROUND('UPS FCI_Base'!N15*(1+Mail_Innovations_Markup),2))*(1+Mail_Innovations_Fuel_Surcharge),"N/A")</f>
        <v>N/A</v>
      </c>
      <c r="N16" s="246">
        <f>IF(LEN('UPS FCI_Base'!O15)&gt;0,(ROUND('UPS FCI_Base'!O15*(1+Mail_Innovations_Markup),2))*(1+Mail_Innovations_Fuel_Surcharge),"N/A")</f>
        <v>11.9067</v>
      </c>
      <c r="O16" s="246" t="str">
        <f>IF(LEN('UPS FCI_Base'!P15)&gt;0,(ROUND('UPS FCI_Base'!P15*(1+Mail_Innovations_Markup),2))*(1+Mail_Innovations_Fuel_Surcharge),"N/A")</f>
        <v>N/A</v>
      </c>
      <c r="P16" s="246" t="str">
        <f>IF(LEN('UPS FCI_Base'!Q15)&gt;0,(ROUND('UPS FCI_Base'!Q15*(1+Mail_Innovations_Markup),2))*(1+Mail_Innovations_Fuel_Surcharge),"N/A")</f>
        <v>N/A</v>
      </c>
      <c r="Q16" s="246">
        <f>IF(LEN('UPS FCI_Base'!R15)&gt;0,(ROUND('UPS FCI_Base'!R15*(1+Mail_Innovations_Markup),2))*(1+Mail_Innovations_Fuel_Surcharge),"N/A")</f>
        <v>7.7106</v>
      </c>
      <c r="R16" s="246">
        <f>IF(LEN('UPS FCI_Base'!S15)&gt;0,(ROUND('UPS FCI_Base'!S15*(1+Mail_Innovations_Markup),2))*(1+Mail_Innovations_Fuel_Surcharge),"N/A")</f>
        <v>9.53175</v>
      </c>
      <c r="S16" s="246">
        <f>IF(LEN('UPS FCI_Base'!T15)&gt;0,(ROUND('UPS FCI_Base'!T15*(1+Mail_Innovations_Markup),2))*(1+Mail_Innovations_Fuel_Surcharge),"N/A")</f>
        <v>9.10575</v>
      </c>
      <c r="T16" s="246">
        <f>IF(LEN('UPS FCI_Base'!U15)&gt;0,(ROUND('UPS FCI_Base'!U15*(1+Mail_Innovations_Markup),2))*(1+Mail_Innovations_Fuel_Surcharge),"N/A")</f>
        <v>7.9662</v>
      </c>
      <c r="U16" s="246" t="str">
        <f>IF(LEN('UPS FCI_Base'!V15)&gt;0,(ROUND('UPS FCI_Base'!V15*(1+Mail_Innovations_Markup),2))*(1+Mail_Innovations_Fuel_Surcharge),"N/A")</f>
        <v>N/A</v>
      </c>
      <c r="V16" s="246">
        <f>IF(LEN('UPS FCI_Base'!W15)&gt;0,(ROUND('UPS FCI_Base'!W15*(1+Mail_Innovations_Markup),2))*(1+Mail_Innovations_Fuel_Surcharge),"N/A")</f>
        <v>8.93535</v>
      </c>
      <c r="W16" s="246">
        <f>IF(LEN('UPS FCI_Base'!X15)&gt;0,(ROUND('UPS FCI_Base'!X15*(1+Mail_Innovations_Markup),2))*(1+Mail_Innovations_Fuel_Surcharge),"N/A")</f>
        <v>7.67865</v>
      </c>
    </row>
    <row r="17" ht="12.75" customHeight="1">
      <c r="A17" s="245">
        <v>0.75</v>
      </c>
      <c r="B17" s="246">
        <f>IF(LEN('UPS FCI_Base'!C16)&gt;0,ROUND('UPS FCI_Base'!C16*(1+Mail_Innovations_Markup),2),"N/A")</f>
        <v>10.2</v>
      </c>
      <c r="C17" s="246">
        <f>IF(LEN('UPS FCI_Base'!D16)&gt;0,(ROUND('UPS FCI_Base'!D16*(1+Mail_Innovations_Markup),2))*(1+Mail_Innovations_Fuel_Surcharge),"N/A")</f>
        <v>9.1164</v>
      </c>
      <c r="D17" s="246" t="str">
        <f>IF(LEN('UPS FCI_Base'!E16)&gt;0,(ROUND('UPS FCI_Base'!E16*(1+Mail_Innovations_Markup),2))*(1+Mail_Innovations_Fuel_Surcharge),"N/A")</f>
        <v>N/A</v>
      </c>
      <c r="E17" s="246" t="str">
        <f>IF(LEN('UPS FCI_Base'!F16)&gt;0,(ROUND('UPS FCI_Base'!F16*(1+Mail_Innovations_Markup),2))*(1+Mail_Innovations_Fuel_Surcharge),"N/A")</f>
        <v>N/A</v>
      </c>
      <c r="F17" s="246" t="str">
        <f>IF(LEN('UPS FCI_Base'!G16)&gt;0,(ROUND('UPS FCI_Base'!G16*(1+Mail_Innovations_Markup),2))*(1+Mail_Innovations_Fuel_Surcharge),"N/A")</f>
        <v>N/A</v>
      </c>
      <c r="G17" s="246" t="str">
        <f>IF(LEN('UPS FCI_Base'!H16)&gt;0,(ROUND('UPS FCI_Base'!H16*(1+Mail_Innovations_Markup),2))*(1+Mail_Innovations_Fuel_Surcharge),"N/A")</f>
        <v>N/A</v>
      </c>
      <c r="H17" s="246" t="str">
        <f>IF(LEN('UPS FCI_Base'!I16)&gt;0,(ROUND('UPS FCI_Base'!I16*(1+Mail_Innovations_Markup),2))*(1+Mail_Innovations_Fuel_Surcharge),"N/A")</f>
        <v>N/A</v>
      </c>
      <c r="I17" s="246">
        <f>IF(LEN('UPS FCI_Base'!J16)&gt;0,(ROUND('UPS FCI_Base'!J16*(1+Mail_Innovations_Markup),2))*(1+Mail_Innovations_Fuel_Surcharge),"N/A")</f>
        <v>7.27395</v>
      </c>
      <c r="J17" s="246">
        <f>IF(LEN('UPS FCI_Base'!K16)&gt;0,(ROUND('UPS FCI_Base'!K16*(1+Mail_Innovations_Markup),2))*(1+Mail_Innovations_Fuel_Surcharge),"N/A")</f>
        <v>8.57325</v>
      </c>
      <c r="K17" s="246">
        <f>IF(LEN('UPS FCI_Base'!L16)&gt;0,(ROUND('UPS FCI_Base'!L16*(1+Mail_Innovations_Markup),2))*(1+Mail_Innovations_Fuel_Surcharge),"N/A")</f>
        <v>11.74695</v>
      </c>
      <c r="L17" s="246">
        <f>IF(LEN('UPS FCI_Base'!M16)&gt;0,(ROUND('UPS FCI_Base'!M16*(1+Mail_Innovations_Markup),2))*(1+Mail_Innovations_Fuel_Surcharge),"N/A")</f>
        <v>8.3922</v>
      </c>
      <c r="M17" s="246" t="str">
        <f>IF(LEN('UPS FCI_Base'!N16)&gt;0,(ROUND('UPS FCI_Base'!N16*(1+Mail_Innovations_Markup),2))*(1+Mail_Innovations_Fuel_Surcharge),"N/A")</f>
        <v>N/A</v>
      </c>
      <c r="N17" s="246">
        <f>IF(LEN('UPS FCI_Base'!O16)&gt;0,(ROUND('UPS FCI_Base'!O16*(1+Mail_Innovations_Markup),2))*(1+Mail_Innovations_Fuel_Surcharge),"N/A")</f>
        <v>12.53505</v>
      </c>
      <c r="O17" s="246" t="str">
        <f>IF(LEN('UPS FCI_Base'!P16)&gt;0,(ROUND('UPS FCI_Base'!P16*(1+Mail_Innovations_Markup),2))*(1+Mail_Innovations_Fuel_Surcharge),"N/A")</f>
        <v>N/A</v>
      </c>
      <c r="P17" s="246" t="str">
        <f>IF(LEN('UPS FCI_Base'!Q16)&gt;0,(ROUND('UPS FCI_Base'!Q16*(1+Mail_Innovations_Markup),2))*(1+Mail_Innovations_Fuel_Surcharge),"N/A")</f>
        <v>N/A</v>
      </c>
      <c r="Q17" s="246">
        <f>IF(LEN('UPS FCI_Base'!R16)&gt;0,(ROUND('UPS FCI_Base'!R16*(1+Mail_Innovations_Markup),2))*(1+Mail_Innovations_Fuel_Surcharge),"N/A")</f>
        <v>7.9662</v>
      </c>
      <c r="R17" s="246">
        <f>IF(LEN('UPS FCI_Base'!S16)&gt;0,(ROUND('UPS FCI_Base'!S16*(1+Mail_Innovations_Markup),2))*(1+Mail_Innovations_Fuel_Surcharge),"N/A")</f>
        <v>9.8619</v>
      </c>
      <c r="S17" s="246">
        <f>IF(LEN('UPS FCI_Base'!T16)&gt;0,(ROUND('UPS FCI_Base'!T16*(1+Mail_Innovations_Markup),2))*(1+Mail_Innovations_Fuel_Surcharge),"N/A")</f>
        <v>9.6489</v>
      </c>
      <c r="T17" s="246">
        <f>IF(LEN('UPS FCI_Base'!U16)&gt;0,(ROUND('UPS FCI_Base'!U16*(1+Mail_Innovations_Markup),2))*(1+Mail_Innovations_Fuel_Surcharge),"N/A")</f>
        <v>8.31765</v>
      </c>
      <c r="U17" s="246" t="str">
        <f>IF(LEN('UPS FCI_Base'!V16)&gt;0,(ROUND('UPS FCI_Base'!V16*(1+Mail_Innovations_Markup),2))*(1+Mail_Innovations_Fuel_Surcharge),"N/A")</f>
        <v>N/A</v>
      </c>
      <c r="V17" s="246">
        <f>IF(LEN('UPS FCI_Base'!W16)&gt;0,(ROUND('UPS FCI_Base'!W16*(1+Mail_Innovations_Markup),2))*(1+Mail_Innovations_Fuel_Surcharge),"N/A")</f>
        <v>9.25485</v>
      </c>
      <c r="W17" s="246">
        <f>IF(LEN('UPS FCI_Base'!X16)&gt;0,(ROUND('UPS FCI_Base'!X16*(1+Mail_Innovations_Markup),2))*(1+Mail_Innovations_Fuel_Surcharge),"N/A")</f>
        <v>8.29635</v>
      </c>
    </row>
    <row r="18" ht="12.75" customHeight="1">
      <c r="A18" s="245">
        <v>0.8125</v>
      </c>
      <c r="B18" s="246">
        <f>IF(LEN('UPS FCI_Base'!C17)&gt;0,ROUND('UPS FCI_Base'!C17*(1+Mail_Innovations_Markup),2),"N/A")</f>
        <v>10.47</v>
      </c>
      <c r="C18" s="246">
        <f>IF(LEN('UPS FCI_Base'!D17)&gt;0,(ROUND('UPS FCI_Base'!D17*(1+Mail_Innovations_Markup),2))*(1+Mail_Innovations_Fuel_Surcharge),"N/A")</f>
        <v>9.38265</v>
      </c>
      <c r="D18" s="246" t="str">
        <f>IF(LEN('UPS FCI_Base'!E17)&gt;0,(ROUND('UPS FCI_Base'!E17*(1+Mail_Innovations_Markup),2))*(1+Mail_Innovations_Fuel_Surcharge),"N/A")</f>
        <v>N/A</v>
      </c>
      <c r="E18" s="246" t="str">
        <f>IF(LEN('UPS FCI_Base'!F17)&gt;0,(ROUND('UPS FCI_Base'!F17*(1+Mail_Innovations_Markup),2))*(1+Mail_Innovations_Fuel_Surcharge),"N/A")</f>
        <v>N/A</v>
      </c>
      <c r="F18" s="246" t="str">
        <f>IF(LEN('UPS FCI_Base'!G17)&gt;0,(ROUND('UPS FCI_Base'!G17*(1+Mail_Innovations_Markup),2))*(1+Mail_Innovations_Fuel_Surcharge),"N/A")</f>
        <v>N/A</v>
      </c>
      <c r="G18" s="246" t="str">
        <f>IF(LEN('UPS FCI_Base'!H17)&gt;0,(ROUND('UPS FCI_Base'!H17*(1+Mail_Innovations_Markup),2))*(1+Mail_Innovations_Fuel_Surcharge),"N/A")</f>
        <v>N/A</v>
      </c>
      <c r="H18" s="246" t="str">
        <f>IF(LEN('UPS FCI_Base'!I17)&gt;0,(ROUND('UPS FCI_Base'!I17*(1+Mail_Innovations_Markup),2))*(1+Mail_Innovations_Fuel_Surcharge),"N/A")</f>
        <v>N/A</v>
      </c>
      <c r="I18" s="246">
        <f>IF(LEN('UPS FCI_Base'!J17)&gt;0,(ROUND('UPS FCI_Base'!J17*(1+Mail_Innovations_Markup),2))*(1+Mail_Innovations_Fuel_Surcharge),"N/A")</f>
        <v>7.63605</v>
      </c>
      <c r="J18" s="246">
        <f>IF(LEN('UPS FCI_Base'!K17)&gt;0,(ROUND('UPS FCI_Base'!K17*(1+Mail_Innovations_Markup),2))*(1+Mail_Innovations_Fuel_Surcharge),"N/A")</f>
        <v>8.93535</v>
      </c>
      <c r="K18" s="246">
        <f>IF(LEN('UPS FCI_Base'!L17)&gt;0,(ROUND('UPS FCI_Base'!L17*(1+Mail_Innovations_Markup),2))*(1+Mail_Innovations_Fuel_Surcharge),"N/A")</f>
        <v>12.21555</v>
      </c>
      <c r="L18" s="246">
        <f>IF(LEN('UPS FCI_Base'!M17)&gt;0,(ROUND('UPS FCI_Base'!M17*(1+Mail_Innovations_Markup),2))*(1+Mail_Innovations_Fuel_Surcharge),"N/A")</f>
        <v>8.76495</v>
      </c>
      <c r="M18" s="246" t="str">
        <f>IF(LEN('UPS FCI_Base'!N17)&gt;0,(ROUND('UPS FCI_Base'!N17*(1+Mail_Innovations_Markup),2))*(1+Mail_Innovations_Fuel_Surcharge),"N/A")</f>
        <v>N/A</v>
      </c>
      <c r="N18" s="246">
        <f>IF(LEN('UPS FCI_Base'!O17)&gt;0,(ROUND('UPS FCI_Base'!O17*(1+Mail_Innovations_Markup),2))*(1+Mail_Innovations_Fuel_Surcharge),"N/A")</f>
        <v>13.1634</v>
      </c>
      <c r="O18" s="246" t="str">
        <f>IF(LEN('UPS FCI_Base'!P17)&gt;0,(ROUND('UPS FCI_Base'!P17*(1+Mail_Innovations_Markup),2))*(1+Mail_Innovations_Fuel_Surcharge),"N/A")</f>
        <v>N/A</v>
      </c>
      <c r="P18" s="246" t="str">
        <f>IF(LEN('UPS FCI_Base'!Q17)&gt;0,(ROUND('UPS FCI_Base'!Q17*(1+Mail_Innovations_Markup),2))*(1+Mail_Innovations_Fuel_Surcharge),"N/A")</f>
        <v>N/A</v>
      </c>
      <c r="Q18" s="246">
        <f>IF(LEN('UPS FCI_Base'!R17)&gt;0,(ROUND('UPS FCI_Base'!R17*(1+Mail_Innovations_Markup),2))*(1+Mail_Innovations_Fuel_Surcharge),"N/A")</f>
        <v>8.2218</v>
      </c>
      <c r="R18" s="246">
        <f>IF(LEN('UPS FCI_Base'!S17)&gt;0,(ROUND('UPS FCI_Base'!S17*(1+Mail_Innovations_Markup),2))*(1+Mail_Innovations_Fuel_Surcharge),"N/A")</f>
        <v>10.2027</v>
      </c>
      <c r="S18" s="246">
        <f>IF(LEN('UPS FCI_Base'!T17)&gt;0,(ROUND('UPS FCI_Base'!T17*(1+Mail_Innovations_Markup),2))*(1+Mail_Innovations_Fuel_Surcharge),"N/A")</f>
        <v>10.19205</v>
      </c>
      <c r="T18" s="246">
        <f>IF(LEN('UPS FCI_Base'!U17)&gt;0,(ROUND('UPS FCI_Base'!U17*(1+Mail_Innovations_Markup),2))*(1+Mail_Innovations_Fuel_Surcharge),"N/A")</f>
        <v>8.65845</v>
      </c>
      <c r="U18" s="246" t="str">
        <f>IF(LEN('UPS FCI_Base'!V17)&gt;0,(ROUND('UPS FCI_Base'!V17*(1+Mail_Innovations_Markup),2))*(1+Mail_Innovations_Fuel_Surcharge),"N/A")</f>
        <v>N/A</v>
      </c>
      <c r="V18" s="246">
        <f>IF(LEN('UPS FCI_Base'!W17)&gt;0,(ROUND('UPS FCI_Base'!W17*(1+Mail_Innovations_Markup),2))*(1+Mail_Innovations_Fuel_Surcharge),"N/A")</f>
        <v>9.585</v>
      </c>
      <c r="W18" s="246">
        <f>IF(LEN('UPS FCI_Base'!X17)&gt;0,(ROUND('UPS FCI_Base'!X17*(1+Mail_Innovations_Markup),2))*(1+Mail_Innovations_Fuel_Surcharge),"N/A")</f>
        <v>8.91405</v>
      </c>
    </row>
    <row r="19" ht="12.75" customHeight="1">
      <c r="A19" s="245">
        <v>0.875</v>
      </c>
      <c r="B19" s="246">
        <f>IF(LEN('UPS FCI_Base'!C18)&gt;0,ROUND('UPS FCI_Base'!C18*(1+Mail_Innovations_Markup),2),"N/A")</f>
        <v>10.74</v>
      </c>
      <c r="C19" s="246">
        <f>IF(LEN('UPS FCI_Base'!D18)&gt;0,(ROUND('UPS FCI_Base'!D18*(1+Mail_Innovations_Markup),2))*(1+Mail_Innovations_Fuel_Surcharge),"N/A")</f>
        <v>9.6489</v>
      </c>
      <c r="D19" s="246" t="str">
        <f>IF(LEN('UPS FCI_Base'!E18)&gt;0,(ROUND('UPS FCI_Base'!E18*(1+Mail_Innovations_Markup),2))*(1+Mail_Innovations_Fuel_Surcharge),"N/A")</f>
        <v>N/A</v>
      </c>
      <c r="E19" s="246" t="str">
        <f>IF(LEN('UPS FCI_Base'!F18)&gt;0,(ROUND('UPS FCI_Base'!F18*(1+Mail_Innovations_Markup),2))*(1+Mail_Innovations_Fuel_Surcharge),"N/A")</f>
        <v>N/A</v>
      </c>
      <c r="F19" s="246" t="str">
        <f>IF(LEN('UPS FCI_Base'!G18)&gt;0,(ROUND('UPS FCI_Base'!G18*(1+Mail_Innovations_Markup),2))*(1+Mail_Innovations_Fuel_Surcharge),"N/A")</f>
        <v>N/A</v>
      </c>
      <c r="G19" s="246" t="str">
        <f>IF(LEN('UPS FCI_Base'!H18)&gt;0,(ROUND('UPS FCI_Base'!H18*(1+Mail_Innovations_Markup),2))*(1+Mail_Innovations_Fuel_Surcharge),"N/A")</f>
        <v>N/A</v>
      </c>
      <c r="H19" s="246" t="str">
        <f>IF(LEN('UPS FCI_Base'!I18)&gt;0,(ROUND('UPS FCI_Base'!I18*(1+Mail_Innovations_Markup),2))*(1+Mail_Innovations_Fuel_Surcharge),"N/A")</f>
        <v>N/A</v>
      </c>
      <c r="I19" s="246">
        <f>IF(LEN('UPS FCI_Base'!J18)&gt;0,(ROUND('UPS FCI_Base'!J18*(1+Mail_Innovations_Markup),2))*(1+Mail_Innovations_Fuel_Surcharge),"N/A")</f>
        <v>8.0088</v>
      </c>
      <c r="J19" s="246">
        <f>IF(LEN('UPS FCI_Base'!K18)&gt;0,(ROUND('UPS FCI_Base'!K18*(1+Mail_Innovations_Markup),2))*(1+Mail_Innovations_Fuel_Surcharge),"N/A")</f>
        <v>9.2868</v>
      </c>
      <c r="K19" s="246">
        <f>IF(LEN('UPS FCI_Base'!L18)&gt;0,(ROUND('UPS FCI_Base'!L18*(1+Mail_Innovations_Markup),2))*(1+Mail_Innovations_Fuel_Surcharge),"N/A")</f>
        <v>12.68415</v>
      </c>
      <c r="L19" s="246">
        <f>IF(LEN('UPS FCI_Base'!M18)&gt;0,(ROUND('UPS FCI_Base'!M18*(1+Mail_Innovations_Markup),2))*(1+Mail_Innovations_Fuel_Surcharge),"N/A")</f>
        <v>9.14835</v>
      </c>
      <c r="M19" s="246" t="str">
        <f>IF(LEN('UPS FCI_Base'!N18)&gt;0,(ROUND('UPS FCI_Base'!N18*(1+Mail_Innovations_Markup),2))*(1+Mail_Innovations_Fuel_Surcharge),"N/A")</f>
        <v>N/A</v>
      </c>
      <c r="N19" s="246">
        <f>IF(LEN('UPS FCI_Base'!O18)&gt;0,(ROUND('UPS FCI_Base'!O18*(1+Mail_Innovations_Markup),2))*(1+Mail_Innovations_Fuel_Surcharge),"N/A")</f>
        <v>13.8024</v>
      </c>
      <c r="O19" s="246" t="str">
        <f>IF(LEN('UPS FCI_Base'!P18)&gt;0,(ROUND('UPS FCI_Base'!P18*(1+Mail_Innovations_Markup),2))*(1+Mail_Innovations_Fuel_Surcharge),"N/A")</f>
        <v>N/A</v>
      </c>
      <c r="P19" s="246" t="str">
        <f>IF(LEN('UPS FCI_Base'!Q18)&gt;0,(ROUND('UPS FCI_Base'!Q18*(1+Mail_Innovations_Markup),2))*(1+Mail_Innovations_Fuel_Surcharge),"N/A")</f>
        <v>N/A</v>
      </c>
      <c r="Q19" s="246">
        <f>IF(LEN('UPS FCI_Base'!R18)&gt;0,(ROUND('UPS FCI_Base'!R18*(1+Mail_Innovations_Markup),2))*(1+Mail_Innovations_Fuel_Surcharge),"N/A")</f>
        <v>8.4774</v>
      </c>
      <c r="R19" s="246">
        <f>IF(LEN('UPS FCI_Base'!S18)&gt;0,(ROUND('UPS FCI_Base'!S18*(1+Mail_Innovations_Markup),2))*(1+Mail_Innovations_Fuel_Surcharge),"N/A")</f>
        <v>10.53285</v>
      </c>
      <c r="S19" s="246">
        <f>IF(LEN('UPS FCI_Base'!T18)&gt;0,(ROUND('UPS FCI_Base'!T18*(1+Mail_Innovations_Markup),2))*(1+Mail_Innovations_Fuel_Surcharge),"N/A")</f>
        <v>10.7352</v>
      </c>
      <c r="T19" s="246">
        <f>IF(LEN('UPS FCI_Base'!U18)&gt;0,(ROUND('UPS FCI_Base'!U18*(1+Mail_Innovations_Markup),2))*(1+Mail_Innovations_Fuel_Surcharge),"N/A")</f>
        <v>9.0099</v>
      </c>
      <c r="U19" s="246" t="str">
        <f>IF(LEN('UPS FCI_Base'!V18)&gt;0,(ROUND('UPS FCI_Base'!V18*(1+Mail_Innovations_Markup),2))*(1+Mail_Innovations_Fuel_Surcharge),"N/A")</f>
        <v>N/A</v>
      </c>
      <c r="V19" s="246">
        <f>IF(LEN('UPS FCI_Base'!W18)&gt;0,(ROUND('UPS FCI_Base'!W18*(1+Mail_Innovations_Markup),2))*(1+Mail_Innovations_Fuel_Surcharge),"N/A")</f>
        <v>9.9045</v>
      </c>
      <c r="W19" s="246">
        <f>IF(LEN('UPS FCI_Base'!X18)&gt;0,(ROUND('UPS FCI_Base'!X18*(1+Mail_Innovations_Markup),2))*(1+Mail_Innovations_Fuel_Surcharge),"N/A")</f>
        <v>9.53175</v>
      </c>
    </row>
    <row r="20" ht="12.75" customHeight="1">
      <c r="A20" s="245">
        <v>0.9375</v>
      </c>
      <c r="B20" s="246">
        <f>IF(LEN('UPS FCI_Base'!C19)&gt;0,ROUND('UPS FCI_Base'!C19*(1+Mail_Innovations_Markup),2),"N/A")</f>
        <v>11.01</v>
      </c>
      <c r="C20" s="246">
        <f>IF(LEN('UPS FCI_Base'!D19)&gt;0,(ROUND('UPS FCI_Base'!D19*(1+Mail_Innovations_Markup),2))*(1+Mail_Innovations_Fuel_Surcharge),"N/A")</f>
        <v>9.93645</v>
      </c>
      <c r="D20" s="246" t="str">
        <f>IF(LEN('UPS FCI_Base'!E19)&gt;0,(ROUND('UPS FCI_Base'!E19*(1+Mail_Innovations_Markup),2))*(1+Mail_Innovations_Fuel_Surcharge),"N/A")</f>
        <v>N/A</v>
      </c>
      <c r="E20" s="246" t="str">
        <f>IF(LEN('UPS FCI_Base'!F19)&gt;0,(ROUND('UPS FCI_Base'!F19*(1+Mail_Innovations_Markup),2))*(1+Mail_Innovations_Fuel_Surcharge),"N/A")</f>
        <v>N/A</v>
      </c>
      <c r="F20" s="246" t="str">
        <f>IF(LEN('UPS FCI_Base'!G19)&gt;0,(ROUND('UPS FCI_Base'!G19*(1+Mail_Innovations_Markup),2))*(1+Mail_Innovations_Fuel_Surcharge),"N/A")</f>
        <v>N/A</v>
      </c>
      <c r="G20" s="246" t="str">
        <f>IF(LEN('UPS FCI_Base'!H19)&gt;0,(ROUND('UPS FCI_Base'!H19*(1+Mail_Innovations_Markup),2))*(1+Mail_Innovations_Fuel_Surcharge),"N/A")</f>
        <v>N/A</v>
      </c>
      <c r="H20" s="246" t="str">
        <f>IF(LEN('UPS FCI_Base'!I19)&gt;0,(ROUND('UPS FCI_Base'!I19*(1+Mail_Innovations_Markup),2))*(1+Mail_Innovations_Fuel_Surcharge),"N/A")</f>
        <v>N/A</v>
      </c>
      <c r="I20" s="246">
        <f>IF(LEN('UPS FCI_Base'!J19)&gt;0,(ROUND('UPS FCI_Base'!J19*(1+Mail_Innovations_Markup),2))*(1+Mail_Innovations_Fuel_Surcharge),"N/A")</f>
        <v>8.38155</v>
      </c>
      <c r="J20" s="246">
        <f>IF(LEN('UPS FCI_Base'!K19)&gt;0,(ROUND('UPS FCI_Base'!K19*(1+Mail_Innovations_Markup),2))*(1+Mail_Innovations_Fuel_Surcharge),"N/A")</f>
        <v>9.6489</v>
      </c>
      <c r="K20" s="246">
        <f>IF(LEN('UPS FCI_Base'!L19)&gt;0,(ROUND('UPS FCI_Base'!L19*(1+Mail_Innovations_Markup),2))*(1+Mail_Innovations_Fuel_Surcharge),"N/A")</f>
        <v>13.1421</v>
      </c>
      <c r="L20" s="246">
        <f>IF(LEN('UPS FCI_Base'!M19)&gt;0,(ROUND('UPS FCI_Base'!M19*(1+Mail_Innovations_Markup),2))*(1+Mail_Innovations_Fuel_Surcharge),"N/A")</f>
        <v>9.5211</v>
      </c>
      <c r="M20" s="246" t="str">
        <f>IF(LEN('UPS FCI_Base'!N19)&gt;0,(ROUND('UPS FCI_Base'!N19*(1+Mail_Innovations_Markup),2))*(1+Mail_Innovations_Fuel_Surcharge),"N/A")</f>
        <v>N/A</v>
      </c>
      <c r="N20" s="246">
        <f>IF(LEN('UPS FCI_Base'!O19)&gt;0,(ROUND('UPS FCI_Base'!O19*(1+Mail_Innovations_Markup),2))*(1+Mail_Innovations_Fuel_Surcharge),"N/A")</f>
        <v>14.4201</v>
      </c>
      <c r="O20" s="246" t="str">
        <f>IF(LEN('UPS FCI_Base'!P19)&gt;0,(ROUND('UPS FCI_Base'!P19*(1+Mail_Innovations_Markup),2))*(1+Mail_Innovations_Fuel_Surcharge),"N/A")</f>
        <v>N/A</v>
      </c>
      <c r="P20" s="246" t="str">
        <f>IF(LEN('UPS FCI_Base'!Q19)&gt;0,(ROUND('UPS FCI_Base'!Q19*(1+Mail_Innovations_Markup),2))*(1+Mail_Innovations_Fuel_Surcharge),"N/A")</f>
        <v>N/A</v>
      </c>
      <c r="Q20" s="246">
        <f>IF(LEN('UPS FCI_Base'!R19)&gt;0,(ROUND('UPS FCI_Base'!R19*(1+Mail_Innovations_Markup),2))*(1+Mail_Innovations_Fuel_Surcharge),"N/A")</f>
        <v>8.74365</v>
      </c>
      <c r="R20" s="246">
        <f>IF(LEN('UPS FCI_Base'!S19)&gt;0,(ROUND('UPS FCI_Base'!S19*(1+Mail_Innovations_Markup),2))*(1+Mail_Innovations_Fuel_Surcharge),"N/A")</f>
        <v>10.87365</v>
      </c>
      <c r="S20" s="246">
        <f>IF(LEN('UPS FCI_Base'!T19)&gt;0,(ROUND('UPS FCI_Base'!T19*(1+Mail_Innovations_Markup),2))*(1+Mail_Innovations_Fuel_Surcharge),"N/A")</f>
        <v>11.27835</v>
      </c>
      <c r="T20" s="246">
        <f>IF(LEN('UPS FCI_Base'!U19)&gt;0,(ROUND('UPS FCI_Base'!U19*(1+Mail_Innovations_Markup),2))*(1+Mail_Innovations_Fuel_Surcharge),"N/A")</f>
        <v>9.3507</v>
      </c>
      <c r="U20" s="246" t="str">
        <f>IF(LEN('UPS FCI_Base'!V19)&gt;0,(ROUND('UPS FCI_Base'!V19*(1+Mail_Innovations_Markup),2))*(1+Mail_Innovations_Fuel_Surcharge),"N/A")</f>
        <v>N/A</v>
      </c>
      <c r="V20" s="246">
        <f>IF(LEN('UPS FCI_Base'!W19)&gt;0,(ROUND('UPS FCI_Base'!W19*(1+Mail_Innovations_Markup),2))*(1+Mail_Innovations_Fuel_Surcharge),"N/A")</f>
        <v>10.224</v>
      </c>
      <c r="W20" s="246">
        <f>IF(LEN('UPS FCI_Base'!X19)&gt;0,(ROUND('UPS FCI_Base'!X19*(1+Mail_Innovations_Markup),2))*(1+Mail_Innovations_Fuel_Surcharge),"N/A")</f>
        <v>10.14945</v>
      </c>
    </row>
    <row r="21" ht="12.75" customHeight="1">
      <c r="A21" s="245">
        <v>1.0</v>
      </c>
      <c r="B21" s="246">
        <f>IF(LEN('UPS FCI_Base'!C20)&gt;0,ROUND('UPS FCI_Base'!C20*(1+Mail_Innovations_Markup),2),"N/A")</f>
        <v>11.29</v>
      </c>
      <c r="C21" s="246">
        <f>IF(LEN('UPS FCI_Base'!D20)&gt;0,(ROUND('UPS FCI_Base'!D20*(1+Mail_Innovations_Markup),2))*(1+Mail_Innovations_Fuel_Surcharge),"N/A")</f>
        <v>10.2027</v>
      </c>
      <c r="D21" s="246" t="str">
        <f>IF(LEN('UPS FCI_Base'!E20)&gt;0,(ROUND('UPS FCI_Base'!E20*(1+Mail_Innovations_Markup),2))*(1+Mail_Innovations_Fuel_Surcharge),"N/A")</f>
        <v>N/A</v>
      </c>
      <c r="E21" s="246" t="str">
        <f>IF(LEN('UPS FCI_Base'!F20)&gt;0,(ROUND('UPS FCI_Base'!F20*(1+Mail_Innovations_Markup),2))*(1+Mail_Innovations_Fuel_Surcharge),"N/A")</f>
        <v>N/A</v>
      </c>
      <c r="F21" s="246" t="str">
        <f>IF(LEN('UPS FCI_Base'!G20)&gt;0,(ROUND('UPS FCI_Base'!G20*(1+Mail_Innovations_Markup),2))*(1+Mail_Innovations_Fuel_Surcharge),"N/A")</f>
        <v>N/A</v>
      </c>
      <c r="G21" s="246" t="str">
        <f>IF(LEN('UPS FCI_Base'!H20)&gt;0,(ROUND('UPS FCI_Base'!H20*(1+Mail_Innovations_Markup),2))*(1+Mail_Innovations_Fuel_Surcharge),"N/A")</f>
        <v>N/A</v>
      </c>
      <c r="H21" s="246" t="str">
        <f>IF(LEN('UPS FCI_Base'!I20)&gt;0,(ROUND('UPS FCI_Base'!I20*(1+Mail_Innovations_Markup),2))*(1+Mail_Innovations_Fuel_Surcharge),"N/A")</f>
        <v>N/A</v>
      </c>
      <c r="I21" s="246">
        <f>IF(LEN('UPS FCI_Base'!J20)&gt;0,(ROUND('UPS FCI_Base'!J20*(1+Mail_Innovations_Markup),2))*(1+Mail_Innovations_Fuel_Surcharge),"N/A")</f>
        <v>8.7543</v>
      </c>
      <c r="J21" s="246">
        <f>IF(LEN('UPS FCI_Base'!K20)&gt;0,(ROUND('UPS FCI_Base'!K20*(1+Mail_Innovations_Markup),2))*(1+Mail_Innovations_Fuel_Surcharge),"N/A")</f>
        <v>10.00035</v>
      </c>
      <c r="K21" s="246">
        <f>IF(LEN('UPS FCI_Base'!L20)&gt;0,(ROUND('UPS FCI_Base'!L20*(1+Mail_Innovations_Markup),2))*(1+Mail_Innovations_Fuel_Surcharge),"N/A")</f>
        <v>13.6107</v>
      </c>
      <c r="L21" s="246">
        <f>IF(LEN('UPS FCI_Base'!M20)&gt;0,(ROUND('UPS FCI_Base'!M20*(1+Mail_Innovations_Markup),2))*(1+Mail_Innovations_Fuel_Surcharge),"N/A")</f>
        <v>9.91515</v>
      </c>
      <c r="M21" s="246" t="str">
        <f>IF(LEN('UPS FCI_Base'!N20)&gt;0,(ROUND('UPS FCI_Base'!N20*(1+Mail_Innovations_Markup),2))*(1+Mail_Innovations_Fuel_Surcharge),"N/A")</f>
        <v>N/A</v>
      </c>
      <c r="N21" s="246">
        <f>IF(LEN('UPS FCI_Base'!O20)&gt;0,(ROUND('UPS FCI_Base'!O20*(1+Mail_Innovations_Markup),2))*(1+Mail_Innovations_Fuel_Surcharge),"N/A")</f>
        <v>15.0591</v>
      </c>
      <c r="O21" s="246" t="str">
        <f>IF(LEN('UPS FCI_Base'!P20)&gt;0,(ROUND('UPS FCI_Base'!P20*(1+Mail_Innovations_Markup),2))*(1+Mail_Innovations_Fuel_Surcharge),"N/A")</f>
        <v>N/A</v>
      </c>
      <c r="P21" s="246" t="str">
        <f>IF(LEN('UPS FCI_Base'!Q20)&gt;0,(ROUND('UPS FCI_Base'!Q20*(1+Mail_Innovations_Markup),2))*(1+Mail_Innovations_Fuel_Surcharge),"N/A")</f>
        <v>N/A</v>
      </c>
      <c r="Q21" s="246">
        <f>IF(LEN('UPS FCI_Base'!R20)&gt;0,(ROUND('UPS FCI_Base'!R20*(1+Mail_Innovations_Markup),2))*(1+Mail_Innovations_Fuel_Surcharge),"N/A")</f>
        <v>8.99925</v>
      </c>
      <c r="R21" s="246">
        <f>IF(LEN('UPS FCI_Base'!S20)&gt;0,(ROUND('UPS FCI_Base'!S20*(1+Mail_Innovations_Markup),2))*(1+Mail_Innovations_Fuel_Surcharge),"N/A")</f>
        <v>11.2038</v>
      </c>
      <c r="S21" s="246">
        <f>IF(LEN('UPS FCI_Base'!T20)&gt;0,(ROUND('UPS FCI_Base'!T20*(1+Mail_Innovations_Markup),2))*(1+Mail_Innovations_Fuel_Surcharge),"N/A")</f>
        <v>11.8215</v>
      </c>
      <c r="T21" s="246">
        <f>IF(LEN('UPS FCI_Base'!U20)&gt;0,(ROUND('UPS FCI_Base'!U20*(1+Mail_Innovations_Markup),2))*(1+Mail_Innovations_Fuel_Surcharge),"N/A")</f>
        <v>9.70215</v>
      </c>
      <c r="U21" s="246" t="str">
        <f>IF(LEN('UPS FCI_Base'!V20)&gt;0,(ROUND('UPS FCI_Base'!V20*(1+Mail_Innovations_Markup),2))*(1+Mail_Innovations_Fuel_Surcharge),"N/A")</f>
        <v>N/A</v>
      </c>
      <c r="V21" s="246">
        <f>IF(LEN('UPS FCI_Base'!W20)&gt;0,(ROUND('UPS FCI_Base'!W20*(1+Mail_Innovations_Markup),2))*(1+Mail_Innovations_Fuel_Surcharge),"N/A")</f>
        <v>10.5435</v>
      </c>
      <c r="W21" s="246">
        <f>IF(LEN('UPS FCI_Base'!X20)&gt;0,(ROUND('UPS FCI_Base'!X20*(1+Mail_Innovations_Markup),2))*(1+Mail_Innovations_Fuel_Surcharge),"N/A")</f>
        <v>10.76715</v>
      </c>
    </row>
    <row r="22" ht="12.75" customHeight="1">
      <c r="A22" s="245">
        <v>1.0625</v>
      </c>
      <c r="B22" s="246">
        <f>IF(LEN('UPS FCI_Base'!C21)&gt;0,ROUND('UPS FCI_Base'!C21*(1+Mail_Innovations_Markup),2),"N/A")</f>
        <v>11.56</v>
      </c>
      <c r="C22" s="246">
        <f>IF(LEN('UPS FCI_Base'!D21)&gt;0,(ROUND('UPS FCI_Base'!D21*(1+Mail_Innovations_Markup),2))*(1+Mail_Innovations_Fuel_Surcharge),"N/A")</f>
        <v>10.46895</v>
      </c>
      <c r="D22" s="246" t="str">
        <f>IF(LEN('UPS FCI_Base'!E21)&gt;0,(ROUND('UPS FCI_Base'!E21*(1+Mail_Innovations_Markup),2))*(1+Mail_Innovations_Fuel_Surcharge),"N/A")</f>
        <v>N/A</v>
      </c>
      <c r="E22" s="246" t="str">
        <f>IF(LEN('UPS FCI_Base'!F21)&gt;0,(ROUND('UPS FCI_Base'!F21*(1+Mail_Innovations_Markup),2))*(1+Mail_Innovations_Fuel_Surcharge),"N/A")</f>
        <v>N/A</v>
      </c>
      <c r="F22" s="246" t="str">
        <f>IF(LEN('UPS FCI_Base'!G21)&gt;0,(ROUND('UPS FCI_Base'!G21*(1+Mail_Innovations_Markup),2))*(1+Mail_Innovations_Fuel_Surcharge),"N/A")</f>
        <v>N/A</v>
      </c>
      <c r="G22" s="246" t="str">
        <f>IF(LEN('UPS FCI_Base'!H21)&gt;0,(ROUND('UPS FCI_Base'!H21*(1+Mail_Innovations_Markup),2))*(1+Mail_Innovations_Fuel_Surcharge),"N/A")</f>
        <v>N/A</v>
      </c>
      <c r="H22" s="246" t="str">
        <f>IF(LEN('UPS FCI_Base'!I21)&gt;0,(ROUND('UPS FCI_Base'!I21*(1+Mail_Innovations_Markup),2))*(1+Mail_Innovations_Fuel_Surcharge),"N/A")</f>
        <v>N/A</v>
      </c>
      <c r="I22" s="246">
        <f>IF(LEN('UPS FCI_Base'!J21)&gt;0,(ROUND('UPS FCI_Base'!J21*(1+Mail_Innovations_Markup),2))*(1+Mail_Innovations_Fuel_Surcharge),"N/A")</f>
        <v>9.12705</v>
      </c>
      <c r="J22" s="246">
        <f>IF(LEN('UPS FCI_Base'!K21)&gt;0,(ROUND('UPS FCI_Base'!K21*(1+Mail_Innovations_Markup),2))*(1+Mail_Innovations_Fuel_Surcharge),"N/A")</f>
        <v>10.3731</v>
      </c>
      <c r="K22" s="246">
        <f>IF(LEN('UPS FCI_Base'!L21)&gt;0,(ROUND('UPS FCI_Base'!L21*(1+Mail_Innovations_Markup),2))*(1+Mail_Innovations_Fuel_Surcharge),"N/A")</f>
        <v>14.0793</v>
      </c>
      <c r="L22" s="246">
        <f>IF(LEN('UPS FCI_Base'!M21)&gt;0,(ROUND('UPS FCI_Base'!M21*(1+Mail_Innovations_Markup),2))*(1+Mail_Innovations_Fuel_Surcharge),"N/A")</f>
        <v>10.29855</v>
      </c>
      <c r="M22" s="246" t="str">
        <f>IF(LEN('UPS FCI_Base'!N21)&gt;0,(ROUND('UPS FCI_Base'!N21*(1+Mail_Innovations_Markup),2))*(1+Mail_Innovations_Fuel_Surcharge),"N/A")</f>
        <v>N/A</v>
      </c>
      <c r="N22" s="246">
        <f>IF(LEN('UPS FCI_Base'!O21)&gt;0,(ROUND('UPS FCI_Base'!O21*(1+Mail_Innovations_Markup),2))*(1+Mail_Innovations_Fuel_Surcharge),"N/A")</f>
        <v>15.68745</v>
      </c>
      <c r="O22" s="246" t="str">
        <f>IF(LEN('UPS FCI_Base'!P21)&gt;0,(ROUND('UPS FCI_Base'!P21*(1+Mail_Innovations_Markup),2))*(1+Mail_Innovations_Fuel_Surcharge),"N/A")</f>
        <v>N/A</v>
      </c>
      <c r="P22" s="246" t="str">
        <f>IF(LEN('UPS FCI_Base'!Q21)&gt;0,(ROUND('UPS FCI_Base'!Q21*(1+Mail_Innovations_Markup),2))*(1+Mail_Innovations_Fuel_Surcharge),"N/A")</f>
        <v>N/A</v>
      </c>
      <c r="Q22" s="246">
        <f>IF(LEN('UPS FCI_Base'!R21)&gt;0,(ROUND('UPS FCI_Base'!R21*(1+Mail_Innovations_Markup),2))*(1+Mail_Innovations_Fuel_Surcharge),"N/A")</f>
        <v>9.25485</v>
      </c>
      <c r="R22" s="246">
        <f>IF(LEN('UPS FCI_Base'!S21)&gt;0,(ROUND('UPS FCI_Base'!S21*(1+Mail_Innovations_Markup),2))*(1+Mail_Innovations_Fuel_Surcharge),"N/A")</f>
        <v>11.5233</v>
      </c>
      <c r="S22" s="246">
        <f>IF(LEN('UPS FCI_Base'!T21)&gt;0,(ROUND('UPS FCI_Base'!T21*(1+Mail_Innovations_Markup),2))*(1+Mail_Innovations_Fuel_Surcharge),"N/A")</f>
        <v>12.36465</v>
      </c>
      <c r="T22" s="246">
        <f>IF(LEN('UPS FCI_Base'!U21)&gt;0,(ROUND('UPS FCI_Base'!U21*(1+Mail_Innovations_Markup),2))*(1+Mail_Innovations_Fuel_Surcharge),"N/A")</f>
        <v>10.0536</v>
      </c>
      <c r="U22" s="246" t="str">
        <f>IF(LEN('UPS FCI_Base'!V21)&gt;0,(ROUND('UPS FCI_Base'!V21*(1+Mail_Innovations_Markup),2))*(1+Mail_Innovations_Fuel_Surcharge),"N/A")</f>
        <v>N/A</v>
      </c>
      <c r="V22" s="246">
        <f>IF(LEN('UPS FCI_Base'!W21)&gt;0,(ROUND('UPS FCI_Base'!W21*(1+Mail_Innovations_Markup),2))*(1+Mail_Innovations_Fuel_Surcharge),"N/A")</f>
        <v>10.863</v>
      </c>
      <c r="W22" s="246">
        <f>IF(LEN('UPS FCI_Base'!X21)&gt;0,(ROUND('UPS FCI_Base'!X21*(1+Mail_Innovations_Markup),2))*(1+Mail_Innovations_Fuel_Surcharge),"N/A")</f>
        <v>11.38485</v>
      </c>
    </row>
    <row r="23" ht="12.75" customHeight="1">
      <c r="A23" s="245">
        <v>1.125</v>
      </c>
      <c r="B23" s="246">
        <f>IF(LEN('UPS FCI_Base'!C22)&gt;0,ROUND('UPS FCI_Base'!C22*(1+Mail_Innovations_Markup),2),"N/A")</f>
        <v>11.84</v>
      </c>
      <c r="C23" s="246">
        <f>IF(LEN('UPS FCI_Base'!D22)&gt;0,(ROUND('UPS FCI_Base'!D22*(1+Mail_Innovations_Markup),2))*(1+Mail_Innovations_Fuel_Surcharge),"N/A")</f>
        <v>10.7565</v>
      </c>
      <c r="D23" s="246" t="str">
        <f>IF(LEN('UPS FCI_Base'!E22)&gt;0,(ROUND('UPS FCI_Base'!E22*(1+Mail_Innovations_Markup),2))*(1+Mail_Innovations_Fuel_Surcharge),"N/A")</f>
        <v>N/A</v>
      </c>
      <c r="E23" s="246" t="str">
        <f>IF(LEN('UPS FCI_Base'!F22)&gt;0,(ROUND('UPS FCI_Base'!F22*(1+Mail_Innovations_Markup),2))*(1+Mail_Innovations_Fuel_Surcharge),"N/A")</f>
        <v>N/A</v>
      </c>
      <c r="F23" s="246" t="str">
        <f>IF(LEN('UPS FCI_Base'!G22)&gt;0,(ROUND('UPS FCI_Base'!G22*(1+Mail_Innovations_Markup),2))*(1+Mail_Innovations_Fuel_Surcharge),"N/A")</f>
        <v>N/A</v>
      </c>
      <c r="G23" s="246" t="str">
        <f>IF(LEN('UPS FCI_Base'!H22)&gt;0,(ROUND('UPS FCI_Base'!H22*(1+Mail_Innovations_Markup),2))*(1+Mail_Innovations_Fuel_Surcharge),"N/A")</f>
        <v>N/A</v>
      </c>
      <c r="H23" s="246" t="str">
        <f>IF(LEN('UPS FCI_Base'!I22)&gt;0,(ROUND('UPS FCI_Base'!I22*(1+Mail_Innovations_Markup),2))*(1+Mail_Innovations_Fuel_Surcharge),"N/A")</f>
        <v>N/A</v>
      </c>
      <c r="I23" s="246">
        <f>IF(LEN('UPS FCI_Base'!J22)&gt;0,(ROUND('UPS FCI_Base'!J22*(1+Mail_Innovations_Markup),2))*(1+Mail_Innovations_Fuel_Surcharge),"N/A")</f>
        <v>9.48915</v>
      </c>
      <c r="J23" s="246">
        <f>IF(LEN('UPS FCI_Base'!K22)&gt;0,(ROUND('UPS FCI_Base'!K22*(1+Mail_Innovations_Markup),2))*(1+Mail_Innovations_Fuel_Surcharge),"N/A")</f>
        <v>10.72455</v>
      </c>
      <c r="K23" s="246">
        <f>IF(LEN('UPS FCI_Base'!L22)&gt;0,(ROUND('UPS FCI_Base'!L22*(1+Mail_Innovations_Markup),2))*(1+Mail_Innovations_Fuel_Surcharge),"N/A")</f>
        <v>14.53725</v>
      </c>
      <c r="L23" s="246">
        <f>IF(LEN('UPS FCI_Base'!M22)&gt;0,(ROUND('UPS FCI_Base'!M22*(1+Mail_Innovations_Markup),2))*(1+Mail_Innovations_Fuel_Surcharge),"N/A")</f>
        <v>10.6713</v>
      </c>
      <c r="M23" s="246" t="str">
        <f>IF(LEN('UPS FCI_Base'!N22)&gt;0,(ROUND('UPS FCI_Base'!N22*(1+Mail_Innovations_Markup),2))*(1+Mail_Innovations_Fuel_Surcharge),"N/A")</f>
        <v>N/A</v>
      </c>
      <c r="N23" s="246">
        <f>IF(LEN('UPS FCI_Base'!O22)&gt;0,(ROUND('UPS FCI_Base'!O22*(1+Mail_Innovations_Markup),2))*(1+Mail_Innovations_Fuel_Surcharge),"N/A")</f>
        <v>16.3158</v>
      </c>
      <c r="O23" s="246" t="str">
        <f>IF(LEN('UPS FCI_Base'!P22)&gt;0,(ROUND('UPS FCI_Base'!P22*(1+Mail_Innovations_Markup),2))*(1+Mail_Innovations_Fuel_Surcharge),"N/A")</f>
        <v>N/A</v>
      </c>
      <c r="P23" s="246" t="str">
        <f>IF(LEN('UPS FCI_Base'!Q22)&gt;0,(ROUND('UPS FCI_Base'!Q22*(1+Mail_Innovations_Markup),2))*(1+Mail_Innovations_Fuel_Surcharge),"N/A")</f>
        <v>N/A</v>
      </c>
      <c r="Q23" s="246">
        <f>IF(LEN('UPS FCI_Base'!R22)&gt;0,(ROUND('UPS FCI_Base'!R22*(1+Mail_Innovations_Markup),2))*(1+Mail_Innovations_Fuel_Surcharge),"N/A")</f>
        <v>9.51045</v>
      </c>
      <c r="R23" s="246">
        <f>IF(LEN('UPS FCI_Base'!S22)&gt;0,(ROUND('UPS FCI_Base'!S22*(1+Mail_Innovations_Markup),2))*(1+Mail_Innovations_Fuel_Surcharge),"N/A")</f>
        <v>11.8641</v>
      </c>
      <c r="S23" s="246">
        <f>IF(LEN('UPS FCI_Base'!T22)&gt;0,(ROUND('UPS FCI_Base'!T22*(1+Mail_Innovations_Markup),2))*(1+Mail_Innovations_Fuel_Surcharge),"N/A")</f>
        <v>12.9078</v>
      </c>
      <c r="T23" s="246">
        <f>IF(LEN('UPS FCI_Base'!U22)&gt;0,(ROUND('UPS FCI_Base'!U22*(1+Mail_Innovations_Markup),2))*(1+Mail_Innovations_Fuel_Surcharge),"N/A")</f>
        <v>10.3944</v>
      </c>
      <c r="U23" s="246" t="str">
        <f>IF(LEN('UPS FCI_Base'!V22)&gt;0,(ROUND('UPS FCI_Base'!V22*(1+Mail_Innovations_Markup),2))*(1+Mail_Innovations_Fuel_Surcharge),"N/A")</f>
        <v>N/A</v>
      </c>
      <c r="V23" s="246">
        <f>IF(LEN('UPS FCI_Base'!W22)&gt;0,(ROUND('UPS FCI_Base'!W22*(1+Mail_Innovations_Markup),2))*(1+Mail_Innovations_Fuel_Surcharge),"N/A")</f>
        <v>11.19315</v>
      </c>
      <c r="W23" s="246">
        <f>IF(LEN('UPS FCI_Base'!X22)&gt;0,(ROUND('UPS FCI_Base'!X22*(1+Mail_Innovations_Markup),2))*(1+Mail_Innovations_Fuel_Surcharge),"N/A")</f>
        <v>12.0132</v>
      </c>
    </row>
    <row r="24" ht="12.75" customHeight="1">
      <c r="A24" s="245">
        <v>1.1875</v>
      </c>
      <c r="B24" s="246">
        <f>IF(LEN('UPS FCI_Base'!C23)&gt;0,ROUND('UPS FCI_Base'!C23*(1+Mail_Innovations_Markup),2),"N/A")</f>
        <v>12.1</v>
      </c>
      <c r="C24" s="246">
        <f>IF(LEN('UPS FCI_Base'!D23)&gt;0,(ROUND('UPS FCI_Base'!D23*(1+Mail_Innovations_Markup),2))*(1+Mail_Innovations_Fuel_Surcharge),"N/A")</f>
        <v>11.02275</v>
      </c>
      <c r="D24" s="246" t="str">
        <f>IF(LEN('UPS FCI_Base'!E23)&gt;0,(ROUND('UPS FCI_Base'!E23*(1+Mail_Innovations_Markup),2))*(1+Mail_Innovations_Fuel_Surcharge),"N/A")</f>
        <v>N/A</v>
      </c>
      <c r="E24" s="246" t="str">
        <f>IF(LEN('UPS FCI_Base'!F23)&gt;0,(ROUND('UPS FCI_Base'!F23*(1+Mail_Innovations_Markup),2))*(1+Mail_Innovations_Fuel_Surcharge),"N/A")</f>
        <v>N/A</v>
      </c>
      <c r="F24" s="246" t="str">
        <f>IF(LEN('UPS FCI_Base'!G23)&gt;0,(ROUND('UPS FCI_Base'!G23*(1+Mail_Innovations_Markup),2))*(1+Mail_Innovations_Fuel_Surcharge),"N/A")</f>
        <v>N/A</v>
      </c>
      <c r="G24" s="246" t="str">
        <f>IF(LEN('UPS FCI_Base'!H23)&gt;0,(ROUND('UPS FCI_Base'!H23*(1+Mail_Innovations_Markup),2))*(1+Mail_Innovations_Fuel_Surcharge),"N/A")</f>
        <v>N/A</v>
      </c>
      <c r="H24" s="246" t="str">
        <f>IF(LEN('UPS FCI_Base'!I23)&gt;0,(ROUND('UPS FCI_Base'!I23*(1+Mail_Innovations_Markup),2))*(1+Mail_Innovations_Fuel_Surcharge),"N/A")</f>
        <v>N/A</v>
      </c>
      <c r="I24" s="246">
        <f>IF(LEN('UPS FCI_Base'!J23)&gt;0,(ROUND('UPS FCI_Base'!J23*(1+Mail_Innovations_Markup),2))*(1+Mail_Innovations_Fuel_Surcharge),"N/A")</f>
        <v>9.8619</v>
      </c>
      <c r="J24" s="246">
        <f>IF(LEN('UPS FCI_Base'!K23)&gt;0,(ROUND('UPS FCI_Base'!K23*(1+Mail_Innovations_Markup),2))*(1+Mail_Innovations_Fuel_Surcharge),"N/A")</f>
        <v>11.08665</v>
      </c>
      <c r="K24" s="246">
        <f>IF(LEN('UPS FCI_Base'!L23)&gt;0,(ROUND('UPS FCI_Base'!L23*(1+Mail_Innovations_Markup),2))*(1+Mail_Innovations_Fuel_Surcharge),"N/A")</f>
        <v>15.00585</v>
      </c>
      <c r="L24" s="246">
        <f>IF(LEN('UPS FCI_Base'!M23)&gt;0,(ROUND('UPS FCI_Base'!M23*(1+Mail_Innovations_Markup),2))*(1+Mail_Innovations_Fuel_Surcharge),"N/A")</f>
        <v>11.0547</v>
      </c>
      <c r="M24" s="246" t="str">
        <f>IF(LEN('UPS FCI_Base'!N23)&gt;0,(ROUND('UPS FCI_Base'!N23*(1+Mail_Innovations_Markup),2))*(1+Mail_Innovations_Fuel_Surcharge),"N/A")</f>
        <v>N/A</v>
      </c>
      <c r="N24" s="246">
        <f>IF(LEN('UPS FCI_Base'!O23)&gt;0,(ROUND('UPS FCI_Base'!O23*(1+Mail_Innovations_Markup),2))*(1+Mail_Innovations_Fuel_Surcharge),"N/A")</f>
        <v>16.94415</v>
      </c>
      <c r="O24" s="246" t="str">
        <f>IF(LEN('UPS FCI_Base'!P23)&gt;0,(ROUND('UPS FCI_Base'!P23*(1+Mail_Innovations_Markup),2))*(1+Mail_Innovations_Fuel_Surcharge),"N/A")</f>
        <v>N/A</v>
      </c>
      <c r="P24" s="246" t="str">
        <f>IF(LEN('UPS FCI_Base'!Q23)&gt;0,(ROUND('UPS FCI_Base'!Q23*(1+Mail_Innovations_Markup),2))*(1+Mail_Innovations_Fuel_Surcharge),"N/A")</f>
        <v>N/A</v>
      </c>
      <c r="Q24" s="246">
        <f>IF(LEN('UPS FCI_Base'!R23)&gt;0,(ROUND('UPS FCI_Base'!R23*(1+Mail_Innovations_Markup),2))*(1+Mail_Innovations_Fuel_Surcharge),"N/A")</f>
        <v>9.76605</v>
      </c>
      <c r="R24" s="246">
        <f>IF(LEN('UPS FCI_Base'!S23)&gt;0,(ROUND('UPS FCI_Base'!S23*(1+Mail_Innovations_Markup),2))*(1+Mail_Innovations_Fuel_Surcharge),"N/A")</f>
        <v>12.19425</v>
      </c>
      <c r="S24" s="246">
        <f>IF(LEN('UPS FCI_Base'!T23)&gt;0,(ROUND('UPS FCI_Base'!T23*(1+Mail_Innovations_Markup),2))*(1+Mail_Innovations_Fuel_Surcharge),"N/A")</f>
        <v>13.45095</v>
      </c>
      <c r="T24" s="246">
        <f>IF(LEN('UPS FCI_Base'!U23)&gt;0,(ROUND('UPS FCI_Base'!U23*(1+Mail_Innovations_Markup),2))*(1+Mail_Innovations_Fuel_Surcharge),"N/A")</f>
        <v>10.74585</v>
      </c>
      <c r="U24" s="246" t="str">
        <f>IF(LEN('UPS FCI_Base'!V23)&gt;0,(ROUND('UPS FCI_Base'!V23*(1+Mail_Innovations_Markup),2))*(1+Mail_Innovations_Fuel_Surcharge),"N/A")</f>
        <v>N/A</v>
      </c>
      <c r="V24" s="246">
        <f>IF(LEN('UPS FCI_Base'!W23)&gt;0,(ROUND('UPS FCI_Base'!W23*(1+Mail_Innovations_Markup),2))*(1+Mail_Innovations_Fuel_Surcharge),"N/A")</f>
        <v>11.502</v>
      </c>
      <c r="W24" s="246">
        <f>IF(LEN('UPS FCI_Base'!X23)&gt;0,(ROUND('UPS FCI_Base'!X23*(1+Mail_Innovations_Markup),2))*(1+Mail_Innovations_Fuel_Surcharge),"N/A")</f>
        <v>12.62025</v>
      </c>
    </row>
    <row r="25" ht="12.75" customHeight="1">
      <c r="A25" s="245">
        <v>1.25</v>
      </c>
      <c r="B25" s="246">
        <f>IF(LEN('UPS FCI_Base'!C24)&gt;0,ROUND('UPS FCI_Base'!C24*(1+Mail_Innovations_Markup),2),"N/A")</f>
        <v>12.38</v>
      </c>
      <c r="C25" s="246">
        <f>IF(LEN('UPS FCI_Base'!D24)&gt;0,(ROUND('UPS FCI_Base'!D24*(1+Mail_Innovations_Markup),2))*(1+Mail_Innovations_Fuel_Surcharge),"N/A")</f>
        <v>11.289</v>
      </c>
      <c r="D25" s="246" t="str">
        <f>IF(LEN('UPS FCI_Base'!E24)&gt;0,(ROUND('UPS FCI_Base'!E24*(1+Mail_Innovations_Markup),2))*(1+Mail_Innovations_Fuel_Surcharge),"N/A")</f>
        <v>N/A</v>
      </c>
      <c r="E25" s="246" t="str">
        <f>IF(LEN('UPS FCI_Base'!F24)&gt;0,(ROUND('UPS FCI_Base'!F24*(1+Mail_Innovations_Markup),2))*(1+Mail_Innovations_Fuel_Surcharge),"N/A")</f>
        <v>N/A</v>
      </c>
      <c r="F25" s="246" t="str">
        <f>IF(LEN('UPS FCI_Base'!G24)&gt;0,(ROUND('UPS FCI_Base'!G24*(1+Mail_Innovations_Markup),2))*(1+Mail_Innovations_Fuel_Surcharge),"N/A")</f>
        <v>N/A</v>
      </c>
      <c r="G25" s="246" t="str">
        <f>IF(LEN('UPS FCI_Base'!H24)&gt;0,(ROUND('UPS FCI_Base'!H24*(1+Mail_Innovations_Markup),2))*(1+Mail_Innovations_Fuel_Surcharge),"N/A")</f>
        <v>N/A</v>
      </c>
      <c r="H25" s="246" t="str">
        <f>IF(LEN('UPS FCI_Base'!I24)&gt;0,(ROUND('UPS FCI_Base'!I24*(1+Mail_Innovations_Markup),2))*(1+Mail_Innovations_Fuel_Surcharge),"N/A")</f>
        <v>N/A</v>
      </c>
      <c r="I25" s="246">
        <f>IF(LEN('UPS FCI_Base'!J24)&gt;0,(ROUND('UPS FCI_Base'!J24*(1+Mail_Innovations_Markup),2))*(1+Mail_Innovations_Fuel_Surcharge),"N/A")</f>
        <v>10.224</v>
      </c>
      <c r="J25" s="246">
        <f>IF(LEN('UPS FCI_Base'!K24)&gt;0,(ROUND('UPS FCI_Base'!K24*(1+Mail_Innovations_Markup),2))*(1+Mail_Innovations_Fuel_Surcharge),"N/A")</f>
        <v>11.4381</v>
      </c>
      <c r="K25" s="246">
        <f>IF(LEN('UPS FCI_Base'!L24)&gt;0,(ROUND('UPS FCI_Base'!L24*(1+Mail_Innovations_Markup),2))*(1+Mail_Innovations_Fuel_Surcharge),"N/A")</f>
        <v>15.47445</v>
      </c>
      <c r="L25" s="246">
        <f>IF(LEN('UPS FCI_Base'!M24)&gt;0,(ROUND('UPS FCI_Base'!M24*(1+Mail_Innovations_Markup),2))*(1+Mail_Innovations_Fuel_Surcharge),"N/A")</f>
        <v>11.44875</v>
      </c>
      <c r="M25" s="246" t="str">
        <f>IF(LEN('UPS FCI_Base'!N24)&gt;0,(ROUND('UPS FCI_Base'!N24*(1+Mail_Innovations_Markup),2))*(1+Mail_Innovations_Fuel_Surcharge),"N/A")</f>
        <v>N/A</v>
      </c>
      <c r="N25" s="246">
        <f>IF(LEN('UPS FCI_Base'!O24)&gt;0,(ROUND('UPS FCI_Base'!O24*(1+Mail_Innovations_Markup),2))*(1+Mail_Innovations_Fuel_Surcharge),"N/A")</f>
        <v>17.5725</v>
      </c>
      <c r="O25" s="246" t="str">
        <f>IF(LEN('UPS FCI_Base'!P24)&gt;0,(ROUND('UPS FCI_Base'!P24*(1+Mail_Innovations_Markup),2))*(1+Mail_Innovations_Fuel_Surcharge),"N/A")</f>
        <v>N/A</v>
      </c>
      <c r="P25" s="246" t="str">
        <f>IF(LEN('UPS FCI_Base'!Q24)&gt;0,(ROUND('UPS FCI_Base'!Q24*(1+Mail_Innovations_Markup),2))*(1+Mail_Innovations_Fuel_Surcharge),"N/A")</f>
        <v>N/A</v>
      </c>
      <c r="Q25" s="246">
        <f>IF(LEN('UPS FCI_Base'!R24)&gt;0,(ROUND('UPS FCI_Base'!R24*(1+Mail_Innovations_Markup),2))*(1+Mail_Innovations_Fuel_Surcharge),"N/A")</f>
        <v>10.0323</v>
      </c>
      <c r="R25" s="246">
        <f>IF(LEN('UPS FCI_Base'!S24)&gt;0,(ROUND('UPS FCI_Base'!S24*(1+Mail_Innovations_Markup),2))*(1+Mail_Innovations_Fuel_Surcharge),"N/A")</f>
        <v>12.53505</v>
      </c>
      <c r="S25" s="246">
        <f>IF(LEN('UPS FCI_Base'!T24)&gt;0,(ROUND('UPS FCI_Base'!T24*(1+Mail_Innovations_Markup),2))*(1+Mail_Innovations_Fuel_Surcharge),"N/A")</f>
        <v>13.98345</v>
      </c>
      <c r="T25" s="246">
        <f>IF(LEN('UPS FCI_Base'!U24)&gt;0,(ROUND('UPS FCI_Base'!U24*(1+Mail_Innovations_Markup),2))*(1+Mail_Innovations_Fuel_Surcharge),"N/A")</f>
        <v>11.08665</v>
      </c>
      <c r="U25" s="246" t="str">
        <f>IF(LEN('UPS FCI_Base'!V24)&gt;0,(ROUND('UPS FCI_Base'!V24*(1+Mail_Innovations_Markup),2))*(1+Mail_Innovations_Fuel_Surcharge),"N/A")</f>
        <v>N/A</v>
      </c>
      <c r="V25" s="246">
        <f>IF(LEN('UPS FCI_Base'!W24)&gt;0,(ROUND('UPS FCI_Base'!W24*(1+Mail_Innovations_Markup),2))*(1+Mail_Innovations_Fuel_Surcharge),"N/A")</f>
        <v>11.83215</v>
      </c>
      <c r="W25" s="246">
        <f>IF(LEN('UPS FCI_Base'!X24)&gt;0,(ROUND('UPS FCI_Base'!X24*(1+Mail_Innovations_Markup),2))*(1+Mail_Innovations_Fuel_Surcharge),"N/A")</f>
        <v>13.23795</v>
      </c>
    </row>
    <row r="26" ht="12.75" customHeight="1">
      <c r="A26" s="245">
        <v>1.3125</v>
      </c>
      <c r="B26" s="246">
        <f>IF(LEN('UPS FCI_Base'!C25)&gt;0,ROUND('UPS FCI_Base'!C25*(1+Mail_Innovations_Markup),2),"N/A")</f>
        <v>12.65</v>
      </c>
      <c r="C26" s="246">
        <f>IF(LEN('UPS FCI_Base'!D25)&gt;0,(ROUND('UPS FCI_Base'!D25*(1+Mail_Innovations_Markup),2))*(1+Mail_Innovations_Fuel_Surcharge),"N/A")</f>
        <v>11.57655</v>
      </c>
      <c r="D26" s="246" t="str">
        <f>IF(LEN('UPS FCI_Base'!E25)&gt;0,(ROUND('UPS FCI_Base'!E25*(1+Mail_Innovations_Markup),2))*(1+Mail_Innovations_Fuel_Surcharge),"N/A")</f>
        <v>N/A</v>
      </c>
      <c r="E26" s="246" t="str">
        <f>IF(LEN('UPS FCI_Base'!F25)&gt;0,(ROUND('UPS FCI_Base'!F25*(1+Mail_Innovations_Markup),2))*(1+Mail_Innovations_Fuel_Surcharge),"N/A")</f>
        <v>N/A</v>
      </c>
      <c r="F26" s="246" t="str">
        <f>IF(LEN('UPS FCI_Base'!G25)&gt;0,(ROUND('UPS FCI_Base'!G25*(1+Mail_Innovations_Markup),2))*(1+Mail_Innovations_Fuel_Surcharge),"N/A")</f>
        <v>N/A</v>
      </c>
      <c r="G26" s="246" t="str">
        <f>IF(LEN('UPS FCI_Base'!H25)&gt;0,(ROUND('UPS FCI_Base'!H25*(1+Mail_Innovations_Markup),2))*(1+Mail_Innovations_Fuel_Surcharge),"N/A")</f>
        <v>N/A</v>
      </c>
      <c r="H26" s="246" t="str">
        <f>IF(LEN('UPS FCI_Base'!I25)&gt;0,(ROUND('UPS FCI_Base'!I25*(1+Mail_Innovations_Markup),2))*(1+Mail_Innovations_Fuel_Surcharge),"N/A")</f>
        <v>N/A</v>
      </c>
      <c r="I26" s="246">
        <f>IF(LEN('UPS FCI_Base'!J25)&gt;0,(ROUND('UPS FCI_Base'!J25*(1+Mail_Innovations_Markup),2))*(1+Mail_Innovations_Fuel_Surcharge),"N/A")</f>
        <v>10.6074</v>
      </c>
      <c r="J26" s="246">
        <f>IF(LEN('UPS FCI_Base'!K25)&gt;0,(ROUND('UPS FCI_Base'!K25*(1+Mail_Innovations_Markup),2))*(1+Mail_Innovations_Fuel_Surcharge),"N/A")</f>
        <v>11.8002</v>
      </c>
      <c r="K26" s="246">
        <f>IF(LEN('UPS FCI_Base'!L25)&gt;0,(ROUND('UPS FCI_Base'!L25*(1+Mail_Innovations_Markup),2))*(1+Mail_Innovations_Fuel_Surcharge),"N/A")</f>
        <v>15.9324</v>
      </c>
      <c r="L26" s="246">
        <f>IF(LEN('UPS FCI_Base'!M25)&gt;0,(ROUND('UPS FCI_Base'!M25*(1+Mail_Innovations_Markup),2))*(1+Mail_Innovations_Fuel_Surcharge),"N/A")</f>
        <v>11.8215</v>
      </c>
      <c r="M26" s="246" t="str">
        <f>IF(LEN('UPS FCI_Base'!N25)&gt;0,(ROUND('UPS FCI_Base'!N25*(1+Mail_Innovations_Markup),2))*(1+Mail_Innovations_Fuel_Surcharge),"N/A")</f>
        <v>N/A</v>
      </c>
      <c r="N26" s="246">
        <f>IF(LEN('UPS FCI_Base'!O25)&gt;0,(ROUND('UPS FCI_Base'!O25*(1+Mail_Innovations_Markup),2))*(1+Mail_Innovations_Fuel_Surcharge),"N/A")</f>
        <v>18.20085</v>
      </c>
      <c r="O26" s="246" t="str">
        <f>IF(LEN('UPS FCI_Base'!P25)&gt;0,(ROUND('UPS FCI_Base'!P25*(1+Mail_Innovations_Markup),2))*(1+Mail_Innovations_Fuel_Surcharge),"N/A")</f>
        <v>N/A</v>
      </c>
      <c r="P26" s="246" t="str">
        <f>IF(LEN('UPS FCI_Base'!Q25)&gt;0,(ROUND('UPS FCI_Base'!Q25*(1+Mail_Innovations_Markup),2))*(1+Mail_Innovations_Fuel_Surcharge),"N/A")</f>
        <v>N/A</v>
      </c>
      <c r="Q26" s="246">
        <f>IF(LEN('UPS FCI_Base'!R25)&gt;0,(ROUND('UPS FCI_Base'!R25*(1+Mail_Innovations_Markup),2))*(1+Mail_Innovations_Fuel_Surcharge),"N/A")</f>
        <v>10.2879</v>
      </c>
      <c r="R26" s="246">
        <f>IF(LEN('UPS FCI_Base'!S25)&gt;0,(ROUND('UPS FCI_Base'!S25*(1+Mail_Innovations_Markup),2))*(1+Mail_Innovations_Fuel_Surcharge),"N/A")</f>
        <v>12.8652</v>
      </c>
      <c r="S26" s="246">
        <f>IF(LEN('UPS FCI_Base'!T25)&gt;0,(ROUND('UPS FCI_Base'!T25*(1+Mail_Innovations_Markup),2))*(1+Mail_Innovations_Fuel_Surcharge),"N/A")</f>
        <v>14.53725</v>
      </c>
      <c r="T26" s="246">
        <f>IF(LEN('UPS FCI_Base'!U25)&gt;0,(ROUND('UPS FCI_Base'!U25*(1+Mail_Innovations_Markup),2))*(1+Mail_Innovations_Fuel_Surcharge),"N/A")</f>
        <v>11.4381</v>
      </c>
      <c r="U26" s="246" t="str">
        <f>IF(LEN('UPS FCI_Base'!V25)&gt;0,(ROUND('UPS FCI_Base'!V25*(1+Mail_Innovations_Markup),2))*(1+Mail_Innovations_Fuel_Surcharge),"N/A")</f>
        <v>N/A</v>
      </c>
      <c r="V26" s="246">
        <f>IF(LEN('UPS FCI_Base'!W25)&gt;0,(ROUND('UPS FCI_Base'!W25*(1+Mail_Innovations_Markup),2))*(1+Mail_Innovations_Fuel_Surcharge),"N/A")</f>
        <v>12.15165</v>
      </c>
      <c r="W26" s="246">
        <f>IF(LEN('UPS FCI_Base'!X25)&gt;0,(ROUND('UPS FCI_Base'!X25*(1+Mail_Innovations_Markup),2))*(1+Mail_Innovations_Fuel_Surcharge),"N/A")</f>
        <v>13.85565</v>
      </c>
    </row>
    <row r="27" ht="12.75" customHeight="1">
      <c r="A27" s="245">
        <v>1.375</v>
      </c>
      <c r="B27" s="246">
        <f>IF(LEN('UPS FCI_Base'!C26)&gt;0,ROUND('UPS FCI_Base'!C26*(1+Mail_Innovations_Markup),2),"N/A")</f>
        <v>12.93</v>
      </c>
      <c r="C27" s="246">
        <f>IF(LEN('UPS FCI_Base'!D26)&gt;0,(ROUND('UPS FCI_Base'!D26*(1+Mail_Innovations_Markup),2))*(1+Mail_Innovations_Fuel_Surcharge),"N/A")</f>
        <v>11.8428</v>
      </c>
      <c r="D27" s="246" t="str">
        <f>IF(LEN('UPS FCI_Base'!E26)&gt;0,(ROUND('UPS FCI_Base'!E26*(1+Mail_Innovations_Markup),2))*(1+Mail_Innovations_Fuel_Surcharge),"N/A")</f>
        <v>N/A</v>
      </c>
      <c r="E27" s="246" t="str">
        <f>IF(LEN('UPS FCI_Base'!F26)&gt;0,(ROUND('UPS FCI_Base'!F26*(1+Mail_Innovations_Markup),2))*(1+Mail_Innovations_Fuel_Surcharge),"N/A")</f>
        <v>N/A</v>
      </c>
      <c r="F27" s="246" t="str">
        <f>IF(LEN('UPS FCI_Base'!G26)&gt;0,(ROUND('UPS FCI_Base'!G26*(1+Mail_Innovations_Markup),2))*(1+Mail_Innovations_Fuel_Surcharge),"N/A")</f>
        <v>N/A</v>
      </c>
      <c r="G27" s="246" t="str">
        <f>IF(LEN('UPS FCI_Base'!H26)&gt;0,(ROUND('UPS FCI_Base'!H26*(1+Mail_Innovations_Markup),2))*(1+Mail_Innovations_Fuel_Surcharge),"N/A")</f>
        <v>N/A</v>
      </c>
      <c r="H27" s="246" t="str">
        <f>IF(LEN('UPS FCI_Base'!I26)&gt;0,(ROUND('UPS FCI_Base'!I26*(1+Mail_Innovations_Markup),2))*(1+Mail_Innovations_Fuel_Surcharge),"N/A")</f>
        <v>N/A</v>
      </c>
      <c r="I27" s="246">
        <f>IF(LEN('UPS FCI_Base'!J26)&gt;0,(ROUND('UPS FCI_Base'!J26*(1+Mail_Innovations_Markup),2))*(1+Mail_Innovations_Fuel_Surcharge),"N/A")</f>
        <v>10.9695</v>
      </c>
      <c r="J27" s="246">
        <f>IF(LEN('UPS FCI_Base'!K26)&gt;0,(ROUND('UPS FCI_Base'!K26*(1+Mail_Innovations_Markup),2))*(1+Mail_Innovations_Fuel_Surcharge),"N/A")</f>
        <v>12.15165</v>
      </c>
      <c r="K27" s="246">
        <f>IF(LEN('UPS FCI_Base'!L26)&gt;0,(ROUND('UPS FCI_Base'!L26*(1+Mail_Innovations_Markup),2))*(1+Mail_Innovations_Fuel_Surcharge),"N/A")</f>
        <v>16.401</v>
      </c>
      <c r="L27" s="246">
        <f>IF(LEN('UPS FCI_Base'!M26)&gt;0,(ROUND('UPS FCI_Base'!M26*(1+Mail_Innovations_Markup),2))*(1+Mail_Innovations_Fuel_Surcharge),"N/A")</f>
        <v>12.2049</v>
      </c>
      <c r="M27" s="246" t="str">
        <f>IF(LEN('UPS FCI_Base'!N26)&gt;0,(ROUND('UPS FCI_Base'!N26*(1+Mail_Innovations_Markup),2))*(1+Mail_Innovations_Fuel_Surcharge),"N/A")</f>
        <v>N/A</v>
      </c>
      <c r="N27" s="246">
        <f>IF(LEN('UPS FCI_Base'!O26)&gt;0,(ROUND('UPS FCI_Base'!O26*(1+Mail_Innovations_Markup),2))*(1+Mail_Innovations_Fuel_Surcharge),"N/A")</f>
        <v>18.83985</v>
      </c>
      <c r="O27" s="246" t="str">
        <f>IF(LEN('UPS FCI_Base'!P26)&gt;0,(ROUND('UPS FCI_Base'!P26*(1+Mail_Innovations_Markup),2))*(1+Mail_Innovations_Fuel_Surcharge),"N/A")</f>
        <v>N/A</v>
      </c>
      <c r="P27" s="246" t="str">
        <f>IF(LEN('UPS FCI_Base'!Q26)&gt;0,(ROUND('UPS FCI_Base'!Q26*(1+Mail_Innovations_Markup),2))*(1+Mail_Innovations_Fuel_Surcharge),"N/A")</f>
        <v>N/A</v>
      </c>
      <c r="Q27" s="246">
        <f>IF(LEN('UPS FCI_Base'!R26)&gt;0,(ROUND('UPS FCI_Base'!R26*(1+Mail_Innovations_Markup),2))*(1+Mail_Innovations_Fuel_Surcharge),"N/A")</f>
        <v>10.5435</v>
      </c>
      <c r="R27" s="246">
        <f>IF(LEN('UPS FCI_Base'!S26)&gt;0,(ROUND('UPS FCI_Base'!S26*(1+Mail_Innovations_Markup),2))*(1+Mail_Innovations_Fuel_Surcharge),"N/A")</f>
        <v>13.206</v>
      </c>
      <c r="S27" s="246">
        <f>IF(LEN('UPS FCI_Base'!T26)&gt;0,(ROUND('UPS FCI_Base'!T26*(1+Mail_Innovations_Markup),2))*(1+Mail_Innovations_Fuel_Surcharge),"N/A")</f>
        <v>15.0804</v>
      </c>
      <c r="T27" s="246">
        <f>IF(LEN('UPS FCI_Base'!U26)&gt;0,(ROUND('UPS FCI_Base'!U26*(1+Mail_Innovations_Markup),2))*(1+Mail_Innovations_Fuel_Surcharge),"N/A")</f>
        <v>11.7789</v>
      </c>
      <c r="U27" s="246" t="str">
        <f>IF(LEN('UPS FCI_Base'!V26)&gt;0,(ROUND('UPS FCI_Base'!V26*(1+Mail_Innovations_Markup),2))*(1+Mail_Innovations_Fuel_Surcharge),"N/A")</f>
        <v>N/A</v>
      </c>
      <c r="V27" s="246">
        <f>IF(LEN('UPS FCI_Base'!W26)&gt;0,(ROUND('UPS FCI_Base'!W26*(1+Mail_Innovations_Markup),2))*(1+Mail_Innovations_Fuel_Surcharge),"N/A")</f>
        <v>12.4818</v>
      </c>
      <c r="W27" s="246">
        <f>IF(LEN('UPS FCI_Base'!X26)&gt;0,(ROUND('UPS FCI_Base'!X26*(1+Mail_Innovations_Markup),2))*(1+Mail_Innovations_Fuel_Surcharge),"N/A")</f>
        <v>14.484</v>
      </c>
    </row>
    <row r="28" ht="12.75" customHeight="1">
      <c r="A28" s="245">
        <v>1.4375</v>
      </c>
      <c r="B28" s="246">
        <f>IF(LEN('UPS FCI_Base'!C27)&gt;0,ROUND('UPS FCI_Base'!C27*(1+Mail_Innovations_Markup),2),"N/A")</f>
        <v>13.2</v>
      </c>
      <c r="C28" s="246">
        <f>IF(LEN('UPS FCI_Base'!D27)&gt;0,(ROUND('UPS FCI_Base'!D27*(1+Mail_Innovations_Markup),2))*(1+Mail_Innovations_Fuel_Surcharge),"N/A")</f>
        <v>12.10905</v>
      </c>
      <c r="D28" s="246" t="str">
        <f>IF(LEN('UPS FCI_Base'!E27)&gt;0,(ROUND('UPS FCI_Base'!E27*(1+Mail_Innovations_Markup),2))*(1+Mail_Innovations_Fuel_Surcharge),"N/A")</f>
        <v>N/A</v>
      </c>
      <c r="E28" s="246" t="str">
        <f>IF(LEN('UPS FCI_Base'!F27)&gt;0,(ROUND('UPS FCI_Base'!F27*(1+Mail_Innovations_Markup),2))*(1+Mail_Innovations_Fuel_Surcharge),"N/A")</f>
        <v>N/A</v>
      </c>
      <c r="F28" s="246" t="str">
        <f>IF(LEN('UPS FCI_Base'!G27)&gt;0,(ROUND('UPS FCI_Base'!G27*(1+Mail_Innovations_Markup),2))*(1+Mail_Innovations_Fuel_Surcharge),"N/A")</f>
        <v>N/A</v>
      </c>
      <c r="G28" s="246" t="str">
        <f>IF(LEN('UPS FCI_Base'!H27)&gt;0,(ROUND('UPS FCI_Base'!H27*(1+Mail_Innovations_Markup),2))*(1+Mail_Innovations_Fuel_Surcharge),"N/A")</f>
        <v>N/A</v>
      </c>
      <c r="H28" s="246" t="str">
        <f>IF(LEN('UPS FCI_Base'!I27)&gt;0,(ROUND('UPS FCI_Base'!I27*(1+Mail_Innovations_Markup),2))*(1+Mail_Innovations_Fuel_Surcharge),"N/A")</f>
        <v>N/A</v>
      </c>
      <c r="I28" s="246">
        <f>IF(LEN('UPS FCI_Base'!J27)&gt;0,(ROUND('UPS FCI_Base'!J27*(1+Mail_Innovations_Markup),2))*(1+Mail_Innovations_Fuel_Surcharge),"N/A")</f>
        <v>11.34225</v>
      </c>
      <c r="J28" s="246">
        <f>IF(LEN('UPS FCI_Base'!K27)&gt;0,(ROUND('UPS FCI_Base'!K27*(1+Mail_Innovations_Markup),2))*(1+Mail_Innovations_Fuel_Surcharge),"N/A")</f>
        <v>12.51375</v>
      </c>
      <c r="K28" s="246">
        <f>IF(LEN('UPS FCI_Base'!L27)&gt;0,(ROUND('UPS FCI_Base'!L27*(1+Mail_Innovations_Markup),2))*(1+Mail_Innovations_Fuel_Surcharge),"N/A")</f>
        <v>16.8696</v>
      </c>
      <c r="L28" s="246">
        <f>IF(LEN('UPS FCI_Base'!M27)&gt;0,(ROUND('UPS FCI_Base'!M27*(1+Mail_Innovations_Markup),2))*(1+Mail_Innovations_Fuel_Surcharge),"N/A")</f>
        <v>12.57765</v>
      </c>
      <c r="M28" s="246" t="str">
        <f>IF(LEN('UPS FCI_Base'!N27)&gt;0,(ROUND('UPS FCI_Base'!N27*(1+Mail_Innovations_Markup),2))*(1+Mail_Innovations_Fuel_Surcharge),"N/A")</f>
        <v>N/A</v>
      </c>
      <c r="N28" s="246">
        <f>IF(LEN('UPS FCI_Base'!O27)&gt;0,(ROUND('UPS FCI_Base'!O27*(1+Mail_Innovations_Markup),2))*(1+Mail_Innovations_Fuel_Surcharge),"N/A")</f>
        <v>19.45755</v>
      </c>
      <c r="O28" s="246" t="str">
        <f>IF(LEN('UPS FCI_Base'!P27)&gt;0,(ROUND('UPS FCI_Base'!P27*(1+Mail_Innovations_Markup),2))*(1+Mail_Innovations_Fuel_Surcharge),"N/A")</f>
        <v>N/A</v>
      </c>
      <c r="P28" s="246" t="str">
        <f>IF(LEN('UPS FCI_Base'!Q27)&gt;0,(ROUND('UPS FCI_Base'!Q27*(1+Mail_Innovations_Markup),2))*(1+Mail_Innovations_Fuel_Surcharge),"N/A")</f>
        <v>N/A</v>
      </c>
      <c r="Q28" s="246">
        <f>IF(LEN('UPS FCI_Base'!R27)&gt;0,(ROUND('UPS FCI_Base'!R27*(1+Mail_Innovations_Markup),2))*(1+Mail_Innovations_Fuel_Surcharge),"N/A")</f>
        <v>10.7991</v>
      </c>
      <c r="R28" s="246">
        <f>IF(LEN('UPS FCI_Base'!S27)&gt;0,(ROUND('UPS FCI_Base'!S27*(1+Mail_Innovations_Markup),2))*(1+Mail_Innovations_Fuel_Surcharge),"N/A")</f>
        <v>13.53615</v>
      </c>
      <c r="S28" s="246">
        <f>IF(LEN('UPS FCI_Base'!T27)&gt;0,(ROUND('UPS FCI_Base'!T27*(1+Mail_Innovations_Markup),2))*(1+Mail_Innovations_Fuel_Surcharge),"N/A")</f>
        <v>15.6129</v>
      </c>
      <c r="T28" s="246">
        <f>IF(LEN('UPS FCI_Base'!U27)&gt;0,(ROUND('UPS FCI_Base'!U27*(1+Mail_Innovations_Markup),2))*(1+Mail_Innovations_Fuel_Surcharge),"N/A")</f>
        <v>12.13035</v>
      </c>
      <c r="U28" s="246" t="str">
        <f>IF(LEN('UPS FCI_Base'!V27)&gt;0,(ROUND('UPS FCI_Base'!V27*(1+Mail_Innovations_Markup),2))*(1+Mail_Innovations_Fuel_Surcharge),"N/A")</f>
        <v>N/A</v>
      </c>
      <c r="V28" s="246">
        <f>IF(LEN('UPS FCI_Base'!W27)&gt;0,(ROUND('UPS FCI_Base'!W27*(1+Mail_Innovations_Markup),2))*(1+Mail_Innovations_Fuel_Surcharge),"N/A")</f>
        <v>12.79065</v>
      </c>
      <c r="W28" s="246">
        <f>IF(LEN('UPS FCI_Base'!X27)&gt;0,(ROUND('UPS FCI_Base'!X27*(1+Mail_Innovations_Markup),2))*(1+Mail_Innovations_Fuel_Surcharge),"N/A")</f>
        <v>15.09105</v>
      </c>
    </row>
    <row r="29" ht="12.75" customHeight="1">
      <c r="A29" s="245">
        <v>1.5</v>
      </c>
      <c r="B29" s="246">
        <f>IF(LEN('UPS FCI_Base'!C28)&gt;0,ROUND('UPS FCI_Base'!C28*(1+Mail_Innovations_Markup),2),"N/A")</f>
        <v>13.48</v>
      </c>
      <c r="C29" s="246">
        <f>IF(LEN('UPS FCI_Base'!D28)&gt;0,(ROUND('UPS FCI_Base'!D28*(1+Mail_Innovations_Markup),2))*(1+Mail_Innovations_Fuel_Surcharge),"N/A")</f>
        <v>12.3966</v>
      </c>
      <c r="D29" s="246" t="str">
        <f>IF(LEN('UPS FCI_Base'!E28)&gt;0,(ROUND('UPS FCI_Base'!E28*(1+Mail_Innovations_Markup),2))*(1+Mail_Innovations_Fuel_Surcharge),"N/A")</f>
        <v>N/A</v>
      </c>
      <c r="E29" s="246" t="str">
        <f>IF(LEN('UPS FCI_Base'!F28)&gt;0,(ROUND('UPS FCI_Base'!F28*(1+Mail_Innovations_Markup),2))*(1+Mail_Innovations_Fuel_Surcharge),"N/A")</f>
        <v>N/A</v>
      </c>
      <c r="F29" s="246" t="str">
        <f>IF(LEN('UPS FCI_Base'!G28)&gt;0,(ROUND('UPS FCI_Base'!G28*(1+Mail_Innovations_Markup),2))*(1+Mail_Innovations_Fuel_Surcharge),"N/A")</f>
        <v>N/A</v>
      </c>
      <c r="G29" s="246" t="str">
        <f>IF(LEN('UPS FCI_Base'!H28)&gt;0,(ROUND('UPS FCI_Base'!H28*(1+Mail_Innovations_Markup),2))*(1+Mail_Innovations_Fuel_Surcharge),"N/A")</f>
        <v>N/A</v>
      </c>
      <c r="H29" s="246" t="str">
        <f>IF(LEN('UPS FCI_Base'!I28)&gt;0,(ROUND('UPS FCI_Base'!I28*(1+Mail_Innovations_Markup),2))*(1+Mail_Innovations_Fuel_Surcharge),"N/A")</f>
        <v>N/A</v>
      </c>
      <c r="I29" s="246">
        <f>IF(LEN('UPS FCI_Base'!J28)&gt;0,(ROUND('UPS FCI_Base'!J28*(1+Mail_Innovations_Markup),2))*(1+Mail_Innovations_Fuel_Surcharge),"N/A")</f>
        <v>11.715</v>
      </c>
      <c r="J29" s="246">
        <f>IF(LEN('UPS FCI_Base'!K28)&gt;0,(ROUND('UPS FCI_Base'!K28*(1+Mail_Innovations_Markup),2))*(1+Mail_Innovations_Fuel_Surcharge),"N/A")</f>
        <v>12.8652</v>
      </c>
      <c r="K29" s="246">
        <f>IF(LEN('UPS FCI_Base'!L28)&gt;0,(ROUND('UPS FCI_Base'!L28*(1+Mail_Innovations_Markup),2))*(1+Mail_Innovations_Fuel_Surcharge),"N/A")</f>
        <v>17.3382</v>
      </c>
      <c r="L29" s="246">
        <f>IF(LEN('UPS FCI_Base'!M28)&gt;0,(ROUND('UPS FCI_Base'!M28*(1+Mail_Innovations_Markup),2))*(1+Mail_Innovations_Fuel_Surcharge),"N/A")</f>
        <v>12.9717</v>
      </c>
      <c r="M29" s="246" t="str">
        <f>IF(LEN('UPS FCI_Base'!N28)&gt;0,(ROUND('UPS FCI_Base'!N28*(1+Mail_Innovations_Markup),2))*(1+Mail_Innovations_Fuel_Surcharge),"N/A")</f>
        <v>N/A</v>
      </c>
      <c r="N29" s="246">
        <f>IF(LEN('UPS FCI_Base'!O28)&gt;0,(ROUND('UPS FCI_Base'!O28*(1+Mail_Innovations_Markup),2))*(1+Mail_Innovations_Fuel_Surcharge),"N/A")</f>
        <v>20.09655</v>
      </c>
      <c r="O29" s="246" t="str">
        <f>IF(LEN('UPS FCI_Base'!P28)&gt;0,(ROUND('UPS FCI_Base'!P28*(1+Mail_Innovations_Markup),2))*(1+Mail_Innovations_Fuel_Surcharge),"N/A")</f>
        <v>N/A</v>
      </c>
      <c r="P29" s="246" t="str">
        <f>IF(LEN('UPS FCI_Base'!Q28)&gt;0,(ROUND('UPS FCI_Base'!Q28*(1+Mail_Innovations_Markup),2))*(1+Mail_Innovations_Fuel_Surcharge),"N/A")</f>
        <v>N/A</v>
      </c>
      <c r="Q29" s="246">
        <f>IF(LEN('UPS FCI_Base'!R28)&gt;0,(ROUND('UPS FCI_Base'!R28*(1+Mail_Innovations_Markup),2))*(1+Mail_Innovations_Fuel_Surcharge),"N/A")</f>
        <v>11.0547</v>
      </c>
      <c r="R29" s="246">
        <f>IF(LEN('UPS FCI_Base'!S28)&gt;0,(ROUND('UPS FCI_Base'!S28*(1+Mail_Innovations_Markup),2))*(1+Mail_Innovations_Fuel_Surcharge),"N/A")</f>
        <v>13.8663</v>
      </c>
      <c r="S29" s="246">
        <f>IF(LEN('UPS FCI_Base'!T28)&gt;0,(ROUND('UPS FCI_Base'!T28*(1+Mail_Innovations_Markup),2))*(1+Mail_Innovations_Fuel_Surcharge),"N/A")</f>
        <v>16.1667</v>
      </c>
      <c r="T29" s="246">
        <f>IF(LEN('UPS FCI_Base'!U28)&gt;0,(ROUND('UPS FCI_Base'!U28*(1+Mail_Innovations_Markup),2))*(1+Mail_Innovations_Fuel_Surcharge),"N/A")</f>
        <v>12.4818</v>
      </c>
      <c r="U29" s="246" t="str">
        <f>IF(LEN('UPS FCI_Base'!V28)&gt;0,(ROUND('UPS FCI_Base'!V28*(1+Mail_Innovations_Markup),2))*(1+Mail_Innovations_Fuel_Surcharge),"N/A")</f>
        <v>N/A</v>
      </c>
      <c r="V29" s="246">
        <f>IF(LEN('UPS FCI_Base'!W28)&gt;0,(ROUND('UPS FCI_Base'!W28*(1+Mail_Innovations_Markup),2))*(1+Mail_Innovations_Fuel_Surcharge),"N/A")</f>
        <v>13.1208</v>
      </c>
      <c r="W29" s="246">
        <f>IF(LEN('UPS FCI_Base'!X28)&gt;0,(ROUND('UPS FCI_Base'!X28*(1+Mail_Innovations_Markup),2))*(1+Mail_Innovations_Fuel_Surcharge),"N/A")</f>
        <v>15.70875</v>
      </c>
    </row>
    <row r="30" ht="12.75" customHeight="1">
      <c r="A30" s="245">
        <v>1.5625</v>
      </c>
      <c r="B30" s="246">
        <f>IF(LEN('UPS FCI_Base'!C29)&gt;0,ROUND('UPS FCI_Base'!C29*(1+Mail_Innovations_Markup),2),"N/A")</f>
        <v>13.74</v>
      </c>
      <c r="C30" s="246">
        <f>IF(LEN('UPS FCI_Base'!D29)&gt;0,(ROUND('UPS FCI_Base'!D29*(1+Mail_Innovations_Markup),2))*(1+Mail_Innovations_Fuel_Surcharge),"N/A")</f>
        <v>12.66285</v>
      </c>
      <c r="D30" s="246" t="str">
        <f>IF(LEN('UPS FCI_Base'!E29)&gt;0,(ROUND('UPS FCI_Base'!E29*(1+Mail_Innovations_Markup),2))*(1+Mail_Innovations_Fuel_Surcharge),"N/A")</f>
        <v>N/A</v>
      </c>
      <c r="E30" s="246" t="str">
        <f>IF(LEN('UPS FCI_Base'!F29)&gt;0,(ROUND('UPS FCI_Base'!F29*(1+Mail_Innovations_Markup),2))*(1+Mail_Innovations_Fuel_Surcharge),"N/A")</f>
        <v>N/A</v>
      </c>
      <c r="F30" s="246" t="str">
        <f>IF(LEN('UPS FCI_Base'!G29)&gt;0,(ROUND('UPS FCI_Base'!G29*(1+Mail_Innovations_Markup),2))*(1+Mail_Innovations_Fuel_Surcharge),"N/A")</f>
        <v>N/A</v>
      </c>
      <c r="G30" s="246" t="str">
        <f>IF(LEN('UPS FCI_Base'!H29)&gt;0,(ROUND('UPS FCI_Base'!H29*(1+Mail_Innovations_Markup),2))*(1+Mail_Innovations_Fuel_Surcharge),"N/A")</f>
        <v>N/A</v>
      </c>
      <c r="H30" s="246" t="str">
        <f>IF(LEN('UPS FCI_Base'!I29)&gt;0,(ROUND('UPS FCI_Base'!I29*(1+Mail_Innovations_Markup),2))*(1+Mail_Innovations_Fuel_Surcharge),"N/A")</f>
        <v>N/A</v>
      </c>
      <c r="I30" s="246">
        <f>IF(LEN('UPS FCI_Base'!J29)&gt;0,(ROUND('UPS FCI_Base'!J29*(1+Mail_Innovations_Markup),2))*(1+Mail_Innovations_Fuel_Surcharge),"N/A")</f>
        <v>12.0771</v>
      </c>
      <c r="J30" s="246">
        <f>IF(LEN('UPS FCI_Base'!K29)&gt;0,(ROUND('UPS FCI_Base'!K29*(1+Mail_Innovations_Markup),2))*(1+Mail_Innovations_Fuel_Surcharge),"N/A")</f>
        <v>13.2273</v>
      </c>
      <c r="K30" s="246">
        <f>IF(LEN('UPS FCI_Base'!L29)&gt;0,(ROUND('UPS FCI_Base'!L29*(1+Mail_Innovations_Markup),2))*(1+Mail_Innovations_Fuel_Surcharge),"N/A")</f>
        <v>17.79615</v>
      </c>
      <c r="L30" s="246">
        <f>IF(LEN('UPS FCI_Base'!M29)&gt;0,(ROUND('UPS FCI_Base'!M29*(1+Mail_Innovations_Markup),2))*(1+Mail_Innovations_Fuel_Surcharge),"N/A")</f>
        <v>13.3551</v>
      </c>
      <c r="M30" s="246" t="str">
        <f>IF(LEN('UPS FCI_Base'!N29)&gt;0,(ROUND('UPS FCI_Base'!N29*(1+Mail_Innovations_Markup),2))*(1+Mail_Innovations_Fuel_Surcharge),"N/A")</f>
        <v>N/A</v>
      </c>
      <c r="N30" s="246">
        <f>IF(LEN('UPS FCI_Base'!O29)&gt;0,(ROUND('UPS FCI_Base'!O29*(1+Mail_Innovations_Markup),2))*(1+Mail_Innovations_Fuel_Surcharge),"N/A")</f>
        <v>20.7249</v>
      </c>
      <c r="O30" s="246" t="str">
        <f>IF(LEN('UPS FCI_Base'!P29)&gt;0,(ROUND('UPS FCI_Base'!P29*(1+Mail_Innovations_Markup),2))*(1+Mail_Innovations_Fuel_Surcharge),"N/A")</f>
        <v>N/A</v>
      </c>
      <c r="P30" s="246" t="str">
        <f>IF(LEN('UPS FCI_Base'!Q29)&gt;0,(ROUND('UPS FCI_Base'!Q29*(1+Mail_Innovations_Markup),2))*(1+Mail_Innovations_Fuel_Surcharge),"N/A")</f>
        <v>N/A</v>
      </c>
      <c r="Q30" s="246">
        <f>IF(LEN('UPS FCI_Base'!R29)&gt;0,(ROUND('UPS FCI_Base'!R29*(1+Mail_Innovations_Markup),2))*(1+Mail_Innovations_Fuel_Surcharge),"N/A")</f>
        <v>11.32095</v>
      </c>
      <c r="R30" s="246">
        <f>IF(LEN('UPS FCI_Base'!S29)&gt;0,(ROUND('UPS FCI_Base'!S29*(1+Mail_Innovations_Markup),2))*(1+Mail_Innovations_Fuel_Surcharge),"N/A")</f>
        <v>14.19645</v>
      </c>
      <c r="S30" s="246">
        <f>IF(LEN('UPS FCI_Base'!T29)&gt;0,(ROUND('UPS FCI_Base'!T29*(1+Mail_Innovations_Markup),2))*(1+Mail_Innovations_Fuel_Surcharge),"N/A")</f>
        <v>16.70985</v>
      </c>
      <c r="T30" s="246">
        <f>IF(LEN('UPS FCI_Base'!U29)&gt;0,(ROUND('UPS FCI_Base'!U29*(1+Mail_Innovations_Markup),2))*(1+Mail_Innovations_Fuel_Surcharge),"N/A")</f>
        <v>12.81195</v>
      </c>
      <c r="U30" s="246" t="str">
        <f>IF(LEN('UPS FCI_Base'!V29)&gt;0,(ROUND('UPS FCI_Base'!V29*(1+Mail_Innovations_Markup),2))*(1+Mail_Innovations_Fuel_Surcharge),"N/A")</f>
        <v>N/A</v>
      </c>
      <c r="V30" s="246">
        <f>IF(LEN('UPS FCI_Base'!W29)&gt;0,(ROUND('UPS FCI_Base'!W29*(1+Mail_Innovations_Markup),2))*(1+Mail_Innovations_Fuel_Surcharge),"N/A")</f>
        <v>13.4403</v>
      </c>
      <c r="W30" s="246">
        <f>IF(LEN('UPS FCI_Base'!X29)&gt;0,(ROUND('UPS FCI_Base'!X29*(1+Mail_Innovations_Markup),2))*(1+Mail_Innovations_Fuel_Surcharge),"N/A")</f>
        <v>16.32645</v>
      </c>
    </row>
    <row r="31" ht="12.75" customHeight="1">
      <c r="A31" s="245">
        <v>1.625</v>
      </c>
      <c r="B31" s="246">
        <f>IF(LEN('UPS FCI_Base'!C30)&gt;0,ROUND('UPS FCI_Base'!C30*(1+Mail_Innovations_Markup),2),"N/A")</f>
        <v>14.01</v>
      </c>
      <c r="C31" s="246">
        <f>IF(LEN('UPS FCI_Base'!D30)&gt;0,(ROUND('UPS FCI_Base'!D30*(1+Mail_Innovations_Markup),2))*(1+Mail_Innovations_Fuel_Surcharge),"N/A")</f>
        <v>12.9291</v>
      </c>
      <c r="D31" s="246" t="str">
        <f>IF(LEN('UPS FCI_Base'!E30)&gt;0,(ROUND('UPS FCI_Base'!E30*(1+Mail_Innovations_Markup),2))*(1+Mail_Innovations_Fuel_Surcharge),"N/A")</f>
        <v>N/A</v>
      </c>
      <c r="E31" s="246" t="str">
        <f>IF(LEN('UPS FCI_Base'!F30)&gt;0,(ROUND('UPS FCI_Base'!F30*(1+Mail_Innovations_Markup),2))*(1+Mail_Innovations_Fuel_Surcharge),"N/A")</f>
        <v>N/A</v>
      </c>
      <c r="F31" s="246" t="str">
        <f>IF(LEN('UPS FCI_Base'!G30)&gt;0,(ROUND('UPS FCI_Base'!G30*(1+Mail_Innovations_Markup),2))*(1+Mail_Innovations_Fuel_Surcharge),"N/A")</f>
        <v>N/A</v>
      </c>
      <c r="G31" s="246" t="str">
        <f>IF(LEN('UPS FCI_Base'!H30)&gt;0,(ROUND('UPS FCI_Base'!H30*(1+Mail_Innovations_Markup),2))*(1+Mail_Innovations_Fuel_Surcharge),"N/A")</f>
        <v>N/A</v>
      </c>
      <c r="H31" s="246" t="str">
        <f>IF(LEN('UPS FCI_Base'!I30)&gt;0,(ROUND('UPS FCI_Base'!I30*(1+Mail_Innovations_Markup),2))*(1+Mail_Innovations_Fuel_Surcharge),"N/A")</f>
        <v>N/A</v>
      </c>
      <c r="I31" s="246">
        <f>IF(LEN('UPS FCI_Base'!J30)&gt;0,(ROUND('UPS FCI_Base'!J30*(1+Mail_Innovations_Markup),2))*(1+Mail_Innovations_Fuel_Surcharge),"N/A")</f>
        <v>12.44985</v>
      </c>
      <c r="J31" s="246">
        <f>IF(LEN('UPS FCI_Base'!K30)&gt;0,(ROUND('UPS FCI_Base'!K30*(1+Mail_Innovations_Markup),2))*(1+Mail_Innovations_Fuel_Surcharge),"N/A")</f>
        <v>13.57875</v>
      </c>
      <c r="K31" s="246">
        <f>IF(LEN('UPS FCI_Base'!L30)&gt;0,(ROUND('UPS FCI_Base'!L30*(1+Mail_Innovations_Markup),2))*(1+Mail_Innovations_Fuel_Surcharge),"N/A")</f>
        <v>18.26475</v>
      </c>
      <c r="L31" s="246">
        <f>IF(LEN('UPS FCI_Base'!M30)&gt;0,(ROUND('UPS FCI_Base'!M30*(1+Mail_Innovations_Markup),2))*(1+Mail_Innovations_Fuel_Surcharge),"N/A")</f>
        <v>13.72785</v>
      </c>
      <c r="M31" s="246" t="str">
        <f>IF(LEN('UPS FCI_Base'!N30)&gt;0,(ROUND('UPS FCI_Base'!N30*(1+Mail_Innovations_Markup),2))*(1+Mail_Innovations_Fuel_Surcharge),"N/A")</f>
        <v>N/A</v>
      </c>
      <c r="N31" s="246">
        <f>IF(LEN('UPS FCI_Base'!O30)&gt;0,(ROUND('UPS FCI_Base'!O30*(1+Mail_Innovations_Markup),2))*(1+Mail_Innovations_Fuel_Surcharge),"N/A")</f>
        <v>21.35325</v>
      </c>
      <c r="O31" s="246" t="str">
        <f>IF(LEN('UPS FCI_Base'!P30)&gt;0,(ROUND('UPS FCI_Base'!P30*(1+Mail_Innovations_Markup),2))*(1+Mail_Innovations_Fuel_Surcharge),"N/A")</f>
        <v>N/A</v>
      </c>
      <c r="P31" s="246" t="str">
        <f>IF(LEN('UPS FCI_Base'!Q30)&gt;0,(ROUND('UPS FCI_Base'!Q30*(1+Mail_Innovations_Markup),2))*(1+Mail_Innovations_Fuel_Surcharge),"N/A")</f>
        <v>N/A</v>
      </c>
      <c r="Q31" s="246">
        <f>IF(LEN('UPS FCI_Base'!R30)&gt;0,(ROUND('UPS FCI_Base'!R30*(1+Mail_Innovations_Markup),2))*(1+Mail_Innovations_Fuel_Surcharge),"N/A")</f>
        <v>11.57655</v>
      </c>
      <c r="R31" s="246">
        <f>IF(LEN('UPS FCI_Base'!S30)&gt;0,(ROUND('UPS FCI_Base'!S30*(1+Mail_Innovations_Markup),2))*(1+Mail_Innovations_Fuel_Surcharge),"N/A")</f>
        <v>14.5266</v>
      </c>
      <c r="S31" s="246">
        <f>IF(LEN('UPS FCI_Base'!T30)&gt;0,(ROUND('UPS FCI_Base'!T30*(1+Mail_Innovations_Markup),2))*(1+Mail_Innovations_Fuel_Surcharge),"N/A")</f>
        <v>17.24235</v>
      </c>
      <c r="T31" s="246">
        <f>IF(LEN('UPS FCI_Base'!U30)&gt;0,(ROUND('UPS FCI_Base'!U30*(1+Mail_Innovations_Markup),2))*(1+Mail_Innovations_Fuel_Surcharge),"N/A")</f>
        <v>13.1634</v>
      </c>
      <c r="U31" s="246" t="str">
        <f>IF(LEN('UPS FCI_Base'!V30)&gt;0,(ROUND('UPS FCI_Base'!V30*(1+Mail_Innovations_Markup),2))*(1+Mail_Innovations_Fuel_Surcharge),"N/A")</f>
        <v>N/A</v>
      </c>
      <c r="V31" s="246">
        <f>IF(LEN('UPS FCI_Base'!W30)&gt;0,(ROUND('UPS FCI_Base'!W30*(1+Mail_Innovations_Markup),2))*(1+Mail_Innovations_Fuel_Surcharge),"N/A")</f>
        <v>13.74915</v>
      </c>
      <c r="W31" s="246">
        <f>IF(LEN('UPS FCI_Base'!X30)&gt;0,(ROUND('UPS FCI_Base'!X30*(1+Mail_Innovations_Markup),2))*(1+Mail_Innovations_Fuel_Surcharge),"N/A")</f>
        <v>16.9548</v>
      </c>
    </row>
    <row r="32" ht="12.75" customHeight="1">
      <c r="A32" s="245">
        <v>1.6875</v>
      </c>
      <c r="B32" s="246">
        <f>IF(LEN('UPS FCI_Base'!C31)&gt;0,ROUND('UPS FCI_Base'!C31*(1+Mail_Innovations_Markup),2),"N/A")</f>
        <v>14.29</v>
      </c>
      <c r="C32" s="246">
        <f>IF(LEN('UPS FCI_Base'!D31)&gt;0,(ROUND('UPS FCI_Base'!D31*(1+Mail_Innovations_Markup),2))*(1+Mail_Innovations_Fuel_Surcharge),"N/A")</f>
        <v>13.206</v>
      </c>
      <c r="D32" s="246" t="str">
        <f>IF(LEN('UPS FCI_Base'!E31)&gt;0,(ROUND('UPS FCI_Base'!E31*(1+Mail_Innovations_Markup),2))*(1+Mail_Innovations_Fuel_Surcharge),"N/A")</f>
        <v>N/A</v>
      </c>
      <c r="E32" s="246" t="str">
        <f>IF(LEN('UPS FCI_Base'!F31)&gt;0,(ROUND('UPS FCI_Base'!F31*(1+Mail_Innovations_Markup),2))*(1+Mail_Innovations_Fuel_Surcharge),"N/A")</f>
        <v>N/A</v>
      </c>
      <c r="F32" s="246" t="str">
        <f>IF(LEN('UPS FCI_Base'!G31)&gt;0,(ROUND('UPS FCI_Base'!G31*(1+Mail_Innovations_Markup),2))*(1+Mail_Innovations_Fuel_Surcharge),"N/A")</f>
        <v>N/A</v>
      </c>
      <c r="G32" s="246" t="str">
        <f>IF(LEN('UPS FCI_Base'!H31)&gt;0,(ROUND('UPS FCI_Base'!H31*(1+Mail_Innovations_Markup),2))*(1+Mail_Innovations_Fuel_Surcharge),"N/A")</f>
        <v>N/A</v>
      </c>
      <c r="H32" s="246" t="str">
        <f>IF(LEN('UPS FCI_Base'!I31)&gt;0,(ROUND('UPS FCI_Base'!I31*(1+Mail_Innovations_Markup),2))*(1+Mail_Innovations_Fuel_Surcharge),"N/A")</f>
        <v>N/A</v>
      </c>
      <c r="I32" s="246">
        <f>IF(LEN('UPS FCI_Base'!J31)&gt;0,(ROUND('UPS FCI_Base'!J31*(1+Mail_Innovations_Markup),2))*(1+Mail_Innovations_Fuel_Surcharge),"N/A")</f>
        <v>12.81195</v>
      </c>
      <c r="J32" s="246">
        <f>IF(LEN('UPS FCI_Base'!K31)&gt;0,(ROUND('UPS FCI_Base'!K31*(1+Mail_Innovations_Markup),2))*(1+Mail_Innovations_Fuel_Surcharge),"N/A")</f>
        <v>13.94085</v>
      </c>
      <c r="K32" s="246">
        <f>IF(LEN('UPS FCI_Base'!L31)&gt;0,(ROUND('UPS FCI_Base'!L31*(1+Mail_Innovations_Markup),2))*(1+Mail_Innovations_Fuel_Surcharge),"N/A")</f>
        <v>18.73335</v>
      </c>
      <c r="L32" s="246">
        <f>IF(LEN('UPS FCI_Base'!M31)&gt;0,(ROUND('UPS FCI_Base'!M31*(1+Mail_Innovations_Markup),2))*(1+Mail_Innovations_Fuel_Surcharge),"N/A")</f>
        <v>14.1219</v>
      </c>
      <c r="M32" s="246" t="str">
        <f>IF(LEN('UPS FCI_Base'!N31)&gt;0,(ROUND('UPS FCI_Base'!N31*(1+Mail_Innovations_Markup),2))*(1+Mail_Innovations_Fuel_Surcharge),"N/A")</f>
        <v>N/A</v>
      </c>
      <c r="N32" s="246">
        <f>IF(LEN('UPS FCI_Base'!O31)&gt;0,(ROUND('UPS FCI_Base'!O31*(1+Mail_Innovations_Markup),2))*(1+Mail_Innovations_Fuel_Surcharge),"N/A")</f>
        <v>21.9816</v>
      </c>
      <c r="O32" s="246" t="str">
        <f>IF(LEN('UPS FCI_Base'!P31)&gt;0,(ROUND('UPS FCI_Base'!P31*(1+Mail_Innovations_Markup),2))*(1+Mail_Innovations_Fuel_Surcharge),"N/A")</f>
        <v>N/A</v>
      </c>
      <c r="P32" s="246" t="str">
        <f>IF(LEN('UPS FCI_Base'!Q31)&gt;0,(ROUND('UPS FCI_Base'!Q31*(1+Mail_Innovations_Markup),2))*(1+Mail_Innovations_Fuel_Surcharge),"N/A")</f>
        <v>N/A</v>
      </c>
      <c r="Q32" s="246">
        <f>IF(LEN('UPS FCI_Base'!R31)&gt;0,(ROUND('UPS FCI_Base'!R31*(1+Mail_Innovations_Markup),2))*(1+Mail_Innovations_Fuel_Surcharge),"N/A")</f>
        <v>11.83215</v>
      </c>
      <c r="R32" s="246">
        <f>IF(LEN('UPS FCI_Base'!S31)&gt;0,(ROUND('UPS FCI_Base'!S31*(1+Mail_Innovations_Markup),2))*(1+Mail_Innovations_Fuel_Surcharge),"N/A")</f>
        <v>14.8674</v>
      </c>
      <c r="S32" s="246">
        <f>IF(LEN('UPS FCI_Base'!T31)&gt;0,(ROUND('UPS FCI_Base'!T31*(1+Mail_Innovations_Markup),2))*(1+Mail_Innovations_Fuel_Surcharge),"N/A")</f>
        <v>17.7855</v>
      </c>
      <c r="T32" s="246">
        <f>IF(LEN('UPS FCI_Base'!U31)&gt;0,(ROUND('UPS FCI_Base'!U31*(1+Mail_Innovations_Markup),2))*(1+Mail_Innovations_Fuel_Surcharge),"N/A")</f>
        <v>13.5042</v>
      </c>
      <c r="U32" s="246" t="str">
        <f>IF(LEN('UPS FCI_Base'!V31)&gt;0,(ROUND('UPS FCI_Base'!V31*(1+Mail_Innovations_Markup),2))*(1+Mail_Innovations_Fuel_Surcharge),"N/A")</f>
        <v>N/A</v>
      </c>
      <c r="V32" s="246">
        <f>IF(LEN('UPS FCI_Base'!W31)&gt;0,(ROUND('UPS FCI_Base'!W31*(1+Mail_Innovations_Markup),2))*(1+Mail_Innovations_Fuel_Surcharge),"N/A")</f>
        <v>14.0793</v>
      </c>
      <c r="W32" s="246">
        <f>IF(LEN('UPS FCI_Base'!X31)&gt;0,(ROUND('UPS FCI_Base'!X31*(1+Mail_Innovations_Markup),2))*(1+Mail_Innovations_Fuel_Surcharge),"N/A")</f>
        <v>17.56185</v>
      </c>
    </row>
    <row r="33" ht="12.75" customHeight="1">
      <c r="A33" s="245">
        <v>1.75</v>
      </c>
      <c r="B33" s="246">
        <f>IF(LEN('UPS FCI_Base'!C32)&gt;0,ROUND('UPS FCI_Base'!C32*(1+Mail_Innovations_Markup),2),"N/A")</f>
        <v>14.56</v>
      </c>
      <c r="C33" s="246">
        <f>IF(LEN('UPS FCI_Base'!D32)&gt;0,(ROUND('UPS FCI_Base'!D32*(1+Mail_Innovations_Markup),2))*(1+Mail_Innovations_Fuel_Surcharge),"N/A")</f>
        <v>13.4829</v>
      </c>
      <c r="D33" s="246" t="str">
        <f>IF(LEN('UPS FCI_Base'!E32)&gt;0,(ROUND('UPS FCI_Base'!E32*(1+Mail_Innovations_Markup),2))*(1+Mail_Innovations_Fuel_Surcharge),"N/A")</f>
        <v>N/A</v>
      </c>
      <c r="E33" s="246" t="str">
        <f>IF(LEN('UPS FCI_Base'!F32)&gt;0,(ROUND('UPS FCI_Base'!F32*(1+Mail_Innovations_Markup),2))*(1+Mail_Innovations_Fuel_Surcharge),"N/A")</f>
        <v>N/A</v>
      </c>
      <c r="F33" s="246" t="str">
        <f>IF(LEN('UPS FCI_Base'!G32)&gt;0,(ROUND('UPS FCI_Base'!G32*(1+Mail_Innovations_Markup),2))*(1+Mail_Innovations_Fuel_Surcharge),"N/A")</f>
        <v>N/A</v>
      </c>
      <c r="G33" s="246" t="str">
        <f>IF(LEN('UPS FCI_Base'!H32)&gt;0,(ROUND('UPS FCI_Base'!H32*(1+Mail_Innovations_Markup),2))*(1+Mail_Innovations_Fuel_Surcharge),"N/A")</f>
        <v>N/A</v>
      </c>
      <c r="H33" s="246" t="str">
        <f>IF(LEN('UPS FCI_Base'!I32)&gt;0,(ROUND('UPS FCI_Base'!I32*(1+Mail_Innovations_Markup),2))*(1+Mail_Innovations_Fuel_Surcharge),"N/A")</f>
        <v>N/A</v>
      </c>
      <c r="I33" s="246">
        <f>IF(LEN('UPS FCI_Base'!J32)&gt;0,(ROUND('UPS FCI_Base'!J32*(1+Mail_Innovations_Markup),2))*(1+Mail_Innovations_Fuel_Surcharge),"N/A")</f>
        <v>13.19535</v>
      </c>
      <c r="J33" s="246">
        <f>IF(LEN('UPS FCI_Base'!K32)&gt;0,(ROUND('UPS FCI_Base'!K32*(1+Mail_Innovations_Markup),2))*(1+Mail_Innovations_Fuel_Surcharge),"N/A")</f>
        <v>14.2923</v>
      </c>
      <c r="K33" s="246">
        <f>IF(LEN('UPS FCI_Base'!L32)&gt;0,(ROUND('UPS FCI_Base'!L32*(1+Mail_Innovations_Markup),2))*(1+Mail_Innovations_Fuel_Surcharge),"N/A")</f>
        <v>19.1913</v>
      </c>
      <c r="L33" s="246">
        <f>IF(LEN('UPS FCI_Base'!M32)&gt;0,(ROUND('UPS FCI_Base'!M32*(1+Mail_Innovations_Markup),2))*(1+Mail_Innovations_Fuel_Surcharge),"N/A")</f>
        <v>14.5053</v>
      </c>
      <c r="M33" s="246" t="str">
        <f>IF(LEN('UPS FCI_Base'!N32)&gt;0,(ROUND('UPS FCI_Base'!N32*(1+Mail_Innovations_Markup),2))*(1+Mail_Innovations_Fuel_Surcharge),"N/A")</f>
        <v>N/A</v>
      </c>
      <c r="N33" s="246">
        <f>IF(LEN('UPS FCI_Base'!O32)&gt;0,(ROUND('UPS FCI_Base'!O32*(1+Mail_Innovations_Markup),2))*(1+Mail_Innovations_Fuel_Surcharge),"N/A")</f>
        <v>22.60995</v>
      </c>
      <c r="O33" s="246" t="str">
        <f>IF(LEN('UPS FCI_Base'!P32)&gt;0,(ROUND('UPS FCI_Base'!P32*(1+Mail_Innovations_Markup),2))*(1+Mail_Innovations_Fuel_Surcharge),"N/A")</f>
        <v>N/A</v>
      </c>
      <c r="P33" s="246" t="str">
        <f>IF(LEN('UPS FCI_Base'!Q32)&gt;0,(ROUND('UPS FCI_Base'!Q32*(1+Mail_Innovations_Markup),2))*(1+Mail_Innovations_Fuel_Surcharge),"N/A")</f>
        <v>N/A</v>
      </c>
      <c r="Q33" s="246">
        <f>IF(LEN('UPS FCI_Base'!R32)&gt;0,(ROUND('UPS FCI_Base'!R32*(1+Mail_Innovations_Markup),2))*(1+Mail_Innovations_Fuel_Surcharge),"N/A")</f>
        <v>12.08775</v>
      </c>
      <c r="R33" s="246">
        <f>IF(LEN('UPS FCI_Base'!S32)&gt;0,(ROUND('UPS FCI_Base'!S32*(1+Mail_Innovations_Markup),2))*(1+Mail_Innovations_Fuel_Surcharge),"N/A")</f>
        <v>15.19755</v>
      </c>
      <c r="S33" s="246">
        <f>IF(LEN('UPS FCI_Base'!T32)&gt;0,(ROUND('UPS FCI_Base'!T32*(1+Mail_Innovations_Markup),2))*(1+Mail_Innovations_Fuel_Surcharge),"N/A")</f>
        <v>18.3393</v>
      </c>
      <c r="T33" s="246">
        <f>IF(LEN('UPS FCI_Base'!U32)&gt;0,(ROUND('UPS FCI_Base'!U32*(1+Mail_Innovations_Markup),2))*(1+Mail_Innovations_Fuel_Surcharge),"N/A")</f>
        <v>13.85565</v>
      </c>
      <c r="U33" s="246" t="str">
        <f>IF(LEN('UPS FCI_Base'!V32)&gt;0,(ROUND('UPS FCI_Base'!V32*(1+Mail_Innovations_Markup),2))*(1+Mail_Innovations_Fuel_Surcharge),"N/A")</f>
        <v>N/A</v>
      </c>
      <c r="V33" s="246">
        <f>IF(LEN('UPS FCI_Base'!W32)&gt;0,(ROUND('UPS FCI_Base'!W32*(1+Mail_Innovations_Markup),2))*(1+Mail_Innovations_Fuel_Surcharge),"N/A")</f>
        <v>14.3988</v>
      </c>
      <c r="W33" s="246">
        <f>IF(LEN('UPS FCI_Base'!X32)&gt;0,(ROUND('UPS FCI_Base'!X32*(1+Mail_Innovations_Markup),2))*(1+Mail_Innovations_Fuel_Surcharge),"N/A")</f>
        <v>18.17955</v>
      </c>
    </row>
    <row r="34" ht="12.75" customHeight="1">
      <c r="A34" s="245">
        <v>1.8125</v>
      </c>
      <c r="B34" s="246">
        <f>IF(LEN('UPS FCI_Base'!C33)&gt;0,ROUND('UPS FCI_Base'!C33*(1+Mail_Innovations_Markup),2),"N/A")</f>
        <v>14.84</v>
      </c>
      <c r="C34" s="246">
        <f>IF(LEN('UPS FCI_Base'!D33)&gt;0,(ROUND('UPS FCI_Base'!D33*(1+Mail_Innovations_Markup),2))*(1+Mail_Innovations_Fuel_Surcharge),"N/A")</f>
        <v>13.74915</v>
      </c>
      <c r="D34" s="246" t="str">
        <f>IF(LEN('UPS FCI_Base'!E33)&gt;0,(ROUND('UPS FCI_Base'!E33*(1+Mail_Innovations_Markup),2))*(1+Mail_Innovations_Fuel_Surcharge),"N/A")</f>
        <v>N/A</v>
      </c>
      <c r="E34" s="246" t="str">
        <f>IF(LEN('UPS FCI_Base'!F33)&gt;0,(ROUND('UPS FCI_Base'!F33*(1+Mail_Innovations_Markup),2))*(1+Mail_Innovations_Fuel_Surcharge),"N/A")</f>
        <v>N/A</v>
      </c>
      <c r="F34" s="246" t="str">
        <f>IF(LEN('UPS FCI_Base'!G33)&gt;0,(ROUND('UPS FCI_Base'!G33*(1+Mail_Innovations_Markup),2))*(1+Mail_Innovations_Fuel_Surcharge),"N/A")</f>
        <v>N/A</v>
      </c>
      <c r="G34" s="246" t="str">
        <f>IF(LEN('UPS FCI_Base'!H33)&gt;0,(ROUND('UPS FCI_Base'!H33*(1+Mail_Innovations_Markup),2))*(1+Mail_Innovations_Fuel_Surcharge),"N/A")</f>
        <v>N/A</v>
      </c>
      <c r="H34" s="246" t="str">
        <f>IF(LEN('UPS FCI_Base'!I33)&gt;0,(ROUND('UPS FCI_Base'!I33*(1+Mail_Innovations_Markup),2))*(1+Mail_Innovations_Fuel_Surcharge),"N/A")</f>
        <v>N/A</v>
      </c>
      <c r="I34" s="246">
        <f>IF(LEN('UPS FCI_Base'!J33)&gt;0,(ROUND('UPS FCI_Base'!J33*(1+Mail_Innovations_Markup),2))*(1+Mail_Innovations_Fuel_Surcharge),"N/A")</f>
        <v>13.55745</v>
      </c>
      <c r="J34" s="246">
        <f>IF(LEN('UPS FCI_Base'!K33)&gt;0,(ROUND('UPS FCI_Base'!K33*(1+Mail_Innovations_Markup),2))*(1+Mail_Innovations_Fuel_Surcharge),"N/A")</f>
        <v>14.6544</v>
      </c>
      <c r="K34" s="246">
        <f>IF(LEN('UPS FCI_Base'!L33)&gt;0,(ROUND('UPS FCI_Base'!L33*(1+Mail_Innovations_Markup),2))*(1+Mail_Innovations_Fuel_Surcharge),"N/A")</f>
        <v>19.6599</v>
      </c>
      <c r="L34" s="246">
        <f>IF(LEN('UPS FCI_Base'!M33)&gt;0,(ROUND('UPS FCI_Base'!M33*(1+Mail_Innovations_Markup),2))*(1+Mail_Innovations_Fuel_Surcharge),"N/A")</f>
        <v>14.87805</v>
      </c>
      <c r="M34" s="246" t="str">
        <f>IF(LEN('UPS FCI_Base'!N33)&gt;0,(ROUND('UPS FCI_Base'!N33*(1+Mail_Innovations_Markup),2))*(1+Mail_Innovations_Fuel_Surcharge),"N/A")</f>
        <v>N/A</v>
      </c>
      <c r="N34" s="246">
        <f>IF(LEN('UPS FCI_Base'!O33)&gt;0,(ROUND('UPS FCI_Base'!O33*(1+Mail_Innovations_Markup),2))*(1+Mail_Innovations_Fuel_Surcharge),"N/A")</f>
        <v>23.2383</v>
      </c>
      <c r="O34" s="246" t="str">
        <f>IF(LEN('UPS FCI_Base'!P33)&gt;0,(ROUND('UPS FCI_Base'!P33*(1+Mail_Innovations_Markup),2))*(1+Mail_Innovations_Fuel_Surcharge),"N/A")</f>
        <v>N/A</v>
      </c>
      <c r="P34" s="246" t="str">
        <f>IF(LEN('UPS FCI_Base'!Q33)&gt;0,(ROUND('UPS FCI_Base'!Q33*(1+Mail_Innovations_Markup),2))*(1+Mail_Innovations_Fuel_Surcharge),"N/A")</f>
        <v>N/A</v>
      </c>
      <c r="Q34" s="246">
        <f>IF(LEN('UPS FCI_Base'!R33)&gt;0,(ROUND('UPS FCI_Base'!R33*(1+Mail_Innovations_Markup),2))*(1+Mail_Innovations_Fuel_Surcharge),"N/A")</f>
        <v>12.34335</v>
      </c>
      <c r="R34" s="246">
        <f>IF(LEN('UPS FCI_Base'!S33)&gt;0,(ROUND('UPS FCI_Base'!S33*(1+Mail_Innovations_Markup),2))*(1+Mail_Innovations_Fuel_Surcharge),"N/A")</f>
        <v>15.53835</v>
      </c>
      <c r="S34" s="246">
        <f>IF(LEN('UPS FCI_Base'!T33)&gt;0,(ROUND('UPS FCI_Base'!T33*(1+Mail_Innovations_Markup),2))*(1+Mail_Innovations_Fuel_Surcharge),"N/A")</f>
        <v>18.8718</v>
      </c>
      <c r="T34" s="246">
        <f>IF(LEN('UPS FCI_Base'!U33)&gt;0,(ROUND('UPS FCI_Base'!U33*(1+Mail_Innovations_Markup),2))*(1+Mail_Innovations_Fuel_Surcharge),"N/A")</f>
        <v>14.19645</v>
      </c>
      <c r="U34" s="246" t="str">
        <f>IF(LEN('UPS FCI_Base'!V33)&gt;0,(ROUND('UPS FCI_Base'!V33*(1+Mail_Innovations_Markup),2))*(1+Mail_Innovations_Fuel_Surcharge),"N/A")</f>
        <v>N/A</v>
      </c>
      <c r="V34" s="246">
        <f>IF(LEN('UPS FCI_Base'!W33)&gt;0,(ROUND('UPS FCI_Base'!W33*(1+Mail_Innovations_Markup),2))*(1+Mail_Innovations_Fuel_Surcharge),"N/A")</f>
        <v>14.72895</v>
      </c>
      <c r="W34" s="246">
        <f>IF(LEN('UPS FCI_Base'!X33)&gt;0,(ROUND('UPS FCI_Base'!X33*(1+Mail_Innovations_Markup),2))*(1+Mail_Innovations_Fuel_Surcharge),"N/A")</f>
        <v>18.8079</v>
      </c>
    </row>
    <row r="35" ht="12.75" customHeight="1">
      <c r="A35" s="245">
        <v>1.875</v>
      </c>
      <c r="B35" s="246">
        <f>IF(LEN('UPS FCI_Base'!C34)&gt;0,ROUND('UPS FCI_Base'!C34*(1+Mail_Innovations_Markup),2),"N/A")</f>
        <v>15.1</v>
      </c>
      <c r="C35" s="246">
        <f>IF(LEN('UPS FCI_Base'!D34)&gt;0,(ROUND('UPS FCI_Base'!D34*(1+Mail_Innovations_Markup),2))*(1+Mail_Innovations_Fuel_Surcharge),"N/A")</f>
        <v>14.02605</v>
      </c>
      <c r="D35" s="246" t="str">
        <f>IF(LEN('UPS FCI_Base'!E34)&gt;0,(ROUND('UPS FCI_Base'!E34*(1+Mail_Innovations_Markup),2))*(1+Mail_Innovations_Fuel_Surcharge),"N/A")</f>
        <v>N/A</v>
      </c>
      <c r="E35" s="246" t="str">
        <f>IF(LEN('UPS FCI_Base'!F34)&gt;0,(ROUND('UPS FCI_Base'!F34*(1+Mail_Innovations_Markup),2))*(1+Mail_Innovations_Fuel_Surcharge),"N/A")</f>
        <v>N/A</v>
      </c>
      <c r="F35" s="246" t="str">
        <f>IF(LEN('UPS FCI_Base'!G34)&gt;0,(ROUND('UPS FCI_Base'!G34*(1+Mail_Innovations_Markup),2))*(1+Mail_Innovations_Fuel_Surcharge),"N/A")</f>
        <v>N/A</v>
      </c>
      <c r="G35" s="246" t="str">
        <f>IF(LEN('UPS FCI_Base'!H34)&gt;0,(ROUND('UPS FCI_Base'!H34*(1+Mail_Innovations_Markup),2))*(1+Mail_Innovations_Fuel_Surcharge),"N/A")</f>
        <v>N/A</v>
      </c>
      <c r="H35" s="246" t="str">
        <f>IF(LEN('UPS FCI_Base'!I34)&gt;0,(ROUND('UPS FCI_Base'!I34*(1+Mail_Innovations_Markup),2))*(1+Mail_Innovations_Fuel_Surcharge),"N/A")</f>
        <v>N/A</v>
      </c>
      <c r="I35" s="246">
        <f>IF(LEN('UPS FCI_Base'!J34)&gt;0,(ROUND('UPS FCI_Base'!J34*(1+Mail_Innovations_Markup),2))*(1+Mail_Innovations_Fuel_Surcharge),"N/A")</f>
        <v>13.9302</v>
      </c>
      <c r="J35" s="246">
        <f>IF(LEN('UPS FCI_Base'!K34)&gt;0,(ROUND('UPS FCI_Base'!K34*(1+Mail_Innovations_Markup),2))*(1+Mail_Innovations_Fuel_Surcharge),"N/A")</f>
        <v>15.00585</v>
      </c>
      <c r="K35" s="246">
        <f>IF(LEN('UPS FCI_Base'!L34)&gt;0,(ROUND('UPS FCI_Base'!L34*(1+Mail_Innovations_Markup),2))*(1+Mail_Innovations_Fuel_Surcharge),"N/A")</f>
        <v>20.1285</v>
      </c>
      <c r="L35" s="246">
        <f>IF(LEN('UPS FCI_Base'!M34)&gt;0,(ROUND('UPS FCI_Base'!M34*(1+Mail_Innovations_Markup),2))*(1+Mail_Innovations_Fuel_Surcharge),"N/A")</f>
        <v>15.26145</v>
      </c>
      <c r="M35" s="246" t="str">
        <f>IF(LEN('UPS FCI_Base'!N34)&gt;0,(ROUND('UPS FCI_Base'!N34*(1+Mail_Innovations_Markup),2))*(1+Mail_Innovations_Fuel_Surcharge),"N/A")</f>
        <v>N/A</v>
      </c>
      <c r="N35" s="246">
        <f>IF(LEN('UPS FCI_Base'!O34)&gt;0,(ROUND('UPS FCI_Base'!O34*(1+Mail_Innovations_Markup),2))*(1+Mail_Innovations_Fuel_Surcharge),"N/A")</f>
        <v>23.8773</v>
      </c>
      <c r="O35" s="246" t="str">
        <f>IF(LEN('UPS FCI_Base'!P34)&gt;0,(ROUND('UPS FCI_Base'!P34*(1+Mail_Innovations_Markup),2))*(1+Mail_Innovations_Fuel_Surcharge),"N/A")</f>
        <v>N/A</v>
      </c>
      <c r="P35" s="246" t="str">
        <f>IF(LEN('UPS FCI_Base'!Q34)&gt;0,(ROUND('UPS FCI_Base'!Q34*(1+Mail_Innovations_Markup),2))*(1+Mail_Innovations_Fuel_Surcharge),"N/A")</f>
        <v>N/A</v>
      </c>
      <c r="Q35" s="246">
        <f>IF(LEN('UPS FCI_Base'!R34)&gt;0,(ROUND('UPS FCI_Base'!R34*(1+Mail_Innovations_Markup),2))*(1+Mail_Innovations_Fuel_Surcharge),"N/A")</f>
        <v>12.6096</v>
      </c>
      <c r="R35" s="246">
        <f>IF(LEN('UPS FCI_Base'!S34)&gt;0,(ROUND('UPS FCI_Base'!S34*(1+Mail_Innovations_Markup),2))*(1+Mail_Innovations_Fuel_Surcharge),"N/A")</f>
        <v>15.85785</v>
      </c>
      <c r="S35" s="246">
        <f>IF(LEN('UPS FCI_Base'!T34)&gt;0,(ROUND('UPS FCI_Base'!T34*(1+Mail_Innovations_Markup),2))*(1+Mail_Innovations_Fuel_Surcharge),"N/A")</f>
        <v>19.41495</v>
      </c>
      <c r="T35" s="246">
        <f>IF(LEN('UPS FCI_Base'!U34)&gt;0,(ROUND('UPS FCI_Base'!U34*(1+Mail_Innovations_Markup),2))*(1+Mail_Innovations_Fuel_Surcharge),"N/A")</f>
        <v>14.5479</v>
      </c>
      <c r="U35" s="246" t="str">
        <f>IF(LEN('UPS FCI_Base'!V34)&gt;0,(ROUND('UPS FCI_Base'!V34*(1+Mail_Innovations_Markup),2))*(1+Mail_Innovations_Fuel_Surcharge),"N/A")</f>
        <v>N/A</v>
      </c>
      <c r="V35" s="246">
        <f>IF(LEN('UPS FCI_Base'!W34)&gt;0,(ROUND('UPS FCI_Base'!W34*(1+Mail_Innovations_Markup),2))*(1+Mail_Innovations_Fuel_Surcharge),"N/A")</f>
        <v>15.0378</v>
      </c>
      <c r="W35" s="246">
        <f>IF(LEN('UPS FCI_Base'!X34)&gt;0,(ROUND('UPS FCI_Base'!X34*(1+Mail_Innovations_Markup),2))*(1+Mail_Innovations_Fuel_Surcharge),"N/A")</f>
        <v>19.4256</v>
      </c>
    </row>
    <row r="36" ht="12.75" customHeight="1">
      <c r="A36" s="245">
        <v>1.9375</v>
      </c>
      <c r="B36" s="246">
        <f>IF(LEN('UPS FCI_Base'!C35)&gt;0,ROUND('UPS FCI_Base'!C35*(1+Mail_Innovations_Markup),2),"N/A")</f>
        <v>15.38</v>
      </c>
      <c r="C36" s="246">
        <f>IF(LEN('UPS FCI_Base'!D35)&gt;0,(ROUND('UPS FCI_Base'!D35*(1+Mail_Innovations_Markup),2))*(1+Mail_Innovations_Fuel_Surcharge),"N/A")</f>
        <v>14.30295</v>
      </c>
      <c r="D36" s="246" t="str">
        <f>IF(LEN('UPS FCI_Base'!E35)&gt;0,(ROUND('UPS FCI_Base'!E35*(1+Mail_Innovations_Markup),2))*(1+Mail_Innovations_Fuel_Surcharge),"N/A")</f>
        <v>N/A</v>
      </c>
      <c r="E36" s="246" t="str">
        <f>IF(LEN('UPS FCI_Base'!F35)&gt;0,(ROUND('UPS FCI_Base'!F35*(1+Mail_Innovations_Markup),2))*(1+Mail_Innovations_Fuel_Surcharge),"N/A")</f>
        <v>N/A</v>
      </c>
      <c r="F36" s="246" t="str">
        <f>IF(LEN('UPS FCI_Base'!G35)&gt;0,(ROUND('UPS FCI_Base'!G35*(1+Mail_Innovations_Markup),2))*(1+Mail_Innovations_Fuel_Surcharge),"N/A")</f>
        <v>N/A</v>
      </c>
      <c r="G36" s="246" t="str">
        <f>IF(LEN('UPS FCI_Base'!H35)&gt;0,(ROUND('UPS FCI_Base'!H35*(1+Mail_Innovations_Markup),2))*(1+Mail_Innovations_Fuel_Surcharge),"N/A")</f>
        <v>N/A</v>
      </c>
      <c r="H36" s="246" t="str">
        <f>IF(LEN('UPS FCI_Base'!I35)&gt;0,(ROUND('UPS FCI_Base'!I35*(1+Mail_Innovations_Markup),2))*(1+Mail_Innovations_Fuel_Surcharge),"N/A")</f>
        <v>N/A</v>
      </c>
      <c r="I36" s="246">
        <f>IF(LEN('UPS FCI_Base'!J35)&gt;0,(ROUND('UPS FCI_Base'!J35*(1+Mail_Innovations_Markup),2))*(1+Mail_Innovations_Fuel_Surcharge),"N/A")</f>
        <v>14.2923</v>
      </c>
      <c r="J36" s="246">
        <f>IF(LEN('UPS FCI_Base'!K35)&gt;0,(ROUND('UPS FCI_Base'!K35*(1+Mail_Innovations_Markup),2))*(1+Mail_Innovations_Fuel_Surcharge),"N/A")</f>
        <v>15.36795</v>
      </c>
      <c r="K36" s="246">
        <f>IF(LEN('UPS FCI_Base'!L35)&gt;0,(ROUND('UPS FCI_Base'!L35*(1+Mail_Innovations_Markup),2))*(1+Mail_Innovations_Fuel_Surcharge),"N/A")</f>
        <v>20.58645</v>
      </c>
      <c r="L36" s="246">
        <f>IF(LEN('UPS FCI_Base'!M35)&gt;0,(ROUND('UPS FCI_Base'!M35*(1+Mail_Innovations_Markup),2))*(1+Mail_Innovations_Fuel_Surcharge),"N/A")</f>
        <v>15.64485</v>
      </c>
      <c r="M36" s="246" t="str">
        <f>IF(LEN('UPS FCI_Base'!N35)&gt;0,(ROUND('UPS FCI_Base'!N35*(1+Mail_Innovations_Markup),2))*(1+Mail_Innovations_Fuel_Surcharge),"N/A")</f>
        <v>N/A</v>
      </c>
      <c r="N36" s="246">
        <f>IF(LEN('UPS FCI_Base'!O35)&gt;0,(ROUND('UPS FCI_Base'!O35*(1+Mail_Innovations_Markup),2))*(1+Mail_Innovations_Fuel_Surcharge),"N/A")</f>
        <v>24.495</v>
      </c>
      <c r="O36" s="246" t="str">
        <f>IF(LEN('UPS FCI_Base'!P35)&gt;0,(ROUND('UPS FCI_Base'!P35*(1+Mail_Innovations_Markup),2))*(1+Mail_Innovations_Fuel_Surcharge),"N/A")</f>
        <v>N/A</v>
      </c>
      <c r="P36" s="246" t="str">
        <f>IF(LEN('UPS FCI_Base'!Q35)&gt;0,(ROUND('UPS FCI_Base'!Q35*(1+Mail_Innovations_Markup),2))*(1+Mail_Innovations_Fuel_Surcharge),"N/A")</f>
        <v>N/A</v>
      </c>
      <c r="Q36" s="246">
        <f>IF(LEN('UPS FCI_Base'!R35)&gt;0,(ROUND('UPS FCI_Base'!R35*(1+Mail_Innovations_Markup),2))*(1+Mail_Innovations_Fuel_Surcharge),"N/A")</f>
        <v>12.8652</v>
      </c>
      <c r="R36" s="246">
        <f>IF(LEN('UPS FCI_Base'!S35)&gt;0,(ROUND('UPS FCI_Base'!S35*(1+Mail_Innovations_Markup),2))*(1+Mail_Innovations_Fuel_Surcharge),"N/A")</f>
        <v>16.19865</v>
      </c>
      <c r="S36" s="246">
        <f>IF(LEN('UPS FCI_Base'!T35)&gt;0,(ROUND('UPS FCI_Base'!T35*(1+Mail_Innovations_Markup),2))*(1+Mail_Innovations_Fuel_Surcharge),"N/A")</f>
        <v>19.9581</v>
      </c>
      <c r="T36" s="246">
        <f>IF(LEN('UPS FCI_Base'!U35)&gt;0,(ROUND('UPS FCI_Base'!U35*(1+Mail_Innovations_Markup),2))*(1+Mail_Innovations_Fuel_Surcharge),"N/A")</f>
        <v>14.8887</v>
      </c>
      <c r="U36" s="246" t="str">
        <f>IF(LEN('UPS FCI_Base'!V35)&gt;0,(ROUND('UPS FCI_Base'!V35*(1+Mail_Innovations_Markup),2))*(1+Mail_Innovations_Fuel_Surcharge),"N/A")</f>
        <v>N/A</v>
      </c>
      <c r="V36" s="246">
        <f>IF(LEN('UPS FCI_Base'!W35)&gt;0,(ROUND('UPS FCI_Base'!W35*(1+Mail_Innovations_Markup),2))*(1+Mail_Innovations_Fuel_Surcharge),"N/A")</f>
        <v>15.36795</v>
      </c>
      <c r="W36" s="246">
        <f>IF(LEN('UPS FCI_Base'!X35)&gt;0,(ROUND('UPS FCI_Base'!X35*(1+Mail_Innovations_Markup),2))*(1+Mail_Innovations_Fuel_Surcharge),"N/A")</f>
        <v>20.03265</v>
      </c>
    </row>
    <row r="37" ht="12.75" customHeight="1">
      <c r="A37" s="245">
        <v>2.0</v>
      </c>
      <c r="B37" s="246">
        <f>IF(LEN('UPS FCI_Base'!C36)&gt;0,ROUND('UPS FCI_Base'!C36*(1+Mail_Innovations_Markup),2),"N/A")</f>
        <v>15.65</v>
      </c>
      <c r="C37" s="246">
        <f>IF(LEN('UPS FCI_Base'!D36)&gt;0,(ROUND('UPS FCI_Base'!D36*(1+Mail_Innovations_Markup),2))*(1+Mail_Innovations_Fuel_Surcharge),"N/A")</f>
        <v>14.5692</v>
      </c>
      <c r="D37" s="246" t="str">
        <f>IF(LEN('UPS FCI_Base'!E36)&gt;0,(ROUND('UPS FCI_Base'!E36*(1+Mail_Innovations_Markup),2))*(1+Mail_Innovations_Fuel_Surcharge),"N/A")</f>
        <v>N/A</v>
      </c>
      <c r="E37" s="246" t="str">
        <f>IF(LEN('UPS FCI_Base'!F36)&gt;0,(ROUND('UPS FCI_Base'!F36*(1+Mail_Innovations_Markup),2))*(1+Mail_Innovations_Fuel_Surcharge),"N/A")</f>
        <v>N/A</v>
      </c>
      <c r="F37" s="246" t="str">
        <f>IF(LEN('UPS FCI_Base'!G36)&gt;0,(ROUND('UPS FCI_Base'!G36*(1+Mail_Innovations_Markup),2))*(1+Mail_Innovations_Fuel_Surcharge),"N/A")</f>
        <v>N/A</v>
      </c>
      <c r="G37" s="246" t="str">
        <f>IF(LEN('UPS FCI_Base'!H36)&gt;0,(ROUND('UPS FCI_Base'!H36*(1+Mail_Innovations_Markup),2))*(1+Mail_Innovations_Fuel_Surcharge),"N/A")</f>
        <v>N/A</v>
      </c>
      <c r="H37" s="246" t="str">
        <f>IF(LEN('UPS FCI_Base'!I36)&gt;0,(ROUND('UPS FCI_Base'!I36*(1+Mail_Innovations_Markup),2))*(1+Mail_Innovations_Fuel_Surcharge),"N/A")</f>
        <v>N/A</v>
      </c>
      <c r="I37" s="246">
        <f>IF(LEN('UPS FCI_Base'!J36)&gt;0,(ROUND('UPS FCI_Base'!J36*(1+Mail_Innovations_Markup),2))*(1+Mail_Innovations_Fuel_Surcharge),"N/A")</f>
        <v>14.66505</v>
      </c>
      <c r="J37" s="246">
        <f>IF(LEN('UPS FCI_Base'!K36)&gt;0,(ROUND('UPS FCI_Base'!K36*(1+Mail_Innovations_Markup),2))*(1+Mail_Innovations_Fuel_Surcharge),"N/A")</f>
        <v>15.7194</v>
      </c>
      <c r="K37" s="246">
        <f>IF(LEN('UPS FCI_Base'!L36)&gt;0,(ROUND('UPS FCI_Base'!L36*(1+Mail_Innovations_Markup),2))*(1+Mail_Innovations_Fuel_Surcharge),"N/A")</f>
        <v>21.05505</v>
      </c>
      <c r="L37" s="246">
        <f>IF(LEN('UPS FCI_Base'!M36)&gt;0,(ROUND('UPS FCI_Base'!M36*(1+Mail_Innovations_Markup),2))*(1+Mail_Innovations_Fuel_Surcharge),"N/A")</f>
        <v>16.02825</v>
      </c>
      <c r="M37" s="246" t="str">
        <f>IF(LEN('UPS FCI_Base'!N36)&gt;0,(ROUND('UPS FCI_Base'!N36*(1+Mail_Innovations_Markup),2))*(1+Mail_Innovations_Fuel_Surcharge),"N/A")</f>
        <v>N/A</v>
      </c>
      <c r="N37" s="246">
        <f>IF(LEN('UPS FCI_Base'!O36)&gt;0,(ROUND('UPS FCI_Base'!O36*(1+Mail_Innovations_Markup),2))*(1+Mail_Innovations_Fuel_Surcharge),"N/A")</f>
        <v>25.134</v>
      </c>
      <c r="O37" s="246" t="str">
        <f>IF(LEN('UPS FCI_Base'!P36)&gt;0,(ROUND('UPS FCI_Base'!P36*(1+Mail_Innovations_Markup),2))*(1+Mail_Innovations_Fuel_Surcharge),"N/A")</f>
        <v>N/A</v>
      </c>
      <c r="P37" s="246" t="str">
        <f>IF(LEN('UPS FCI_Base'!Q36)&gt;0,(ROUND('UPS FCI_Base'!Q36*(1+Mail_Innovations_Markup),2))*(1+Mail_Innovations_Fuel_Surcharge),"N/A")</f>
        <v>N/A</v>
      </c>
      <c r="Q37" s="246">
        <f>IF(LEN('UPS FCI_Base'!R36)&gt;0,(ROUND('UPS FCI_Base'!R36*(1+Mail_Innovations_Markup),2))*(1+Mail_Innovations_Fuel_Surcharge),"N/A")</f>
        <v>13.1208</v>
      </c>
      <c r="R37" s="246">
        <f>IF(LEN('UPS FCI_Base'!S36)&gt;0,(ROUND('UPS FCI_Base'!S36*(1+Mail_Innovations_Markup),2))*(1+Mail_Innovations_Fuel_Surcharge),"N/A")</f>
        <v>16.5288</v>
      </c>
      <c r="S37" s="246">
        <f>IF(LEN('UPS FCI_Base'!T36)&gt;0,(ROUND('UPS FCI_Base'!T36*(1+Mail_Innovations_Markup),2))*(1+Mail_Innovations_Fuel_Surcharge),"N/A")</f>
        <v>20.50125</v>
      </c>
      <c r="T37" s="246">
        <f>IF(LEN('UPS FCI_Base'!U36)&gt;0,(ROUND('UPS FCI_Base'!U36*(1+Mail_Innovations_Markup),2))*(1+Mail_Innovations_Fuel_Surcharge),"N/A")</f>
        <v>15.24015</v>
      </c>
      <c r="U37" s="246" t="str">
        <f>IF(LEN('UPS FCI_Base'!V36)&gt;0,(ROUND('UPS FCI_Base'!V36*(1+Mail_Innovations_Markup),2))*(1+Mail_Innovations_Fuel_Surcharge),"N/A")</f>
        <v>N/A</v>
      </c>
      <c r="V37" s="246">
        <f>IF(LEN('UPS FCI_Base'!W36)&gt;0,(ROUND('UPS FCI_Base'!W36*(1+Mail_Innovations_Markup),2))*(1+Mail_Innovations_Fuel_Surcharge),"N/A")</f>
        <v>15.68745</v>
      </c>
      <c r="W37" s="246">
        <f>IF(LEN('UPS FCI_Base'!X36)&gt;0,(ROUND('UPS FCI_Base'!X36*(1+Mail_Innovations_Markup),2))*(1+Mail_Innovations_Fuel_Surcharge),"N/A")</f>
        <v>20.65035</v>
      </c>
    </row>
    <row r="38" ht="12.75" customHeight="1">
      <c r="A38" s="245">
        <v>2.0625</v>
      </c>
      <c r="B38" s="246">
        <f>IF(LEN('UPS FCI_Base'!C37)&gt;0,ROUND('UPS FCI_Base'!C37*(1+Mail_Innovations_Markup),2),"N/A")</f>
        <v>15.93</v>
      </c>
      <c r="C38" s="246">
        <f>IF(LEN('UPS FCI_Base'!D37)&gt;0,(ROUND('UPS FCI_Base'!D37*(1+Mail_Innovations_Markup),2))*(1+Mail_Innovations_Fuel_Surcharge),"N/A")</f>
        <v>14.8461</v>
      </c>
      <c r="D38" s="246" t="str">
        <f>IF(LEN('UPS FCI_Base'!E37)&gt;0,(ROUND('UPS FCI_Base'!E37*(1+Mail_Innovations_Markup),2))*(1+Mail_Innovations_Fuel_Surcharge),"N/A")</f>
        <v>N/A</v>
      </c>
      <c r="E38" s="246" t="str">
        <f>IF(LEN('UPS FCI_Base'!F37)&gt;0,(ROUND('UPS FCI_Base'!F37*(1+Mail_Innovations_Markup),2))*(1+Mail_Innovations_Fuel_Surcharge),"N/A")</f>
        <v>N/A</v>
      </c>
      <c r="F38" s="246" t="str">
        <f>IF(LEN('UPS FCI_Base'!G37)&gt;0,(ROUND('UPS FCI_Base'!G37*(1+Mail_Innovations_Markup),2))*(1+Mail_Innovations_Fuel_Surcharge),"N/A")</f>
        <v>N/A</v>
      </c>
      <c r="G38" s="246" t="str">
        <f>IF(LEN('UPS FCI_Base'!H37)&gt;0,(ROUND('UPS FCI_Base'!H37*(1+Mail_Innovations_Markup),2))*(1+Mail_Innovations_Fuel_Surcharge),"N/A")</f>
        <v>N/A</v>
      </c>
      <c r="H38" s="246" t="str">
        <f>IF(LEN('UPS FCI_Base'!I37)&gt;0,(ROUND('UPS FCI_Base'!I37*(1+Mail_Innovations_Markup),2))*(1+Mail_Innovations_Fuel_Surcharge),"N/A")</f>
        <v>N/A</v>
      </c>
      <c r="I38" s="246">
        <f>IF(LEN('UPS FCI_Base'!J37)&gt;0,(ROUND('UPS FCI_Base'!J37*(1+Mail_Innovations_Markup),2))*(1+Mail_Innovations_Fuel_Surcharge),"N/A")</f>
        <v>15.0378</v>
      </c>
      <c r="J38" s="246">
        <f>IF(LEN('UPS FCI_Base'!K37)&gt;0,(ROUND('UPS FCI_Base'!K37*(1+Mail_Innovations_Markup),2))*(1+Mail_Innovations_Fuel_Surcharge),"N/A")</f>
        <v>16.0815</v>
      </c>
      <c r="K38" s="246">
        <f>IF(LEN('UPS FCI_Base'!L37)&gt;0,(ROUND('UPS FCI_Base'!L37*(1+Mail_Innovations_Markup),2))*(1+Mail_Innovations_Fuel_Surcharge),"N/A")</f>
        <v>21.52365</v>
      </c>
      <c r="L38" s="246">
        <f>IF(LEN('UPS FCI_Base'!M37)&gt;0,(ROUND('UPS FCI_Base'!M37*(1+Mail_Innovations_Markup),2))*(1+Mail_Innovations_Fuel_Surcharge),"N/A")</f>
        <v>16.41165</v>
      </c>
      <c r="M38" s="246" t="str">
        <f>IF(LEN('UPS FCI_Base'!N37)&gt;0,(ROUND('UPS FCI_Base'!N37*(1+Mail_Innovations_Markup),2))*(1+Mail_Innovations_Fuel_Surcharge),"N/A")</f>
        <v>N/A</v>
      </c>
      <c r="N38" s="246">
        <f>IF(LEN('UPS FCI_Base'!O37)&gt;0,(ROUND('UPS FCI_Base'!O37*(1+Mail_Innovations_Markup),2))*(1+Mail_Innovations_Fuel_Surcharge),"N/A")</f>
        <v>25.76235</v>
      </c>
      <c r="O38" s="246" t="str">
        <f>IF(LEN('UPS FCI_Base'!P37)&gt;0,(ROUND('UPS FCI_Base'!P37*(1+Mail_Innovations_Markup),2))*(1+Mail_Innovations_Fuel_Surcharge),"N/A")</f>
        <v>N/A</v>
      </c>
      <c r="P38" s="246" t="str">
        <f>IF(LEN('UPS FCI_Base'!Q37)&gt;0,(ROUND('UPS FCI_Base'!Q37*(1+Mail_Innovations_Markup),2))*(1+Mail_Innovations_Fuel_Surcharge),"N/A")</f>
        <v>N/A</v>
      </c>
      <c r="Q38" s="246">
        <f>IF(LEN('UPS FCI_Base'!R37)&gt;0,(ROUND('UPS FCI_Base'!R37*(1+Mail_Innovations_Markup),2))*(1+Mail_Innovations_Fuel_Surcharge),"N/A")</f>
        <v>13.3764</v>
      </c>
      <c r="R38" s="246">
        <f>IF(LEN('UPS FCI_Base'!S37)&gt;0,(ROUND('UPS FCI_Base'!S37*(1+Mail_Innovations_Markup),2))*(1+Mail_Innovations_Fuel_Surcharge),"N/A")</f>
        <v>16.85895</v>
      </c>
      <c r="S38" s="246">
        <f>IF(LEN('UPS FCI_Base'!T37)&gt;0,(ROUND('UPS FCI_Base'!T37*(1+Mail_Innovations_Markup),2))*(1+Mail_Innovations_Fuel_Surcharge),"N/A")</f>
        <v>21.0444</v>
      </c>
      <c r="T38" s="246">
        <f>IF(LEN('UPS FCI_Base'!U37)&gt;0,(ROUND('UPS FCI_Base'!U37*(1+Mail_Innovations_Markup),2))*(1+Mail_Innovations_Fuel_Surcharge),"N/A")</f>
        <v>15.5916</v>
      </c>
      <c r="U38" s="246" t="str">
        <f>IF(LEN('UPS FCI_Base'!V37)&gt;0,(ROUND('UPS FCI_Base'!V37*(1+Mail_Innovations_Markup),2))*(1+Mail_Innovations_Fuel_Surcharge),"N/A")</f>
        <v>N/A</v>
      </c>
      <c r="V38" s="246">
        <f>IF(LEN('UPS FCI_Base'!W37)&gt;0,(ROUND('UPS FCI_Base'!W37*(1+Mail_Innovations_Markup),2))*(1+Mail_Innovations_Fuel_Surcharge),"N/A")</f>
        <v>16.00695</v>
      </c>
      <c r="W38" s="246">
        <f>IF(LEN('UPS FCI_Base'!X37)&gt;0,(ROUND('UPS FCI_Base'!X37*(1+Mail_Innovations_Markup),2))*(1+Mail_Innovations_Fuel_Surcharge),"N/A")</f>
        <v>21.2787</v>
      </c>
    </row>
    <row r="39" ht="12.75" customHeight="1">
      <c r="A39" s="245">
        <v>2.125</v>
      </c>
      <c r="B39" s="246">
        <f>IF(LEN('UPS FCI_Base'!C38)&gt;0,ROUND('UPS FCI_Base'!C38*(1+Mail_Innovations_Markup),2),"N/A")</f>
        <v>16.2</v>
      </c>
      <c r="C39" s="246">
        <f>IF(LEN('UPS FCI_Base'!D38)&gt;0,(ROUND('UPS FCI_Base'!D38*(1+Mail_Innovations_Markup),2))*(1+Mail_Innovations_Fuel_Surcharge),"N/A")</f>
        <v>15.123</v>
      </c>
      <c r="D39" s="246" t="str">
        <f>IF(LEN('UPS FCI_Base'!E38)&gt;0,(ROUND('UPS FCI_Base'!E38*(1+Mail_Innovations_Markup),2))*(1+Mail_Innovations_Fuel_Surcharge),"N/A")</f>
        <v>N/A</v>
      </c>
      <c r="E39" s="246" t="str">
        <f>IF(LEN('UPS FCI_Base'!F38)&gt;0,(ROUND('UPS FCI_Base'!F38*(1+Mail_Innovations_Markup),2))*(1+Mail_Innovations_Fuel_Surcharge),"N/A")</f>
        <v>N/A</v>
      </c>
      <c r="F39" s="246" t="str">
        <f>IF(LEN('UPS FCI_Base'!G38)&gt;0,(ROUND('UPS FCI_Base'!G38*(1+Mail_Innovations_Markup),2))*(1+Mail_Innovations_Fuel_Surcharge),"N/A")</f>
        <v>N/A</v>
      </c>
      <c r="G39" s="246" t="str">
        <f>IF(LEN('UPS FCI_Base'!H38)&gt;0,(ROUND('UPS FCI_Base'!H38*(1+Mail_Innovations_Markup),2))*(1+Mail_Innovations_Fuel_Surcharge),"N/A")</f>
        <v>N/A</v>
      </c>
      <c r="H39" s="246" t="str">
        <f>IF(LEN('UPS FCI_Base'!I38)&gt;0,(ROUND('UPS FCI_Base'!I38*(1+Mail_Innovations_Markup),2))*(1+Mail_Innovations_Fuel_Surcharge),"N/A")</f>
        <v>N/A</v>
      </c>
      <c r="I39" s="246">
        <f>IF(LEN('UPS FCI_Base'!J38)&gt;0,(ROUND('UPS FCI_Base'!J38*(1+Mail_Innovations_Markup),2))*(1+Mail_Innovations_Fuel_Surcharge),"N/A")</f>
        <v>15.41055</v>
      </c>
      <c r="J39" s="246">
        <f>IF(LEN('UPS FCI_Base'!K38)&gt;0,(ROUND('UPS FCI_Base'!K38*(1+Mail_Innovations_Markup),2))*(1+Mail_Innovations_Fuel_Surcharge),"N/A")</f>
        <v>16.43295</v>
      </c>
      <c r="K39" s="246">
        <f>IF(LEN('UPS FCI_Base'!L38)&gt;0,(ROUND('UPS FCI_Base'!L38*(1+Mail_Innovations_Markup),2))*(1+Mail_Innovations_Fuel_Surcharge),"N/A")</f>
        <v>21.9816</v>
      </c>
      <c r="L39" s="246">
        <f>IF(LEN('UPS FCI_Base'!M38)&gt;0,(ROUND('UPS FCI_Base'!M38*(1+Mail_Innovations_Markup),2))*(1+Mail_Innovations_Fuel_Surcharge),"N/A")</f>
        <v>16.7844</v>
      </c>
      <c r="M39" s="246" t="str">
        <f>IF(LEN('UPS FCI_Base'!N38)&gt;0,(ROUND('UPS FCI_Base'!N38*(1+Mail_Innovations_Markup),2))*(1+Mail_Innovations_Fuel_Surcharge),"N/A")</f>
        <v>N/A</v>
      </c>
      <c r="N39" s="246">
        <f>IF(LEN('UPS FCI_Base'!O38)&gt;0,(ROUND('UPS FCI_Base'!O38*(1+Mail_Innovations_Markup),2))*(1+Mail_Innovations_Fuel_Surcharge),"N/A")</f>
        <v>26.3907</v>
      </c>
      <c r="O39" s="246" t="str">
        <f>IF(LEN('UPS FCI_Base'!P38)&gt;0,(ROUND('UPS FCI_Base'!P38*(1+Mail_Innovations_Markup),2))*(1+Mail_Innovations_Fuel_Surcharge),"N/A")</f>
        <v>N/A</v>
      </c>
      <c r="P39" s="246" t="str">
        <f>IF(LEN('UPS FCI_Base'!Q38)&gt;0,(ROUND('UPS FCI_Base'!Q38*(1+Mail_Innovations_Markup),2))*(1+Mail_Innovations_Fuel_Surcharge),"N/A")</f>
        <v>N/A</v>
      </c>
      <c r="Q39" s="246">
        <f>IF(LEN('UPS FCI_Base'!R38)&gt;0,(ROUND('UPS FCI_Base'!R38*(1+Mail_Innovations_Markup),2))*(1+Mail_Innovations_Fuel_Surcharge),"N/A")</f>
        <v>13.632</v>
      </c>
      <c r="R39" s="246">
        <f>IF(LEN('UPS FCI_Base'!S38)&gt;0,(ROUND('UPS FCI_Base'!S38*(1+Mail_Innovations_Markup),2))*(1+Mail_Innovations_Fuel_Surcharge),"N/A")</f>
        <v>17.19975</v>
      </c>
      <c r="S39" s="246">
        <f>IF(LEN('UPS FCI_Base'!T38)&gt;0,(ROUND('UPS FCI_Base'!T38*(1+Mail_Innovations_Markup),2))*(1+Mail_Innovations_Fuel_Surcharge),"N/A")</f>
        <v>21.58755</v>
      </c>
      <c r="T39" s="246">
        <f>IF(LEN('UPS FCI_Base'!U38)&gt;0,(ROUND('UPS FCI_Base'!U38*(1+Mail_Innovations_Markup),2))*(1+Mail_Innovations_Fuel_Surcharge),"N/A")</f>
        <v>15.9324</v>
      </c>
      <c r="U39" s="246" t="str">
        <f>IF(LEN('UPS FCI_Base'!V38)&gt;0,(ROUND('UPS FCI_Base'!V38*(1+Mail_Innovations_Markup),2))*(1+Mail_Innovations_Fuel_Surcharge),"N/A")</f>
        <v>N/A</v>
      </c>
      <c r="V39" s="246">
        <f>IF(LEN('UPS FCI_Base'!W38)&gt;0,(ROUND('UPS FCI_Base'!W38*(1+Mail_Innovations_Markup),2))*(1+Mail_Innovations_Fuel_Surcharge),"N/A")</f>
        <v>16.32645</v>
      </c>
      <c r="W39" s="246">
        <f>IF(LEN('UPS FCI_Base'!X38)&gt;0,(ROUND('UPS FCI_Base'!X38*(1+Mail_Innovations_Markup),2))*(1+Mail_Innovations_Fuel_Surcharge),"N/A")</f>
        <v>21.8964</v>
      </c>
    </row>
    <row r="40" ht="12.75" customHeight="1">
      <c r="A40" s="245">
        <v>2.1875</v>
      </c>
      <c r="B40" s="246">
        <f>IF(LEN('UPS FCI_Base'!C39)&gt;0,ROUND('UPS FCI_Base'!C39*(1+Mail_Innovations_Markup),2),"N/A")</f>
        <v>16.47</v>
      </c>
      <c r="C40" s="246">
        <f>IF(LEN('UPS FCI_Base'!D39)&gt;0,(ROUND('UPS FCI_Base'!D39*(1+Mail_Innovations_Markup),2))*(1+Mail_Innovations_Fuel_Surcharge),"N/A")</f>
        <v>15.38925</v>
      </c>
      <c r="D40" s="246" t="str">
        <f>IF(LEN('UPS FCI_Base'!E39)&gt;0,(ROUND('UPS FCI_Base'!E39*(1+Mail_Innovations_Markup),2))*(1+Mail_Innovations_Fuel_Surcharge),"N/A")</f>
        <v>N/A</v>
      </c>
      <c r="E40" s="246" t="str">
        <f>IF(LEN('UPS FCI_Base'!F39)&gt;0,(ROUND('UPS FCI_Base'!F39*(1+Mail_Innovations_Markup),2))*(1+Mail_Innovations_Fuel_Surcharge),"N/A")</f>
        <v>N/A</v>
      </c>
      <c r="F40" s="246" t="str">
        <f>IF(LEN('UPS FCI_Base'!G39)&gt;0,(ROUND('UPS FCI_Base'!G39*(1+Mail_Innovations_Markup),2))*(1+Mail_Innovations_Fuel_Surcharge),"N/A")</f>
        <v>N/A</v>
      </c>
      <c r="G40" s="246" t="str">
        <f>IF(LEN('UPS FCI_Base'!H39)&gt;0,(ROUND('UPS FCI_Base'!H39*(1+Mail_Innovations_Markup),2))*(1+Mail_Innovations_Fuel_Surcharge),"N/A")</f>
        <v>N/A</v>
      </c>
      <c r="H40" s="246" t="str">
        <f>IF(LEN('UPS FCI_Base'!I39)&gt;0,(ROUND('UPS FCI_Base'!I39*(1+Mail_Innovations_Markup),2))*(1+Mail_Innovations_Fuel_Surcharge),"N/A")</f>
        <v>N/A</v>
      </c>
      <c r="I40" s="246">
        <f>IF(LEN('UPS FCI_Base'!J39)&gt;0,(ROUND('UPS FCI_Base'!J39*(1+Mail_Innovations_Markup),2))*(1+Mail_Innovations_Fuel_Surcharge),"N/A")</f>
        <v>15.7833</v>
      </c>
      <c r="J40" s="246">
        <f>IF(LEN('UPS FCI_Base'!K39)&gt;0,(ROUND('UPS FCI_Base'!K39*(1+Mail_Innovations_Markup),2))*(1+Mail_Innovations_Fuel_Surcharge),"N/A")</f>
        <v>16.79505</v>
      </c>
      <c r="K40" s="246">
        <f>IF(LEN('UPS FCI_Base'!L39)&gt;0,(ROUND('UPS FCI_Base'!L39*(1+Mail_Innovations_Markup),2))*(1+Mail_Innovations_Fuel_Surcharge),"N/A")</f>
        <v>22.4502</v>
      </c>
      <c r="L40" s="246">
        <f>IF(LEN('UPS FCI_Base'!M39)&gt;0,(ROUND('UPS FCI_Base'!M39*(1+Mail_Innovations_Markup),2))*(1+Mail_Innovations_Fuel_Surcharge),"N/A")</f>
        <v>17.17845</v>
      </c>
      <c r="M40" s="246" t="str">
        <f>IF(LEN('UPS FCI_Base'!N39)&gt;0,(ROUND('UPS FCI_Base'!N39*(1+Mail_Innovations_Markup),2))*(1+Mail_Innovations_Fuel_Surcharge),"N/A")</f>
        <v>N/A</v>
      </c>
      <c r="N40" s="246">
        <f>IF(LEN('UPS FCI_Base'!O39)&gt;0,(ROUND('UPS FCI_Base'!O39*(1+Mail_Innovations_Markup),2))*(1+Mail_Innovations_Fuel_Surcharge),"N/A")</f>
        <v>27.01905</v>
      </c>
      <c r="O40" s="246" t="str">
        <f>IF(LEN('UPS FCI_Base'!P39)&gt;0,(ROUND('UPS FCI_Base'!P39*(1+Mail_Innovations_Markup),2))*(1+Mail_Innovations_Fuel_Surcharge),"N/A")</f>
        <v>N/A</v>
      </c>
      <c r="P40" s="246" t="str">
        <f>IF(LEN('UPS FCI_Base'!Q39)&gt;0,(ROUND('UPS FCI_Base'!Q39*(1+Mail_Innovations_Markup),2))*(1+Mail_Innovations_Fuel_Surcharge),"N/A")</f>
        <v>N/A</v>
      </c>
      <c r="Q40" s="246">
        <f>IF(LEN('UPS FCI_Base'!R39)&gt;0,(ROUND('UPS FCI_Base'!R39*(1+Mail_Innovations_Markup),2))*(1+Mail_Innovations_Fuel_Surcharge),"N/A")</f>
        <v>13.89825</v>
      </c>
      <c r="R40" s="246">
        <f>IF(LEN('UPS FCI_Base'!S39)&gt;0,(ROUND('UPS FCI_Base'!S39*(1+Mail_Innovations_Markup),2))*(1+Mail_Innovations_Fuel_Surcharge),"N/A")</f>
        <v>17.5299</v>
      </c>
      <c r="S40" s="246">
        <f>IF(LEN('UPS FCI_Base'!T39)&gt;0,(ROUND('UPS FCI_Base'!T39*(1+Mail_Innovations_Markup),2))*(1+Mail_Innovations_Fuel_Surcharge),"N/A")</f>
        <v>22.1307</v>
      </c>
      <c r="T40" s="246">
        <f>IF(LEN('UPS FCI_Base'!U39)&gt;0,(ROUND('UPS FCI_Base'!U39*(1+Mail_Innovations_Markup),2))*(1+Mail_Innovations_Fuel_Surcharge),"N/A")</f>
        <v>16.28385</v>
      </c>
      <c r="U40" s="246" t="str">
        <f>IF(LEN('UPS FCI_Base'!V39)&gt;0,(ROUND('UPS FCI_Base'!V39*(1+Mail_Innovations_Markup),2))*(1+Mail_Innovations_Fuel_Surcharge),"N/A")</f>
        <v>N/A</v>
      </c>
      <c r="V40" s="246">
        <f>IF(LEN('UPS FCI_Base'!W39)&gt;0,(ROUND('UPS FCI_Base'!W39*(1+Mail_Innovations_Markup),2))*(1+Mail_Innovations_Fuel_Surcharge),"N/A")</f>
        <v>16.64595</v>
      </c>
      <c r="W40" s="246">
        <f>IF(LEN('UPS FCI_Base'!X39)&gt;0,(ROUND('UPS FCI_Base'!X39*(1+Mail_Innovations_Markup),2))*(1+Mail_Innovations_Fuel_Surcharge),"N/A")</f>
        <v>22.50345</v>
      </c>
    </row>
    <row r="41" ht="12.75" customHeight="1">
      <c r="A41" s="245">
        <v>2.25</v>
      </c>
      <c r="B41" s="246">
        <f>IF(LEN('UPS FCI_Base'!C40)&gt;0,ROUND('UPS FCI_Base'!C40*(1+Mail_Innovations_Markup),2),"N/A")</f>
        <v>16.74</v>
      </c>
      <c r="C41" s="246">
        <f>IF(LEN('UPS FCI_Base'!D40)&gt;0,(ROUND('UPS FCI_Base'!D40*(1+Mail_Innovations_Markup),2))*(1+Mail_Innovations_Fuel_Surcharge),"N/A")</f>
        <v>15.66615</v>
      </c>
      <c r="D41" s="246" t="str">
        <f>IF(LEN('UPS FCI_Base'!E40)&gt;0,(ROUND('UPS FCI_Base'!E40*(1+Mail_Innovations_Markup),2))*(1+Mail_Innovations_Fuel_Surcharge),"N/A")</f>
        <v>N/A</v>
      </c>
      <c r="E41" s="246" t="str">
        <f>IF(LEN('UPS FCI_Base'!F40)&gt;0,(ROUND('UPS FCI_Base'!F40*(1+Mail_Innovations_Markup),2))*(1+Mail_Innovations_Fuel_Surcharge),"N/A")</f>
        <v>N/A</v>
      </c>
      <c r="F41" s="246" t="str">
        <f>IF(LEN('UPS FCI_Base'!G40)&gt;0,(ROUND('UPS FCI_Base'!G40*(1+Mail_Innovations_Markup),2))*(1+Mail_Innovations_Fuel_Surcharge),"N/A")</f>
        <v>N/A</v>
      </c>
      <c r="G41" s="246" t="str">
        <f>IF(LEN('UPS FCI_Base'!H40)&gt;0,(ROUND('UPS FCI_Base'!H40*(1+Mail_Innovations_Markup),2))*(1+Mail_Innovations_Fuel_Surcharge),"N/A")</f>
        <v>N/A</v>
      </c>
      <c r="H41" s="246" t="str">
        <f>IF(LEN('UPS FCI_Base'!I40)&gt;0,(ROUND('UPS FCI_Base'!I40*(1+Mail_Innovations_Markup),2))*(1+Mail_Innovations_Fuel_Surcharge),"N/A")</f>
        <v>N/A</v>
      </c>
      <c r="I41" s="246">
        <f>IF(LEN('UPS FCI_Base'!J40)&gt;0,(ROUND('UPS FCI_Base'!J40*(1+Mail_Innovations_Markup),2))*(1+Mail_Innovations_Fuel_Surcharge),"N/A")</f>
        <v>16.1454</v>
      </c>
      <c r="J41" s="246">
        <f>IF(LEN('UPS FCI_Base'!K40)&gt;0,(ROUND('UPS FCI_Base'!K40*(1+Mail_Innovations_Markup),2))*(1+Mail_Innovations_Fuel_Surcharge),"N/A")</f>
        <v>17.1465</v>
      </c>
      <c r="K41" s="246">
        <f>IF(LEN('UPS FCI_Base'!L40)&gt;0,(ROUND('UPS FCI_Base'!L40*(1+Mail_Innovations_Markup),2))*(1+Mail_Innovations_Fuel_Surcharge),"N/A")</f>
        <v>22.9188</v>
      </c>
      <c r="L41" s="246">
        <f>IF(LEN('UPS FCI_Base'!M40)&gt;0,(ROUND('UPS FCI_Base'!M40*(1+Mail_Innovations_Markup),2))*(1+Mail_Innovations_Fuel_Surcharge),"N/A")</f>
        <v>17.56185</v>
      </c>
      <c r="M41" s="246" t="str">
        <f>IF(LEN('UPS FCI_Base'!N40)&gt;0,(ROUND('UPS FCI_Base'!N40*(1+Mail_Innovations_Markup),2))*(1+Mail_Innovations_Fuel_Surcharge),"N/A")</f>
        <v>N/A</v>
      </c>
      <c r="N41" s="246">
        <f>IF(LEN('UPS FCI_Base'!O40)&gt;0,(ROUND('UPS FCI_Base'!O40*(1+Mail_Innovations_Markup),2))*(1+Mail_Innovations_Fuel_Surcharge),"N/A")</f>
        <v>27.6474</v>
      </c>
      <c r="O41" s="246" t="str">
        <f>IF(LEN('UPS FCI_Base'!P40)&gt;0,(ROUND('UPS FCI_Base'!P40*(1+Mail_Innovations_Markup),2))*(1+Mail_Innovations_Fuel_Surcharge),"N/A")</f>
        <v>N/A</v>
      </c>
      <c r="P41" s="246" t="str">
        <f>IF(LEN('UPS FCI_Base'!Q40)&gt;0,(ROUND('UPS FCI_Base'!Q40*(1+Mail_Innovations_Markup),2))*(1+Mail_Innovations_Fuel_Surcharge),"N/A")</f>
        <v>N/A</v>
      </c>
      <c r="Q41" s="246">
        <f>IF(LEN('UPS FCI_Base'!R40)&gt;0,(ROUND('UPS FCI_Base'!R40*(1+Mail_Innovations_Markup),2))*(1+Mail_Innovations_Fuel_Surcharge),"N/A")</f>
        <v>14.15385</v>
      </c>
      <c r="R41" s="246">
        <f>IF(LEN('UPS FCI_Base'!S40)&gt;0,(ROUND('UPS FCI_Base'!S40*(1+Mail_Innovations_Markup),2))*(1+Mail_Innovations_Fuel_Surcharge),"N/A")</f>
        <v>17.8707</v>
      </c>
      <c r="S41" s="246">
        <f>IF(LEN('UPS FCI_Base'!T40)&gt;0,(ROUND('UPS FCI_Base'!T40*(1+Mail_Innovations_Markup),2))*(1+Mail_Innovations_Fuel_Surcharge),"N/A")</f>
        <v>22.67385</v>
      </c>
      <c r="T41" s="246">
        <f>IF(LEN('UPS FCI_Base'!U40)&gt;0,(ROUND('UPS FCI_Base'!U40*(1+Mail_Innovations_Markup),2))*(1+Mail_Innovations_Fuel_Surcharge),"N/A")</f>
        <v>16.62465</v>
      </c>
      <c r="U41" s="246" t="str">
        <f>IF(LEN('UPS FCI_Base'!V40)&gt;0,(ROUND('UPS FCI_Base'!V40*(1+Mail_Innovations_Markup),2))*(1+Mail_Innovations_Fuel_Surcharge),"N/A")</f>
        <v>N/A</v>
      </c>
      <c r="V41" s="246">
        <f>IF(LEN('UPS FCI_Base'!W40)&gt;0,(ROUND('UPS FCI_Base'!W40*(1+Mail_Innovations_Markup),2))*(1+Mail_Innovations_Fuel_Surcharge),"N/A")</f>
        <v>16.9761</v>
      </c>
      <c r="W41" s="246">
        <f>IF(LEN('UPS FCI_Base'!X40)&gt;0,(ROUND('UPS FCI_Base'!X40*(1+Mail_Innovations_Markup),2))*(1+Mail_Innovations_Fuel_Surcharge),"N/A")</f>
        <v>23.12115</v>
      </c>
    </row>
    <row r="42" ht="12.75" customHeight="1">
      <c r="A42" s="245">
        <v>2.3125</v>
      </c>
      <c r="B42" s="246">
        <f>IF(LEN('UPS FCI_Base'!C41)&gt;0,ROUND('UPS FCI_Base'!C41*(1+Mail_Innovations_Markup),2),"N/A")</f>
        <v>17.02</v>
      </c>
      <c r="C42" s="246">
        <f>IF(LEN('UPS FCI_Base'!D41)&gt;0,(ROUND('UPS FCI_Base'!D41*(1+Mail_Innovations_Markup),2))*(1+Mail_Innovations_Fuel_Surcharge),"N/A")</f>
        <v>15.94305</v>
      </c>
      <c r="D42" s="246" t="str">
        <f>IF(LEN('UPS FCI_Base'!E41)&gt;0,(ROUND('UPS FCI_Base'!E41*(1+Mail_Innovations_Markup),2))*(1+Mail_Innovations_Fuel_Surcharge),"N/A")</f>
        <v>N/A</v>
      </c>
      <c r="E42" s="246" t="str">
        <f>IF(LEN('UPS FCI_Base'!F41)&gt;0,(ROUND('UPS FCI_Base'!F41*(1+Mail_Innovations_Markup),2))*(1+Mail_Innovations_Fuel_Surcharge),"N/A")</f>
        <v>N/A</v>
      </c>
      <c r="F42" s="246" t="str">
        <f>IF(LEN('UPS FCI_Base'!G41)&gt;0,(ROUND('UPS FCI_Base'!G41*(1+Mail_Innovations_Markup),2))*(1+Mail_Innovations_Fuel_Surcharge),"N/A")</f>
        <v>N/A</v>
      </c>
      <c r="G42" s="246" t="str">
        <f>IF(LEN('UPS FCI_Base'!H41)&gt;0,(ROUND('UPS FCI_Base'!H41*(1+Mail_Innovations_Markup),2))*(1+Mail_Innovations_Fuel_Surcharge),"N/A")</f>
        <v>N/A</v>
      </c>
      <c r="H42" s="246" t="str">
        <f>IF(LEN('UPS FCI_Base'!I41)&gt;0,(ROUND('UPS FCI_Base'!I41*(1+Mail_Innovations_Markup),2))*(1+Mail_Innovations_Fuel_Surcharge),"N/A")</f>
        <v>N/A</v>
      </c>
      <c r="I42" s="246">
        <f>IF(LEN('UPS FCI_Base'!J41)&gt;0,(ROUND('UPS FCI_Base'!J41*(1+Mail_Innovations_Markup),2))*(1+Mail_Innovations_Fuel_Surcharge),"N/A")</f>
        <v>16.51815</v>
      </c>
      <c r="J42" s="246">
        <f>IF(LEN('UPS FCI_Base'!K41)&gt;0,(ROUND('UPS FCI_Base'!K41*(1+Mail_Innovations_Markup),2))*(1+Mail_Innovations_Fuel_Surcharge),"N/A")</f>
        <v>17.51925</v>
      </c>
      <c r="K42" s="246">
        <f>IF(LEN('UPS FCI_Base'!L41)&gt;0,(ROUND('UPS FCI_Base'!L41*(1+Mail_Innovations_Markup),2))*(1+Mail_Innovations_Fuel_Surcharge),"N/A")</f>
        <v>23.37675</v>
      </c>
      <c r="L42" s="246">
        <f>IF(LEN('UPS FCI_Base'!M41)&gt;0,(ROUND('UPS FCI_Base'!M41*(1+Mail_Innovations_Markup),2))*(1+Mail_Innovations_Fuel_Surcharge),"N/A")</f>
        <v>17.9346</v>
      </c>
      <c r="M42" s="246" t="str">
        <f>IF(LEN('UPS FCI_Base'!N41)&gt;0,(ROUND('UPS FCI_Base'!N41*(1+Mail_Innovations_Markup),2))*(1+Mail_Innovations_Fuel_Surcharge),"N/A")</f>
        <v>N/A</v>
      </c>
      <c r="N42" s="246">
        <f>IF(LEN('UPS FCI_Base'!O41)&gt;0,(ROUND('UPS FCI_Base'!O41*(1+Mail_Innovations_Markup),2))*(1+Mail_Innovations_Fuel_Surcharge),"N/A")</f>
        <v>28.27575</v>
      </c>
      <c r="O42" s="246" t="str">
        <f>IF(LEN('UPS FCI_Base'!P41)&gt;0,(ROUND('UPS FCI_Base'!P41*(1+Mail_Innovations_Markup),2))*(1+Mail_Innovations_Fuel_Surcharge),"N/A")</f>
        <v>N/A</v>
      </c>
      <c r="P42" s="246" t="str">
        <f>IF(LEN('UPS FCI_Base'!Q41)&gt;0,(ROUND('UPS FCI_Base'!Q41*(1+Mail_Innovations_Markup),2))*(1+Mail_Innovations_Fuel_Surcharge),"N/A")</f>
        <v>N/A</v>
      </c>
      <c r="Q42" s="246">
        <f>IF(LEN('UPS FCI_Base'!R41)&gt;0,(ROUND('UPS FCI_Base'!R41*(1+Mail_Innovations_Markup),2))*(1+Mail_Innovations_Fuel_Surcharge),"N/A")</f>
        <v>14.40945</v>
      </c>
      <c r="R42" s="246">
        <f>IF(LEN('UPS FCI_Base'!S41)&gt;0,(ROUND('UPS FCI_Base'!S41*(1+Mail_Innovations_Markup),2))*(1+Mail_Innovations_Fuel_Surcharge),"N/A")</f>
        <v>18.1902</v>
      </c>
      <c r="S42" s="246">
        <f>IF(LEN('UPS FCI_Base'!T41)&gt;0,(ROUND('UPS FCI_Base'!T41*(1+Mail_Innovations_Markup),2))*(1+Mail_Innovations_Fuel_Surcharge),"N/A")</f>
        <v>23.217</v>
      </c>
      <c r="T42" s="246">
        <f>IF(LEN('UPS FCI_Base'!U41)&gt;0,(ROUND('UPS FCI_Base'!U41*(1+Mail_Innovations_Markup),2))*(1+Mail_Innovations_Fuel_Surcharge),"N/A")</f>
        <v>16.9761</v>
      </c>
      <c r="U42" s="246" t="str">
        <f>IF(LEN('UPS FCI_Base'!V41)&gt;0,(ROUND('UPS FCI_Base'!V41*(1+Mail_Innovations_Markup),2))*(1+Mail_Innovations_Fuel_Surcharge),"N/A")</f>
        <v>N/A</v>
      </c>
      <c r="V42" s="246">
        <f>IF(LEN('UPS FCI_Base'!W41)&gt;0,(ROUND('UPS FCI_Base'!W41*(1+Mail_Innovations_Markup),2))*(1+Mail_Innovations_Fuel_Surcharge),"N/A")</f>
        <v>17.2956</v>
      </c>
      <c r="W42" s="246">
        <f>IF(LEN('UPS FCI_Base'!X41)&gt;0,(ROUND('UPS FCI_Base'!X41*(1+Mail_Innovations_Markup),2))*(1+Mail_Innovations_Fuel_Surcharge),"N/A")</f>
        <v>23.7495</v>
      </c>
    </row>
    <row r="43" ht="12.75" customHeight="1">
      <c r="A43" s="245">
        <v>2.375</v>
      </c>
      <c r="B43" s="246">
        <f>IF(LEN('UPS FCI_Base'!C42)&gt;0,ROUND('UPS FCI_Base'!C42*(1+Mail_Innovations_Markup),2),"N/A")</f>
        <v>17.29</v>
      </c>
      <c r="C43" s="246">
        <f>IF(LEN('UPS FCI_Base'!D42)&gt;0,(ROUND('UPS FCI_Base'!D42*(1+Mail_Innovations_Markup),2))*(1+Mail_Innovations_Fuel_Surcharge),"N/A")</f>
        <v>16.2093</v>
      </c>
      <c r="D43" s="246" t="str">
        <f>IF(LEN('UPS FCI_Base'!E42)&gt;0,(ROUND('UPS FCI_Base'!E42*(1+Mail_Innovations_Markup),2))*(1+Mail_Innovations_Fuel_Surcharge),"N/A")</f>
        <v>N/A</v>
      </c>
      <c r="E43" s="246" t="str">
        <f>IF(LEN('UPS FCI_Base'!F42)&gt;0,(ROUND('UPS FCI_Base'!F42*(1+Mail_Innovations_Markup),2))*(1+Mail_Innovations_Fuel_Surcharge),"N/A")</f>
        <v>N/A</v>
      </c>
      <c r="F43" s="246" t="str">
        <f>IF(LEN('UPS FCI_Base'!G42)&gt;0,(ROUND('UPS FCI_Base'!G42*(1+Mail_Innovations_Markup),2))*(1+Mail_Innovations_Fuel_Surcharge),"N/A")</f>
        <v>N/A</v>
      </c>
      <c r="G43" s="246" t="str">
        <f>IF(LEN('UPS FCI_Base'!H42)&gt;0,(ROUND('UPS FCI_Base'!H42*(1+Mail_Innovations_Markup),2))*(1+Mail_Innovations_Fuel_Surcharge),"N/A")</f>
        <v>N/A</v>
      </c>
      <c r="H43" s="246" t="str">
        <f>IF(LEN('UPS FCI_Base'!I42)&gt;0,(ROUND('UPS FCI_Base'!I42*(1+Mail_Innovations_Markup),2))*(1+Mail_Innovations_Fuel_Surcharge),"N/A")</f>
        <v>N/A</v>
      </c>
      <c r="I43" s="246">
        <f>IF(LEN('UPS FCI_Base'!J42)&gt;0,(ROUND('UPS FCI_Base'!J42*(1+Mail_Innovations_Markup),2))*(1+Mail_Innovations_Fuel_Surcharge),"N/A")</f>
        <v>16.88025</v>
      </c>
      <c r="J43" s="246">
        <f>IF(LEN('UPS FCI_Base'!K42)&gt;0,(ROUND('UPS FCI_Base'!K42*(1+Mail_Innovations_Markup),2))*(1+Mail_Innovations_Fuel_Surcharge),"N/A")</f>
        <v>17.8707</v>
      </c>
      <c r="K43" s="246">
        <f>IF(LEN('UPS FCI_Base'!L42)&gt;0,(ROUND('UPS FCI_Base'!L42*(1+Mail_Innovations_Markup),2))*(1+Mail_Innovations_Fuel_Surcharge),"N/A")</f>
        <v>23.84535</v>
      </c>
      <c r="L43" s="246">
        <f>IF(LEN('UPS FCI_Base'!M42)&gt;0,(ROUND('UPS FCI_Base'!M42*(1+Mail_Innovations_Markup),2))*(1+Mail_Innovations_Fuel_Surcharge),"N/A")</f>
        <v>18.318</v>
      </c>
      <c r="M43" s="246" t="str">
        <f>IF(LEN('UPS FCI_Base'!N42)&gt;0,(ROUND('UPS FCI_Base'!N42*(1+Mail_Innovations_Markup),2))*(1+Mail_Innovations_Fuel_Surcharge),"N/A")</f>
        <v>N/A</v>
      </c>
      <c r="N43" s="246">
        <f>IF(LEN('UPS FCI_Base'!O42)&gt;0,(ROUND('UPS FCI_Base'!O42*(1+Mail_Innovations_Markup),2))*(1+Mail_Innovations_Fuel_Surcharge),"N/A")</f>
        <v>28.91475</v>
      </c>
      <c r="O43" s="246" t="str">
        <f>IF(LEN('UPS FCI_Base'!P42)&gt;0,(ROUND('UPS FCI_Base'!P42*(1+Mail_Innovations_Markup),2))*(1+Mail_Innovations_Fuel_Surcharge),"N/A")</f>
        <v>N/A</v>
      </c>
      <c r="P43" s="246" t="str">
        <f>IF(LEN('UPS FCI_Base'!Q42)&gt;0,(ROUND('UPS FCI_Base'!Q42*(1+Mail_Innovations_Markup),2))*(1+Mail_Innovations_Fuel_Surcharge),"N/A")</f>
        <v>N/A</v>
      </c>
      <c r="Q43" s="246">
        <f>IF(LEN('UPS FCI_Base'!R42)&gt;0,(ROUND('UPS FCI_Base'!R42*(1+Mail_Innovations_Markup),2))*(1+Mail_Innovations_Fuel_Surcharge),"N/A")</f>
        <v>14.66505</v>
      </c>
      <c r="R43" s="246">
        <f>IF(LEN('UPS FCI_Base'!S42)&gt;0,(ROUND('UPS FCI_Base'!S42*(1+Mail_Innovations_Markup),2))*(1+Mail_Innovations_Fuel_Surcharge),"N/A")</f>
        <v>18.531</v>
      </c>
      <c r="S43" s="246">
        <f>IF(LEN('UPS FCI_Base'!T42)&gt;0,(ROUND('UPS FCI_Base'!T42*(1+Mail_Innovations_Markup),2))*(1+Mail_Innovations_Fuel_Surcharge),"N/A")</f>
        <v>23.76015</v>
      </c>
      <c r="T43" s="246">
        <f>IF(LEN('UPS FCI_Base'!U42)&gt;0,(ROUND('UPS FCI_Base'!U42*(1+Mail_Innovations_Markup),2))*(1+Mail_Innovations_Fuel_Surcharge),"N/A")</f>
        <v>17.3169</v>
      </c>
      <c r="U43" s="246" t="str">
        <f>IF(LEN('UPS FCI_Base'!V42)&gt;0,(ROUND('UPS FCI_Base'!V42*(1+Mail_Innovations_Markup),2))*(1+Mail_Innovations_Fuel_Surcharge),"N/A")</f>
        <v>N/A</v>
      </c>
      <c r="V43" s="246">
        <f>IF(LEN('UPS FCI_Base'!W42)&gt;0,(ROUND('UPS FCI_Base'!W42*(1+Mail_Innovations_Markup),2))*(1+Mail_Innovations_Fuel_Surcharge),"N/A")</f>
        <v>17.6151</v>
      </c>
      <c r="W43" s="246">
        <f>IF(LEN('UPS FCI_Base'!X42)&gt;0,(ROUND('UPS FCI_Base'!X42*(1+Mail_Innovations_Markup),2))*(1+Mail_Innovations_Fuel_Surcharge),"N/A")</f>
        <v>24.3672</v>
      </c>
    </row>
    <row r="44" ht="12.75" customHeight="1">
      <c r="A44" s="245">
        <v>2.4375</v>
      </c>
      <c r="B44" s="246">
        <f>IF(LEN('UPS FCI_Base'!C43)&gt;0,ROUND('UPS FCI_Base'!C43*(1+Mail_Innovations_Markup),2),"N/A")</f>
        <v>17.57</v>
      </c>
      <c r="C44" s="246">
        <f>IF(LEN('UPS FCI_Base'!D43)&gt;0,(ROUND('UPS FCI_Base'!D43*(1+Mail_Innovations_Markup),2))*(1+Mail_Innovations_Fuel_Surcharge),"N/A")</f>
        <v>16.4862</v>
      </c>
      <c r="D44" s="246" t="str">
        <f>IF(LEN('UPS FCI_Base'!E43)&gt;0,(ROUND('UPS FCI_Base'!E43*(1+Mail_Innovations_Markup),2))*(1+Mail_Innovations_Fuel_Surcharge),"N/A")</f>
        <v>N/A</v>
      </c>
      <c r="E44" s="246" t="str">
        <f>IF(LEN('UPS FCI_Base'!F43)&gt;0,(ROUND('UPS FCI_Base'!F43*(1+Mail_Innovations_Markup),2))*(1+Mail_Innovations_Fuel_Surcharge),"N/A")</f>
        <v>N/A</v>
      </c>
      <c r="F44" s="246" t="str">
        <f>IF(LEN('UPS FCI_Base'!G43)&gt;0,(ROUND('UPS FCI_Base'!G43*(1+Mail_Innovations_Markup),2))*(1+Mail_Innovations_Fuel_Surcharge),"N/A")</f>
        <v>N/A</v>
      </c>
      <c r="G44" s="246" t="str">
        <f>IF(LEN('UPS FCI_Base'!H43)&gt;0,(ROUND('UPS FCI_Base'!H43*(1+Mail_Innovations_Markup),2))*(1+Mail_Innovations_Fuel_Surcharge),"N/A")</f>
        <v>N/A</v>
      </c>
      <c r="H44" s="246" t="str">
        <f>IF(LEN('UPS FCI_Base'!I43)&gt;0,(ROUND('UPS FCI_Base'!I43*(1+Mail_Innovations_Markup),2))*(1+Mail_Innovations_Fuel_Surcharge),"N/A")</f>
        <v>N/A</v>
      </c>
      <c r="I44" s="246">
        <f>IF(LEN('UPS FCI_Base'!J43)&gt;0,(ROUND('UPS FCI_Base'!J43*(1+Mail_Innovations_Markup),2))*(1+Mail_Innovations_Fuel_Surcharge),"N/A")</f>
        <v>17.253</v>
      </c>
      <c r="J44" s="246">
        <f>IF(LEN('UPS FCI_Base'!K43)&gt;0,(ROUND('UPS FCI_Base'!K43*(1+Mail_Innovations_Markup),2))*(1+Mail_Innovations_Fuel_Surcharge),"N/A")</f>
        <v>18.2328</v>
      </c>
      <c r="K44" s="246">
        <f>IF(LEN('UPS FCI_Base'!L43)&gt;0,(ROUND('UPS FCI_Base'!L43*(1+Mail_Innovations_Markup),2))*(1+Mail_Innovations_Fuel_Surcharge),"N/A")</f>
        <v>24.31395</v>
      </c>
      <c r="L44" s="246">
        <f>IF(LEN('UPS FCI_Base'!M43)&gt;0,(ROUND('UPS FCI_Base'!M43*(1+Mail_Innovations_Markup),2))*(1+Mail_Innovations_Fuel_Surcharge),"N/A")</f>
        <v>18.7014</v>
      </c>
      <c r="M44" s="246" t="str">
        <f>IF(LEN('UPS FCI_Base'!N43)&gt;0,(ROUND('UPS FCI_Base'!N43*(1+Mail_Innovations_Markup),2))*(1+Mail_Innovations_Fuel_Surcharge),"N/A")</f>
        <v>N/A</v>
      </c>
      <c r="N44" s="246">
        <f>IF(LEN('UPS FCI_Base'!O43)&gt;0,(ROUND('UPS FCI_Base'!O43*(1+Mail_Innovations_Markup),2))*(1+Mail_Innovations_Fuel_Surcharge),"N/A")</f>
        <v>29.53245</v>
      </c>
      <c r="O44" s="246" t="str">
        <f>IF(LEN('UPS FCI_Base'!P43)&gt;0,(ROUND('UPS FCI_Base'!P43*(1+Mail_Innovations_Markup),2))*(1+Mail_Innovations_Fuel_Surcharge),"N/A")</f>
        <v>N/A</v>
      </c>
      <c r="P44" s="246" t="str">
        <f>IF(LEN('UPS FCI_Base'!Q43)&gt;0,(ROUND('UPS FCI_Base'!Q43*(1+Mail_Innovations_Markup),2))*(1+Mail_Innovations_Fuel_Surcharge),"N/A")</f>
        <v>N/A</v>
      </c>
      <c r="Q44" s="246">
        <f>IF(LEN('UPS FCI_Base'!R43)&gt;0,(ROUND('UPS FCI_Base'!R43*(1+Mail_Innovations_Markup),2))*(1+Mail_Innovations_Fuel_Surcharge),"N/A")</f>
        <v>14.92065</v>
      </c>
      <c r="R44" s="246">
        <f>IF(LEN('UPS FCI_Base'!S43)&gt;0,(ROUND('UPS FCI_Base'!S43*(1+Mail_Innovations_Markup),2))*(1+Mail_Innovations_Fuel_Surcharge),"N/A")</f>
        <v>18.86115</v>
      </c>
      <c r="S44" s="246">
        <f>IF(LEN('UPS FCI_Base'!T43)&gt;0,(ROUND('UPS FCI_Base'!T43*(1+Mail_Innovations_Markup),2))*(1+Mail_Innovations_Fuel_Surcharge),"N/A")</f>
        <v>24.29265</v>
      </c>
      <c r="T44" s="246">
        <f>IF(LEN('UPS FCI_Base'!U43)&gt;0,(ROUND('UPS FCI_Base'!U43*(1+Mail_Innovations_Markup),2))*(1+Mail_Innovations_Fuel_Surcharge),"N/A")</f>
        <v>17.66835</v>
      </c>
      <c r="U44" s="246" t="str">
        <f>IF(LEN('UPS FCI_Base'!V43)&gt;0,(ROUND('UPS FCI_Base'!V43*(1+Mail_Innovations_Markup),2))*(1+Mail_Innovations_Fuel_Surcharge),"N/A")</f>
        <v>N/A</v>
      </c>
      <c r="V44" s="246">
        <f>IF(LEN('UPS FCI_Base'!W43)&gt;0,(ROUND('UPS FCI_Base'!W43*(1+Mail_Innovations_Markup),2))*(1+Mail_Innovations_Fuel_Surcharge),"N/A")</f>
        <v>17.9346</v>
      </c>
      <c r="W44" s="246">
        <f>IF(LEN('UPS FCI_Base'!X43)&gt;0,(ROUND('UPS FCI_Base'!X43*(1+Mail_Innovations_Markup),2))*(1+Mail_Innovations_Fuel_Surcharge),"N/A")</f>
        <v>24.97425</v>
      </c>
    </row>
    <row r="45" ht="12.75" customHeight="1">
      <c r="A45" s="245">
        <v>2.5</v>
      </c>
      <c r="B45" s="246">
        <f>IF(LEN('UPS FCI_Base'!C44)&gt;0,ROUND('UPS FCI_Base'!C44*(1+Mail_Innovations_Markup),2),"N/A")</f>
        <v>17.84</v>
      </c>
      <c r="C45" s="246">
        <f>IF(LEN('UPS FCI_Base'!D44)&gt;0,(ROUND('UPS FCI_Base'!D44*(1+Mail_Innovations_Markup),2))*(1+Mail_Innovations_Fuel_Surcharge),"N/A")</f>
        <v>16.7631</v>
      </c>
      <c r="D45" s="246" t="str">
        <f>IF(LEN('UPS FCI_Base'!E44)&gt;0,(ROUND('UPS FCI_Base'!E44*(1+Mail_Innovations_Markup),2))*(1+Mail_Innovations_Fuel_Surcharge),"N/A")</f>
        <v>N/A</v>
      </c>
      <c r="E45" s="246" t="str">
        <f>IF(LEN('UPS FCI_Base'!F44)&gt;0,(ROUND('UPS FCI_Base'!F44*(1+Mail_Innovations_Markup),2))*(1+Mail_Innovations_Fuel_Surcharge),"N/A")</f>
        <v>N/A</v>
      </c>
      <c r="F45" s="246" t="str">
        <f>IF(LEN('UPS FCI_Base'!G44)&gt;0,(ROUND('UPS FCI_Base'!G44*(1+Mail_Innovations_Markup),2))*(1+Mail_Innovations_Fuel_Surcharge),"N/A")</f>
        <v>N/A</v>
      </c>
      <c r="G45" s="246" t="str">
        <f>IF(LEN('UPS FCI_Base'!H44)&gt;0,(ROUND('UPS FCI_Base'!H44*(1+Mail_Innovations_Markup),2))*(1+Mail_Innovations_Fuel_Surcharge),"N/A")</f>
        <v>N/A</v>
      </c>
      <c r="H45" s="246" t="str">
        <f>IF(LEN('UPS FCI_Base'!I44)&gt;0,(ROUND('UPS FCI_Base'!I44*(1+Mail_Innovations_Markup),2))*(1+Mail_Innovations_Fuel_Surcharge),"N/A")</f>
        <v>N/A</v>
      </c>
      <c r="I45" s="246">
        <f>IF(LEN('UPS FCI_Base'!J44)&gt;0,(ROUND('UPS FCI_Base'!J44*(1+Mail_Innovations_Markup),2))*(1+Mail_Innovations_Fuel_Surcharge),"N/A")</f>
        <v>17.6364</v>
      </c>
      <c r="J45" s="246">
        <f>IF(LEN('UPS FCI_Base'!K44)&gt;0,(ROUND('UPS FCI_Base'!K44*(1+Mail_Innovations_Markup),2))*(1+Mail_Innovations_Fuel_Surcharge),"N/A")</f>
        <v>18.58425</v>
      </c>
      <c r="K45" s="246">
        <f>IF(LEN('UPS FCI_Base'!L44)&gt;0,(ROUND('UPS FCI_Base'!L44*(1+Mail_Innovations_Markup),2))*(1+Mail_Innovations_Fuel_Surcharge),"N/A")</f>
        <v>24.78255</v>
      </c>
      <c r="L45" s="246">
        <f>IF(LEN('UPS FCI_Base'!M44)&gt;0,(ROUND('UPS FCI_Base'!M44*(1+Mail_Innovations_Markup),2))*(1+Mail_Innovations_Fuel_Surcharge),"N/A")</f>
        <v>19.0848</v>
      </c>
      <c r="M45" s="246" t="str">
        <f>IF(LEN('UPS FCI_Base'!N44)&gt;0,(ROUND('UPS FCI_Base'!N44*(1+Mail_Innovations_Markup),2))*(1+Mail_Innovations_Fuel_Surcharge),"N/A")</f>
        <v>N/A</v>
      </c>
      <c r="N45" s="246">
        <f>IF(LEN('UPS FCI_Base'!O44)&gt;0,(ROUND('UPS FCI_Base'!O44*(1+Mail_Innovations_Markup),2))*(1+Mail_Innovations_Fuel_Surcharge),"N/A")</f>
        <v>30.17145</v>
      </c>
      <c r="O45" s="246" t="str">
        <f>IF(LEN('UPS FCI_Base'!P44)&gt;0,(ROUND('UPS FCI_Base'!P44*(1+Mail_Innovations_Markup),2))*(1+Mail_Innovations_Fuel_Surcharge),"N/A")</f>
        <v>N/A</v>
      </c>
      <c r="P45" s="246" t="str">
        <f>IF(LEN('UPS FCI_Base'!Q44)&gt;0,(ROUND('UPS FCI_Base'!Q44*(1+Mail_Innovations_Markup),2))*(1+Mail_Innovations_Fuel_Surcharge),"N/A")</f>
        <v>N/A</v>
      </c>
      <c r="Q45" s="246">
        <f>IF(LEN('UPS FCI_Base'!R44)&gt;0,(ROUND('UPS FCI_Base'!R44*(1+Mail_Innovations_Markup),2))*(1+Mail_Innovations_Fuel_Surcharge),"N/A")</f>
        <v>15.1869</v>
      </c>
      <c r="R45" s="246">
        <f>IF(LEN('UPS FCI_Base'!S44)&gt;0,(ROUND('UPS FCI_Base'!S44*(1+Mail_Innovations_Markup),2))*(1+Mail_Innovations_Fuel_Surcharge),"N/A")</f>
        <v>19.20195</v>
      </c>
      <c r="S45" s="246">
        <f>IF(LEN('UPS FCI_Base'!T44)&gt;0,(ROUND('UPS FCI_Base'!T44*(1+Mail_Innovations_Markup),2))*(1+Mail_Innovations_Fuel_Surcharge),"N/A")</f>
        <v>24.84645</v>
      </c>
      <c r="T45" s="246">
        <f>IF(LEN('UPS FCI_Base'!U44)&gt;0,(ROUND('UPS FCI_Base'!U44*(1+Mail_Innovations_Markup),2))*(1+Mail_Innovations_Fuel_Surcharge),"N/A")</f>
        <v>18.0198</v>
      </c>
      <c r="U45" s="246" t="str">
        <f>IF(LEN('UPS FCI_Base'!V44)&gt;0,(ROUND('UPS FCI_Base'!V44*(1+Mail_Innovations_Markup),2))*(1+Mail_Innovations_Fuel_Surcharge),"N/A")</f>
        <v>N/A</v>
      </c>
      <c r="V45" s="246">
        <f>IF(LEN('UPS FCI_Base'!W44)&gt;0,(ROUND('UPS FCI_Base'!W44*(1+Mail_Innovations_Markup),2))*(1+Mail_Innovations_Fuel_Surcharge),"N/A")</f>
        <v>18.26475</v>
      </c>
      <c r="W45" s="246">
        <f>IF(LEN('UPS FCI_Base'!X44)&gt;0,(ROUND('UPS FCI_Base'!X44*(1+Mail_Innovations_Markup),2))*(1+Mail_Innovations_Fuel_Surcharge),"N/A")</f>
        <v>25.6026</v>
      </c>
    </row>
    <row r="46" ht="12.75" customHeight="1">
      <c r="A46" s="245">
        <v>2.5625</v>
      </c>
      <c r="B46" s="246">
        <f>IF(LEN('UPS FCI_Base'!C45)&gt;0,ROUND('UPS FCI_Base'!C45*(1+Mail_Innovations_Markup),2),"N/A")</f>
        <v>18.11</v>
      </c>
      <c r="C46" s="246">
        <f>IF(LEN('UPS FCI_Base'!D45)&gt;0,(ROUND('UPS FCI_Base'!D45*(1+Mail_Innovations_Markup),2))*(1+Mail_Innovations_Fuel_Surcharge),"N/A")</f>
        <v>17.02935</v>
      </c>
      <c r="D46" s="246" t="str">
        <f>IF(LEN('UPS FCI_Base'!E45)&gt;0,(ROUND('UPS FCI_Base'!E45*(1+Mail_Innovations_Markup),2))*(1+Mail_Innovations_Fuel_Surcharge),"N/A")</f>
        <v>N/A</v>
      </c>
      <c r="E46" s="246" t="str">
        <f>IF(LEN('UPS FCI_Base'!F45)&gt;0,(ROUND('UPS FCI_Base'!F45*(1+Mail_Innovations_Markup),2))*(1+Mail_Innovations_Fuel_Surcharge),"N/A")</f>
        <v>N/A</v>
      </c>
      <c r="F46" s="246" t="str">
        <f>IF(LEN('UPS FCI_Base'!G45)&gt;0,(ROUND('UPS FCI_Base'!G45*(1+Mail_Innovations_Markup),2))*(1+Mail_Innovations_Fuel_Surcharge),"N/A")</f>
        <v>N/A</v>
      </c>
      <c r="G46" s="246" t="str">
        <f>IF(LEN('UPS FCI_Base'!H45)&gt;0,(ROUND('UPS FCI_Base'!H45*(1+Mail_Innovations_Markup),2))*(1+Mail_Innovations_Fuel_Surcharge),"N/A")</f>
        <v>N/A</v>
      </c>
      <c r="H46" s="246" t="str">
        <f>IF(LEN('UPS FCI_Base'!I45)&gt;0,(ROUND('UPS FCI_Base'!I45*(1+Mail_Innovations_Markup),2))*(1+Mail_Innovations_Fuel_Surcharge),"N/A")</f>
        <v>N/A</v>
      </c>
      <c r="I46" s="246">
        <f>IF(LEN('UPS FCI_Base'!J45)&gt;0,(ROUND('UPS FCI_Base'!J45*(1+Mail_Innovations_Markup),2))*(1+Mail_Innovations_Fuel_Surcharge),"N/A")</f>
        <v>17.9985</v>
      </c>
      <c r="J46" s="246">
        <f>IF(LEN('UPS FCI_Base'!K45)&gt;0,(ROUND('UPS FCI_Base'!K45*(1+Mail_Innovations_Markup),2))*(1+Mail_Innovations_Fuel_Surcharge),"N/A")</f>
        <v>18.94635</v>
      </c>
      <c r="K46" s="246">
        <f>IF(LEN('UPS FCI_Base'!L45)&gt;0,(ROUND('UPS FCI_Base'!L45*(1+Mail_Innovations_Markup),2))*(1+Mail_Innovations_Fuel_Surcharge),"N/A")</f>
        <v>25.22985</v>
      </c>
      <c r="L46" s="246">
        <f>IF(LEN('UPS FCI_Base'!M45)&gt;0,(ROUND('UPS FCI_Base'!M45*(1+Mail_Innovations_Markup),2))*(1+Mail_Innovations_Fuel_Surcharge),"N/A")</f>
        <v>19.4682</v>
      </c>
      <c r="M46" s="246" t="str">
        <f>IF(LEN('UPS FCI_Base'!N45)&gt;0,(ROUND('UPS FCI_Base'!N45*(1+Mail_Innovations_Markup),2))*(1+Mail_Innovations_Fuel_Surcharge),"N/A")</f>
        <v>N/A</v>
      </c>
      <c r="N46" s="246">
        <f>IF(LEN('UPS FCI_Base'!O45)&gt;0,(ROUND('UPS FCI_Base'!O45*(1+Mail_Innovations_Markup),2))*(1+Mail_Innovations_Fuel_Surcharge),"N/A")</f>
        <v>30.7998</v>
      </c>
      <c r="O46" s="246" t="str">
        <f>IF(LEN('UPS FCI_Base'!P45)&gt;0,(ROUND('UPS FCI_Base'!P45*(1+Mail_Innovations_Markup),2))*(1+Mail_Innovations_Fuel_Surcharge),"N/A")</f>
        <v>N/A</v>
      </c>
      <c r="P46" s="246" t="str">
        <f>IF(LEN('UPS FCI_Base'!Q45)&gt;0,(ROUND('UPS FCI_Base'!Q45*(1+Mail_Innovations_Markup),2))*(1+Mail_Innovations_Fuel_Surcharge),"N/A")</f>
        <v>N/A</v>
      </c>
      <c r="Q46" s="246">
        <f>IF(LEN('UPS FCI_Base'!R45)&gt;0,(ROUND('UPS FCI_Base'!R45*(1+Mail_Innovations_Markup),2))*(1+Mail_Innovations_Fuel_Surcharge),"N/A")</f>
        <v>15.4425</v>
      </c>
      <c r="R46" s="246">
        <f>IF(LEN('UPS FCI_Base'!S45)&gt;0,(ROUND('UPS FCI_Base'!S45*(1+Mail_Innovations_Markup),2))*(1+Mail_Innovations_Fuel_Surcharge),"N/A")</f>
        <v>19.5321</v>
      </c>
      <c r="S46" s="246">
        <f>IF(LEN('UPS FCI_Base'!T45)&gt;0,(ROUND('UPS FCI_Base'!T45*(1+Mail_Innovations_Markup),2))*(1+Mail_Innovations_Fuel_Surcharge),"N/A")</f>
        <v>25.3896</v>
      </c>
      <c r="T46" s="246">
        <f>IF(LEN('UPS FCI_Base'!U45)&gt;0,(ROUND('UPS FCI_Base'!U45*(1+Mail_Innovations_Markup),2))*(1+Mail_Innovations_Fuel_Surcharge),"N/A")</f>
        <v>18.3606</v>
      </c>
      <c r="U46" s="246" t="str">
        <f>IF(LEN('UPS FCI_Base'!V45)&gt;0,(ROUND('UPS FCI_Base'!V45*(1+Mail_Innovations_Markup),2))*(1+Mail_Innovations_Fuel_Surcharge),"N/A")</f>
        <v>N/A</v>
      </c>
      <c r="V46" s="246">
        <f>IF(LEN('UPS FCI_Base'!W45)&gt;0,(ROUND('UPS FCI_Base'!W45*(1+Mail_Innovations_Markup),2))*(1+Mail_Innovations_Fuel_Surcharge),"N/A")</f>
        <v>18.58425</v>
      </c>
      <c r="W46" s="246">
        <f>IF(LEN('UPS FCI_Base'!X45)&gt;0,(ROUND('UPS FCI_Base'!X45*(1+Mail_Innovations_Markup),2))*(1+Mail_Innovations_Fuel_Surcharge),"N/A")</f>
        <v>26.2203</v>
      </c>
    </row>
    <row r="47" ht="12.75" customHeight="1">
      <c r="A47" s="245">
        <v>2.625</v>
      </c>
      <c r="B47" s="246">
        <f>IF(LEN('UPS FCI_Base'!C46)&gt;0,ROUND('UPS FCI_Base'!C46*(1+Mail_Innovations_Markup),2),"N/A")</f>
        <v>18.38</v>
      </c>
      <c r="C47" s="246">
        <f>IF(LEN('UPS FCI_Base'!D46)&gt;0,(ROUND('UPS FCI_Base'!D46*(1+Mail_Innovations_Markup),2))*(1+Mail_Innovations_Fuel_Surcharge),"N/A")</f>
        <v>17.30625</v>
      </c>
      <c r="D47" s="246" t="str">
        <f>IF(LEN('UPS FCI_Base'!E46)&gt;0,(ROUND('UPS FCI_Base'!E46*(1+Mail_Innovations_Markup),2))*(1+Mail_Innovations_Fuel_Surcharge),"N/A")</f>
        <v>N/A</v>
      </c>
      <c r="E47" s="246" t="str">
        <f>IF(LEN('UPS FCI_Base'!F46)&gt;0,(ROUND('UPS FCI_Base'!F46*(1+Mail_Innovations_Markup),2))*(1+Mail_Innovations_Fuel_Surcharge),"N/A")</f>
        <v>N/A</v>
      </c>
      <c r="F47" s="246" t="str">
        <f>IF(LEN('UPS FCI_Base'!G46)&gt;0,(ROUND('UPS FCI_Base'!G46*(1+Mail_Innovations_Markup),2))*(1+Mail_Innovations_Fuel_Surcharge),"N/A")</f>
        <v>N/A</v>
      </c>
      <c r="G47" s="246" t="str">
        <f>IF(LEN('UPS FCI_Base'!H46)&gt;0,(ROUND('UPS FCI_Base'!H46*(1+Mail_Innovations_Markup),2))*(1+Mail_Innovations_Fuel_Surcharge),"N/A")</f>
        <v>N/A</v>
      </c>
      <c r="H47" s="246" t="str">
        <f>IF(LEN('UPS FCI_Base'!I46)&gt;0,(ROUND('UPS FCI_Base'!I46*(1+Mail_Innovations_Markup),2))*(1+Mail_Innovations_Fuel_Surcharge),"N/A")</f>
        <v>N/A</v>
      </c>
      <c r="I47" s="246">
        <f>IF(LEN('UPS FCI_Base'!J46)&gt;0,(ROUND('UPS FCI_Base'!J46*(1+Mail_Innovations_Markup),2))*(1+Mail_Innovations_Fuel_Surcharge),"N/A")</f>
        <v>18.37125</v>
      </c>
      <c r="J47" s="246">
        <f>IF(LEN('UPS FCI_Base'!K46)&gt;0,(ROUND('UPS FCI_Base'!K46*(1+Mail_Innovations_Markup),2))*(1+Mail_Innovations_Fuel_Surcharge),"N/A")</f>
        <v>19.2978</v>
      </c>
      <c r="K47" s="246">
        <f>IF(LEN('UPS FCI_Base'!L46)&gt;0,(ROUND('UPS FCI_Base'!L46*(1+Mail_Innovations_Markup),2))*(1+Mail_Innovations_Fuel_Surcharge),"N/A")</f>
        <v>25.69845</v>
      </c>
      <c r="L47" s="246">
        <f>IF(LEN('UPS FCI_Base'!M46)&gt;0,(ROUND('UPS FCI_Base'!M46*(1+Mail_Innovations_Markup),2))*(1+Mail_Innovations_Fuel_Surcharge),"N/A")</f>
        <v>19.84095</v>
      </c>
      <c r="M47" s="246" t="str">
        <f>IF(LEN('UPS FCI_Base'!N46)&gt;0,(ROUND('UPS FCI_Base'!N46*(1+Mail_Innovations_Markup),2))*(1+Mail_Innovations_Fuel_Surcharge),"N/A")</f>
        <v>N/A</v>
      </c>
      <c r="N47" s="246">
        <f>IF(LEN('UPS FCI_Base'!O46)&gt;0,(ROUND('UPS FCI_Base'!O46*(1+Mail_Innovations_Markup),2))*(1+Mail_Innovations_Fuel_Surcharge),"N/A")</f>
        <v>31.42815</v>
      </c>
      <c r="O47" s="246" t="str">
        <f>IF(LEN('UPS FCI_Base'!P46)&gt;0,(ROUND('UPS FCI_Base'!P46*(1+Mail_Innovations_Markup),2))*(1+Mail_Innovations_Fuel_Surcharge),"N/A")</f>
        <v>N/A</v>
      </c>
      <c r="P47" s="246" t="str">
        <f>IF(LEN('UPS FCI_Base'!Q46)&gt;0,(ROUND('UPS FCI_Base'!Q46*(1+Mail_Innovations_Markup),2))*(1+Mail_Innovations_Fuel_Surcharge),"N/A")</f>
        <v>N/A</v>
      </c>
      <c r="Q47" s="246">
        <f>IF(LEN('UPS FCI_Base'!R46)&gt;0,(ROUND('UPS FCI_Base'!R46*(1+Mail_Innovations_Markup),2))*(1+Mail_Innovations_Fuel_Surcharge),"N/A")</f>
        <v>15.6981</v>
      </c>
      <c r="R47" s="246">
        <f>IF(LEN('UPS FCI_Base'!S46)&gt;0,(ROUND('UPS FCI_Base'!S46*(1+Mail_Innovations_Markup),2))*(1+Mail_Innovations_Fuel_Surcharge),"N/A")</f>
        <v>19.86225</v>
      </c>
      <c r="S47" s="246">
        <f>IF(LEN('UPS FCI_Base'!T46)&gt;0,(ROUND('UPS FCI_Base'!T46*(1+Mail_Innovations_Markup),2))*(1+Mail_Innovations_Fuel_Surcharge),"N/A")</f>
        <v>25.9221</v>
      </c>
      <c r="T47" s="246">
        <f>IF(LEN('UPS FCI_Base'!U46)&gt;0,(ROUND('UPS FCI_Base'!U46*(1+Mail_Innovations_Markup),2))*(1+Mail_Innovations_Fuel_Surcharge),"N/A")</f>
        <v>18.71205</v>
      </c>
      <c r="U47" s="246" t="str">
        <f>IF(LEN('UPS FCI_Base'!V46)&gt;0,(ROUND('UPS FCI_Base'!V46*(1+Mail_Innovations_Markup),2))*(1+Mail_Innovations_Fuel_Surcharge),"N/A")</f>
        <v>N/A</v>
      </c>
      <c r="V47" s="246">
        <f>IF(LEN('UPS FCI_Base'!W46)&gt;0,(ROUND('UPS FCI_Base'!W46*(1+Mail_Innovations_Markup),2))*(1+Mail_Innovations_Fuel_Surcharge),"N/A")</f>
        <v>18.8931</v>
      </c>
      <c r="W47" s="246">
        <f>IF(LEN('UPS FCI_Base'!X46)&gt;0,(ROUND('UPS FCI_Base'!X46*(1+Mail_Innovations_Markup),2))*(1+Mail_Innovations_Fuel_Surcharge),"N/A")</f>
        <v>26.838</v>
      </c>
    </row>
    <row r="48" ht="12.75" customHeight="1">
      <c r="A48" s="245">
        <v>2.6875</v>
      </c>
      <c r="B48" s="246">
        <f>IF(LEN('UPS FCI_Base'!C47)&gt;0,ROUND('UPS FCI_Base'!C47*(1+Mail_Innovations_Markup),2),"N/A")</f>
        <v>18.66</v>
      </c>
      <c r="C48" s="246">
        <f>IF(LEN('UPS FCI_Base'!D47)&gt;0,(ROUND('UPS FCI_Base'!D47*(1+Mail_Innovations_Markup),2))*(1+Mail_Innovations_Fuel_Surcharge),"N/A")</f>
        <v>17.5725</v>
      </c>
      <c r="D48" s="246" t="str">
        <f>IF(LEN('UPS FCI_Base'!E47)&gt;0,(ROUND('UPS FCI_Base'!E47*(1+Mail_Innovations_Markup),2))*(1+Mail_Innovations_Fuel_Surcharge),"N/A")</f>
        <v>N/A</v>
      </c>
      <c r="E48" s="246" t="str">
        <f>IF(LEN('UPS FCI_Base'!F47)&gt;0,(ROUND('UPS FCI_Base'!F47*(1+Mail_Innovations_Markup),2))*(1+Mail_Innovations_Fuel_Surcharge),"N/A")</f>
        <v>N/A</v>
      </c>
      <c r="F48" s="246" t="str">
        <f>IF(LEN('UPS FCI_Base'!G47)&gt;0,(ROUND('UPS FCI_Base'!G47*(1+Mail_Innovations_Markup),2))*(1+Mail_Innovations_Fuel_Surcharge),"N/A")</f>
        <v>N/A</v>
      </c>
      <c r="G48" s="246" t="str">
        <f>IF(LEN('UPS FCI_Base'!H47)&gt;0,(ROUND('UPS FCI_Base'!H47*(1+Mail_Innovations_Markup),2))*(1+Mail_Innovations_Fuel_Surcharge),"N/A")</f>
        <v>N/A</v>
      </c>
      <c r="H48" s="246" t="str">
        <f>IF(LEN('UPS FCI_Base'!I47)&gt;0,(ROUND('UPS FCI_Base'!I47*(1+Mail_Innovations_Markup),2))*(1+Mail_Innovations_Fuel_Surcharge),"N/A")</f>
        <v>N/A</v>
      </c>
      <c r="I48" s="246">
        <f>IF(LEN('UPS FCI_Base'!J47)&gt;0,(ROUND('UPS FCI_Base'!J47*(1+Mail_Innovations_Markup),2))*(1+Mail_Innovations_Fuel_Surcharge),"N/A")</f>
        <v>18.73335</v>
      </c>
      <c r="J48" s="246">
        <f>IF(LEN('UPS FCI_Base'!K47)&gt;0,(ROUND('UPS FCI_Base'!K47*(1+Mail_Innovations_Markup),2))*(1+Mail_Innovations_Fuel_Surcharge),"N/A")</f>
        <v>19.6599</v>
      </c>
      <c r="K48" s="246">
        <f>IF(LEN('UPS FCI_Base'!L47)&gt;0,(ROUND('UPS FCI_Base'!L47*(1+Mail_Innovations_Markup),2))*(1+Mail_Innovations_Fuel_Surcharge),"N/A")</f>
        <v>26.16705</v>
      </c>
      <c r="L48" s="246">
        <f>IF(LEN('UPS FCI_Base'!M47)&gt;0,(ROUND('UPS FCI_Base'!M47*(1+Mail_Innovations_Markup),2))*(1+Mail_Innovations_Fuel_Surcharge),"N/A")</f>
        <v>20.235</v>
      </c>
      <c r="M48" s="246" t="str">
        <f>IF(LEN('UPS FCI_Base'!N47)&gt;0,(ROUND('UPS FCI_Base'!N47*(1+Mail_Innovations_Markup),2))*(1+Mail_Innovations_Fuel_Surcharge),"N/A")</f>
        <v>N/A</v>
      </c>
      <c r="N48" s="246">
        <f>IF(LEN('UPS FCI_Base'!O47)&gt;0,(ROUND('UPS FCI_Base'!O47*(1+Mail_Innovations_Markup),2))*(1+Mail_Innovations_Fuel_Surcharge),"N/A")</f>
        <v>32.0565</v>
      </c>
      <c r="O48" s="246" t="str">
        <f>IF(LEN('UPS FCI_Base'!P47)&gt;0,(ROUND('UPS FCI_Base'!P47*(1+Mail_Innovations_Markup),2))*(1+Mail_Innovations_Fuel_Surcharge),"N/A")</f>
        <v>N/A</v>
      </c>
      <c r="P48" s="246" t="str">
        <f>IF(LEN('UPS FCI_Base'!Q47)&gt;0,(ROUND('UPS FCI_Base'!Q47*(1+Mail_Innovations_Markup),2))*(1+Mail_Innovations_Fuel_Surcharge),"N/A")</f>
        <v>N/A</v>
      </c>
      <c r="Q48" s="246">
        <f>IF(LEN('UPS FCI_Base'!R47)&gt;0,(ROUND('UPS FCI_Base'!R47*(1+Mail_Innovations_Markup),2))*(1+Mail_Innovations_Fuel_Surcharge),"N/A")</f>
        <v>15.9537</v>
      </c>
      <c r="R48" s="246">
        <f>IF(LEN('UPS FCI_Base'!S47)&gt;0,(ROUND('UPS FCI_Base'!S47*(1+Mail_Innovations_Markup),2))*(1+Mail_Innovations_Fuel_Surcharge),"N/A")</f>
        <v>20.1924</v>
      </c>
      <c r="S48" s="246">
        <f>IF(LEN('UPS FCI_Base'!T47)&gt;0,(ROUND('UPS FCI_Base'!T47*(1+Mail_Innovations_Markup),2))*(1+Mail_Innovations_Fuel_Surcharge),"N/A")</f>
        <v>26.46525</v>
      </c>
      <c r="T48" s="246">
        <f>IF(LEN('UPS FCI_Base'!U47)&gt;0,(ROUND('UPS FCI_Base'!U47*(1+Mail_Innovations_Markup),2))*(1+Mail_Innovations_Fuel_Surcharge),"N/A")</f>
        <v>19.05285</v>
      </c>
      <c r="U48" s="246" t="str">
        <f>IF(LEN('UPS FCI_Base'!V47)&gt;0,(ROUND('UPS FCI_Base'!V47*(1+Mail_Innovations_Markup),2))*(1+Mail_Innovations_Fuel_Surcharge),"N/A")</f>
        <v>N/A</v>
      </c>
      <c r="V48" s="246">
        <f>IF(LEN('UPS FCI_Base'!W47)&gt;0,(ROUND('UPS FCI_Base'!W47*(1+Mail_Innovations_Markup),2))*(1+Mail_Innovations_Fuel_Surcharge),"N/A")</f>
        <v>19.22325</v>
      </c>
      <c r="W48" s="246">
        <f>IF(LEN('UPS FCI_Base'!X47)&gt;0,(ROUND('UPS FCI_Base'!X47*(1+Mail_Innovations_Markup),2))*(1+Mail_Innovations_Fuel_Surcharge),"N/A")</f>
        <v>27.44505</v>
      </c>
    </row>
    <row r="49" ht="12.75" customHeight="1">
      <c r="A49" s="245">
        <v>2.75</v>
      </c>
      <c r="B49" s="246">
        <f>IF(LEN('UPS FCI_Base'!C48)&gt;0,ROUND('UPS FCI_Base'!C48*(1+Mail_Innovations_Markup),2),"N/A")</f>
        <v>18.93</v>
      </c>
      <c r="C49" s="246">
        <f>IF(LEN('UPS FCI_Base'!D48)&gt;0,(ROUND('UPS FCI_Base'!D48*(1+Mail_Innovations_Markup),2))*(1+Mail_Innovations_Fuel_Surcharge),"N/A")</f>
        <v>17.8494</v>
      </c>
      <c r="D49" s="246" t="str">
        <f>IF(LEN('UPS FCI_Base'!E48)&gt;0,(ROUND('UPS FCI_Base'!E48*(1+Mail_Innovations_Markup),2))*(1+Mail_Innovations_Fuel_Surcharge),"N/A")</f>
        <v>N/A</v>
      </c>
      <c r="E49" s="246" t="str">
        <f>IF(LEN('UPS FCI_Base'!F48)&gt;0,(ROUND('UPS FCI_Base'!F48*(1+Mail_Innovations_Markup),2))*(1+Mail_Innovations_Fuel_Surcharge),"N/A")</f>
        <v>N/A</v>
      </c>
      <c r="F49" s="246" t="str">
        <f>IF(LEN('UPS FCI_Base'!G48)&gt;0,(ROUND('UPS FCI_Base'!G48*(1+Mail_Innovations_Markup),2))*(1+Mail_Innovations_Fuel_Surcharge),"N/A")</f>
        <v>N/A</v>
      </c>
      <c r="G49" s="246" t="str">
        <f>IF(LEN('UPS FCI_Base'!H48)&gt;0,(ROUND('UPS FCI_Base'!H48*(1+Mail_Innovations_Markup),2))*(1+Mail_Innovations_Fuel_Surcharge),"N/A")</f>
        <v>N/A</v>
      </c>
      <c r="H49" s="246" t="str">
        <f>IF(LEN('UPS FCI_Base'!I48)&gt;0,(ROUND('UPS FCI_Base'!I48*(1+Mail_Innovations_Markup),2))*(1+Mail_Innovations_Fuel_Surcharge),"N/A")</f>
        <v>N/A</v>
      </c>
      <c r="I49" s="246">
        <f>IF(LEN('UPS FCI_Base'!J48)&gt;0,(ROUND('UPS FCI_Base'!J48*(1+Mail_Innovations_Markup),2))*(1+Mail_Innovations_Fuel_Surcharge),"N/A")</f>
        <v>19.1061</v>
      </c>
      <c r="J49" s="246">
        <f>IF(LEN('UPS FCI_Base'!K48)&gt;0,(ROUND('UPS FCI_Base'!K48*(1+Mail_Innovations_Markup),2))*(1+Mail_Innovations_Fuel_Surcharge),"N/A")</f>
        <v>20.01135</v>
      </c>
      <c r="K49" s="246">
        <f>IF(LEN('UPS FCI_Base'!L48)&gt;0,(ROUND('UPS FCI_Base'!L48*(1+Mail_Innovations_Markup),2))*(1+Mail_Innovations_Fuel_Surcharge),"N/A")</f>
        <v>26.625</v>
      </c>
      <c r="L49" s="246">
        <f>IF(LEN('UPS FCI_Base'!M48)&gt;0,(ROUND('UPS FCI_Base'!M48*(1+Mail_Innovations_Markup),2))*(1+Mail_Innovations_Fuel_Surcharge),"N/A")</f>
        <v>20.6184</v>
      </c>
      <c r="M49" s="246" t="str">
        <f>IF(LEN('UPS FCI_Base'!N48)&gt;0,(ROUND('UPS FCI_Base'!N48*(1+Mail_Innovations_Markup),2))*(1+Mail_Innovations_Fuel_Surcharge),"N/A")</f>
        <v>N/A</v>
      </c>
      <c r="N49" s="246">
        <f>IF(LEN('UPS FCI_Base'!O48)&gt;0,(ROUND('UPS FCI_Base'!O48*(1+Mail_Innovations_Markup),2))*(1+Mail_Innovations_Fuel_Surcharge),"N/A")</f>
        <v>32.68485</v>
      </c>
      <c r="O49" s="246" t="str">
        <f>IF(LEN('UPS FCI_Base'!P48)&gt;0,(ROUND('UPS FCI_Base'!P48*(1+Mail_Innovations_Markup),2))*(1+Mail_Innovations_Fuel_Surcharge),"N/A")</f>
        <v>N/A</v>
      </c>
      <c r="P49" s="246" t="str">
        <f>IF(LEN('UPS FCI_Base'!Q48)&gt;0,(ROUND('UPS FCI_Base'!Q48*(1+Mail_Innovations_Markup),2))*(1+Mail_Innovations_Fuel_Surcharge),"N/A")</f>
        <v>N/A</v>
      </c>
      <c r="Q49" s="246">
        <f>IF(LEN('UPS FCI_Base'!R48)&gt;0,(ROUND('UPS FCI_Base'!R48*(1+Mail_Innovations_Markup),2))*(1+Mail_Innovations_Fuel_Surcharge),"N/A")</f>
        <v>16.2093</v>
      </c>
      <c r="R49" s="246">
        <f>IF(LEN('UPS FCI_Base'!S48)&gt;0,(ROUND('UPS FCI_Base'!S48*(1+Mail_Innovations_Markup),2))*(1+Mail_Innovations_Fuel_Surcharge),"N/A")</f>
        <v>20.52255</v>
      </c>
      <c r="S49" s="246">
        <f>IF(LEN('UPS FCI_Base'!T48)&gt;0,(ROUND('UPS FCI_Base'!T48*(1+Mail_Innovations_Markup),2))*(1+Mail_Innovations_Fuel_Surcharge),"N/A")</f>
        <v>27.01905</v>
      </c>
      <c r="T49" s="246">
        <f>IF(LEN('UPS FCI_Base'!U48)&gt;0,(ROUND('UPS FCI_Base'!U48*(1+Mail_Innovations_Markup),2))*(1+Mail_Innovations_Fuel_Surcharge),"N/A")</f>
        <v>19.4043</v>
      </c>
      <c r="U49" s="246" t="str">
        <f>IF(LEN('UPS FCI_Base'!V48)&gt;0,(ROUND('UPS FCI_Base'!V48*(1+Mail_Innovations_Markup),2))*(1+Mail_Innovations_Fuel_Surcharge),"N/A")</f>
        <v>N/A</v>
      </c>
      <c r="V49" s="246">
        <f>IF(LEN('UPS FCI_Base'!W48)&gt;0,(ROUND('UPS FCI_Base'!W48*(1+Mail_Innovations_Markup),2))*(1+Mail_Innovations_Fuel_Surcharge),"N/A")</f>
        <v>19.54275</v>
      </c>
      <c r="W49" s="246">
        <f>IF(LEN('UPS FCI_Base'!X48)&gt;0,(ROUND('UPS FCI_Base'!X48*(1+Mail_Innovations_Markup),2))*(1+Mail_Innovations_Fuel_Surcharge),"N/A")</f>
        <v>28.0734</v>
      </c>
    </row>
    <row r="50" ht="12.75" customHeight="1">
      <c r="A50" s="245">
        <v>2.8125</v>
      </c>
      <c r="B50" s="246">
        <f>IF(LEN('UPS FCI_Base'!C49)&gt;0,ROUND('UPS FCI_Base'!C49*(1+Mail_Innovations_Markup),2),"N/A")</f>
        <v>19.21</v>
      </c>
      <c r="C50" s="246">
        <f>IF(LEN('UPS FCI_Base'!D49)&gt;0,(ROUND('UPS FCI_Base'!D49*(1+Mail_Innovations_Markup),2))*(1+Mail_Innovations_Fuel_Surcharge),"N/A")</f>
        <v>18.1263</v>
      </c>
      <c r="D50" s="246" t="str">
        <f>IF(LEN('UPS FCI_Base'!E49)&gt;0,(ROUND('UPS FCI_Base'!E49*(1+Mail_Innovations_Markup),2))*(1+Mail_Innovations_Fuel_Surcharge),"N/A")</f>
        <v>N/A</v>
      </c>
      <c r="E50" s="246" t="str">
        <f>IF(LEN('UPS FCI_Base'!F49)&gt;0,(ROUND('UPS FCI_Base'!F49*(1+Mail_Innovations_Markup),2))*(1+Mail_Innovations_Fuel_Surcharge),"N/A")</f>
        <v>N/A</v>
      </c>
      <c r="F50" s="246" t="str">
        <f>IF(LEN('UPS FCI_Base'!G49)&gt;0,(ROUND('UPS FCI_Base'!G49*(1+Mail_Innovations_Markup),2))*(1+Mail_Innovations_Fuel_Surcharge),"N/A")</f>
        <v>N/A</v>
      </c>
      <c r="G50" s="246" t="str">
        <f>IF(LEN('UPS FCI_Base'!H49)&gt;0,(ROUND('UPS FCI_Base'!H49*(1+Mail_Innovations_Markup),2))*(1+Mail_Innovations_Fuel_Surcharge),"N/A")</f>
        <v>N/A</v>
      </c>
      <c r="H50" s="246" t="str">
        <f>IF(LEN('UPS FCI_Base'!I49)&gt;0,(ROUND('UPS FCI_Base'!I49*(1+Mail_Innovations_Markup),2))*(1+Mail_Innovations_Fuel_Surcharge),"N/A")</f>
        <v>N/A</v>
      </c>
      <c r="I50" s="246">
        <f>IF(LEN('UPS FCI_Base'!J49)&gt;0,(ROUND('UPS FCI_Base'!J49*(1+Mail_Innovations_Markup),2))*(1+Mail_Innovations_Fuel_Surcharge),"N/A")</f>
        <v>19.4682</v>
      </c>
      <c r="J50" s="246">
        <f>IF(LEN('UPS FCI_Base'!K49)&gt;0,(ROUND('UPS FCI_Base'!K49*(1+Mail_Innovations_Markup),2))*(1+Mail_Innovations_Fuel_Surcharge),"N/A")</f>
        <v>20.37345</v>
      </c>
      <c r="K50" s="246">
        <f>IF(LEN('UPS FCI_Base'!L49)&gt;0,(ROUND('UPS FCI_Base'!L49*(1+Mail_Innovations_Markup),2))*(1+Mail_Innovations_Fuel_Surcharge),"N/A")</f>
        <v>27.0936</v>
      </c>
      <c r="L50" s="246">
        <f>IF(LEN('UPS FCI_Base'!M49)&gt;0,(ROUND('UPS FCI_Base'!M49*(1+Mail_Innovations_Markup),2))*(1+Mail_Innovations_Fuel_Surcharge),"N/A")</f>
        <v>20.99115</v>
      </c>
      <c r="M50" s="246" t="str">
        <f>IF(LEN('UPS FCI_Base'!N49)&gt;0,(ROUND('UPS FCI_Base'!N49*(1+Mail_Innovations_Markup),2))*(1+Mail_Innovations_Fuel_Surcharge),"N/A")</f>
        <v>N/A</v>
      </c>
      <c r="N50" s="246">
        <f>IF(LEN('UPS FCI_Base'!O49)&gt;0,(ROUND('UPS FCI_Base'!O49*(1+Mail_Innovations_Markup),2))*(1+Mail_Innovations_Fuel_Surcharge),"N/A")</f>
        <v>33.3132</v>
      </c>
      <c r="O50" s="246" t="str">
        <f>IF(LEN('UPS FCI_Base'!P49)&gt;0,(ROUND('UPS FCI_Base'!P49*(1+Mail_Innovations_Markup),2))*(1+Mail_Innovations_Fuel_Surcharge),"N/A")</f>
        <v>N/A</v>
      </c>
      <c r="P50" s="246" t="str">
        <f>IF(LEN('UPS FCI_Base'!Q49)&gt;0,(ROUND('UPS FCI_Base'!Q49*(1+Mail_Innovations_Markup),2))*(1+Mail_Innovations_Fuel_Surcharge),"N/A")</f>
        <v>N/A</v>
      </c>
      <c r="Q50" s="246">
        <f>IF(LEN('UPS FCI_Base'!R49)&gt;0,(ROUND('UPS FCI_Base'!R49*(1+Mail_Innovations_Markup),2))*(1+Mail_Innovations_Fuel_Surcharge),"N/A")</f>
        <v>16.47555</v>
      </c>
      <c r="R50" s="246">
        <f>IF(LEN('UPS FCI_Base'!S49)&gt;0,(ROUND('UPS FCI_Base'!S49*(1+Mail_Innovations_Markup),2))*(1+Mail_Innovations_Fuel_Surcharge),"N/A")</f>
        <v>20.86335</v>
      </c>
      <c r="S50" s="246">
        <f>IF(LEN('UPS FCI_Base'!T49)&gt;0,(ROUND('UPS FCI_Base'!T49*(1+Mail_Innovations_Markup),2))*(1+Mail_Innovations_Fuel_Surcharge),"N/A")</f>
        <v>27.55155</v>
      </c>
      <c r="T50" s="246">
        <f>IF(LEN('UPS FCI_Base'!U49)&gt;0,(ROUND('UPS FCI_Base'!U49*(1+Mail_Innovations_Markup),2))*(1+Mail_Innovations_Fuel_Surcharge),"N/A")</f>
        <v>19.7451</v>
      </c>
      <c r="U50" s="246" t="str">
        <f>IF(LEN('UPS FCI_Base'!V49)&gt;0,(ROUND('UPS FCI_Base'!V49*(1+Mail_Innovations_Markup),2))*(1+Mail_Innovations_Fuel_Surcharge),"N/A")</f>
        <v>N/A</v>
      </c>
      <c r="V50" s="246">
        <f>IF(LEN('UPS FCI_Base'!W49)&gt;0,(ROUND('UPS FCI_Base'!W49*(1+Mail_Innovations_Markup),2))*(1+Mail_Innovations_Fuel_Surcharge),"N/A")</f>
        <v>19.8729</v>
      </c>
      <c r="W50" s="246">
        <f>IF(LEN('UPS FCI_Base'!X49)&gt;0,(ROUND('UPS FCI_Base'!X49*(1+Mail_Innovations_Markup),2))*(1+Mail_Innovations_Fuel_Surcharge),"N/A")</f>
        <v>28.6911</v>
      </c>
    </row>
    <row r="51" ht="12.75" customHeight="1">
      <c r="A51" s="245">
        <v>2.875</v>
      </c>
      <c r="B51" s="246">
        <f>IF(LEN('UPS FCI_Base'!C50)&gt;0,ROUND('UPS FCI_Base'!C50*(1+Mail_Innovations_Markup),2),"N/A")</f>
        <v>19.47</v>
      </c>
      <c r="C51" s="246">
        <f>IF(LEN('UPS FCI_Base'!D50)&gt;0,(ROUND('UPS FCI_Base'!D50*(1+Mail_Innovations_Markup),2))*(1+Mail_Innovations_Fuel_Surcharge),"N/A")</f>
        <v>18.39255</v>
      </c>
      <c r="D51" s="246" t="str">
        <f>IF(LEN('UPS FCI_Base'!E50)&gt;0,(ROUND('UPS FCI_Base'!E50*(1+Mail_Innovations_Markup),2))*(1+Mail_Innovations_Fuel_Surcharge),"N/A")</f>
        <v>N/A</v>
      </c>
      <c r="E51" s="246" t="str">
        <f>IF(LEN('UPS FCI_Base'!F50)&gt;0,(ROUND('UPS FCI_Base'!F50*(1+Mail_Innovations_Markup),2))*(1+Mail_Innovations_Fuel_Surcharge),"N/A")</f>
        <v>N/A</v>
      </c>
      <c r="F51" s="246" t="str">
        <f>IF(LEN('UPS FCI_Base'!G50)&gt;0,(ROUND('UPS FCI_Base'!G50*(1+Mail_Innovations_Markup),2))*(1+Mail_Innovations_Fuel_Surcharge),"N/A")</f>
        <v>N/A</v>
      </c>
      <c r="G51" s="246" t="str">
        <f>IF(LEN('UPS FCI_Base'!H50)&gt;0,(ROUND('UPS FCI_Base'!H50*(1+Mail_Innovations_Markup),2))*(1+Mail_Innovations_Fuel_Surcharge),"N/A")</f>
        <v>N/A</v>
      </c>
      <c r="H51" s="246" t="str">
        <f>IF(LEN('UPS FCI_Base'!I50)&gt;0,(ROUND('UPS FCI_Base'!I50*(1+Mail_Innovations_Markup),2))*(1+Mail_Innovations_Fuel_Surcharge),"N/A")</f>
        <v>N/A</v>
      </c>
      <c r="I51" s="246">
        <f>IF(LEN('UPS FCI_Base'!J50)&gt;0,(ROUND('UPS FCI_Base'!J50*(1+Mail_Innovations_Markup),2))*(1+Mail_Innovations_Fuel_Surcharge),"N/A")</f>
        <v>19.84095</v>
      </c>
      <c r="J51" s="246">
        <f>IF(LEN('UPS FCI_Base'!K50)&gt;0,(ROUND('UPS FCI_Base'!K50*(1+Mail_Innovations_Markup),2))*(1+Mail_Innovations_Fuel_Surcharge),"N/A")</f>
        <v>20.7249</v>
      </c>
      <c r="K51" s="246">
        <f>IF(LEN('UPS FCI_Base'!L50)&gt;0,(ROUND('UPS FCI_Base'!L50*(1+Mail_Innovations_Markup),2))*(1+Mail_Innovations_Fuel_Surcharge),"N/A")</f>
        <v>27.5622</v>
      </c>
      <c r="L51" s="246">
        <f>IF(LEN('UPS FCI_Base'!M50)&gt;0,(ROUND('UPS FCI_Base'!M50*(1+Mail_Innovations_Markup),2))*(1+Mail_Innovations_Fuel_Surcharge),"N/A")</f>
        <v>21.3852</v>
      </c>
      <c r="M51" s="246" t="str">
        <f>IF(LEN('UPS FCI_Base'!N50)&gt;0,(ROUND('UPS FCI_Base'!N50*(1+Mail_Innovations_Markup),2))*(1+Mail_Innovations_Fuel_Surcharge),"N/A")</f>
        <v>N/A</v>
      </c>
      <c r="N51" s="246">
        <f>IF(LEN('UPS FCI_Base'!O50)&gt;0,(ROUND('UPS FCI_Base'!O50*(1+Mail_Innovations_Markup),2))*(1+Mail_Innovations_Fuel_Surcharge),"N/A")</f>
        <v>33.9522</v>
      </c>
      <c r="O51" s="246" t="str">
        <f>IF(LEN('UPS FCI_Base'!P50)&gt;0,(ROUND('UPS FCI_Base'!P50*(1+Mail_Innovations_Markup),2))*(1+Mail_Innovations_Fuel_Surcharge),"N/A")</f>
        <v>N/A</v>
      </c>
      <c r="P51" s="246" t="str">
        <f>IF(LEN('UPS FCI_Base'!Q50)&gt;0,(ROUND('UPS FCI_Base'!Q50*(1+Mail_Innovations_Markup),2))*(1+Mail_Innovations_Fuel_Surcharge),"N/A")</f>
        <v>N/A</v>
      </c>
      <c r="Q51" s="246">
        <f>IF(LEN('UPS FCI_Base'!R50)&gt;0,(ROUND('UPS FCI_Base'!R50*(1+Mail_Innovations_Markup),2))*(1+Mail_Innovations_Fuel_Surcharge),"N/A")</f>
        <v>16.73115</v>
      </c>
      <c r="R51" s="246">
        <f>IF(LEN('UPS FCI_Base'!S50)&gt;0,(ROUND('UPS FCI_Base'!S50*(1+Mail_Innovations_Markup),2))*(1+Mail_Innovations_Fuel_Surcharge),"N/A")</f>
        <v>21.1935</v>
      </c>
      <c r="S51" s="246">
        <f>IF(LEN('UPS FCI_Base'!T50)&gt;0,(ROUND('UPS FCI_Base'!T50*(1+Mail_Innovations_Markup),2))*(1+Mail_Innovations_Fuel_Surcharge),"N/A")</f>
        <v>28.0947</v>
      </c>
      <c r="T51" s="246">
        <f>IF(LEN('UPS FCI_Base'!U50)&gt;0,(ROUND('UPS FCI_Base'!U50*(1+Mail_Innovations_Markup),2))*(1+Mail_Innovations_Fuel_Surcharge),"N/A")</f>
        <v>20.09655</v>
      </c>
      <c r="U51" s="246" t="str">
        <f>IF(LEN('UPS FCI_Base'!V50)&gt;0,(ROUND('UPS FCI_Base'!V50*(1+Mail_Innovations_Markup),2))*(1+Mail_Innovations_Fuel_Surcharge),"N/A")</f>
        <v>N/A</v>
      </c>
      <c r="V51" s="246">
        <f>IF(LEN('UPS FCI_Base'!W50)&gt;0,(ROUND('UPS FCI_Base'!W50*(1+Mail_Innovations_Markup),2))*(1+Mail_Innovations_Fuel_Surcharge),"N/A")</f>
        <v>20.18175</v>
      </c>
      <c r="W51" s="246">
        <f>IF(LEN('UPS FCI_Base'!X50)&gt;0,(ROUND('UPS FCI_Base'!X50*(1+Mail_Innovations_Markup),2))*(1+Mail_Innovations_Fuel_Surcharge),"N/A")</f>
        <v>29.3088</v>
      </c>
    </row>
    <row r="52" ht="12.75" customHeight="1">
      <c r="A52" s="245">
        <v>2.9375</v>
      </c>
      <c r="B52" s="246">
        <f>IF(LEN('UPS FCI_Base'!C51)&gt;0,ROUND('UPS FCI_Base'!C51*(1+Mail_Innovations_Markup),2),"N/A")</f>
        <v>19.75</v>
      </c>
      <c r="C52" s="246">
        <f>IF(LEN('UPS FCI_Base'!D51)&gt;0,(ROUND('UPS FCI_Base'!D51*(1+Mail_Innovations_Markup),2))*(1+Mail_Innovations_Fuel_Surcharge),"N/A")</f>
        <v>18.66945</v>
      </c>
      <c r="D52" s="246" t="str">
        <f>IF(LEN('UPS FCI_Base'!E51)&gt;0,(ROUND('UPS FCI_Base'!E51*(1+Mail_Innovations_Markup),2))*(1+Mail_Innovations_Fuel_Surcharge),"N/A")</f>
        <v>N/A</v>
      </c>
      <c r="E52" s="246" t="str">
        <f>IF(LEN('UPS FCI_Base'!F51)&gt;0,(ROUND('UPS FCI_Base'!F51*(1+Mail_Innovations_Markup),2))*(1+Mail_Innovations_Fuel_Surcharge),"N/A")</f>
        <v>N/A</v>
      </c>
      <c r="F52" s="246" t="str">
        <f>IF(LEN('UPS FCI_Base'!G51)&gt;0,(ROUND('UPS FCI_Base'!G51*(1+Mail_Innovations_Markup),2))*(1+Mail_Innovations_Fuel_Surcharge),"N/A")</f>
        <v>N/A</v>
      </c>
      <c r="G52" s="246" t="str">
        <f>IF(LEN('UPS FCI_Base'!H51)&gt;0,(ROUND('UPS FCI_Base'!H51*(1+Mail_Innovations_Markup),2))*(1+Mail_Innovations_Fuel_Surcharge),"N/A")</f>
        <v>N/A</v>
      </c>
      <c r="H52" s="246" t="str">
        <f>IF(LEN('UPS FCI_Base'!I51)&gt;0,(ROUND('UPS FCI_Base'!I51*(1+Mail_Innovations_Markup),2))*(1+Mail_Innovations_Fuel_Surcharge),"N/A")</f>
        <v>N/A</v>
      </c>
      <c r="I52" s="246">
        <f>IF(LEN('UPS FCI_Base'!J51)&gt;0,(ROUND('UPS FCI_Base'!J51*(1+Mail_Innovations_Markup),2))*(1+Mail_Innovations_Fuel_Surcharge),"N/A")</f>
        <v>20.2137</v>
      </c>
      <c r="J52" s="246">
        <f>IF(LEN('UPS FCI_Base'!K51)&gt;0,(ROUND('UPS FCI_Base'!K51*(1+Mail_Innovations_Markup),2))*(1+Mail_Innovations_Fuel_Surcharge),"N/A")</f>
        <v>21.087</v>
      </c>
      <c r="K52" s="246">
        <f>IF(LEN('UPS FCI_Base'!L51)&gt;0,(ROUND('UPS FCI_Base'!L51*(1+Mail_Innovations_Markup),2))*(1+Mail_Innovations_Fuel_Surcharge),"N/A")</f>
        <v>28.02015</v>
      </c>
      <c r="L52" s="246">
        <f>IF(LEN('UPS FCI_Base'!M51)&gt;0,(ROUND('UPS FCI_Base'!M51*(1+Mail_Innovations_Markup),2))*(1+Mail_Innovations_Fuel_Surcharge),"N/A")</f>
        <v>21.75795</v>
      </c>
      <c r="M52" s="246" t="str">
        <f>IF(LEN('UPS FCI_Base'!N51)&gt;0,(ROUND('UPS FCI_Base'!N51*(1+Mail_Innovations_Markup),2))*(1+Mail_Innovations_Fuel_Surcharge),"N/A")</f>
        <v>N/A</v>
      </c>
      <c r="N52" s="246">
        <f>IF(LEN('UPS FCI_Base'!O51)&gt;0,(ROUND('UPS FCI_Base'!O51*(1+Mail_Innovations_Markup),2))*(1+Mail_Innovations_Fuel_Surcharge),"N/A")</f>
        <v>34.5699</v>
      </c>
      <c r="O52" s="246" t="str">
        <f>IF(LEN('UPS FCI_Base'!P51)&gt;0,(ROUND('UPS FCI_Base'!P51*(1+Mail_Innovations_Markup),2))*(1+Mail_Innovations_Fuel_Surcharge),"N/A")</f>
        <v>N/A</v>
      </c>
      <c r="P52" s="246" t="str">
        <f>IF(LEN('UPS FCI_Base'!Q51)&gt;0,(ROUND('UPS FCI_Base'!Q51*(1+Mail_Innovations_Markup),2))*(1+Mail_Innovations_Fuel_Surcharge),"N/A")</f>
        <v>N/A</v>
      </c>
      <c r="Q52" s="246">
        <f>IF(LEN('UPS FCI_Base'!R51)&gt;0,(ROUND('UPS FCI_Base'!R51*(1+Mail_Innovations_Markup),2))*(1+Mail_Innovations_Fuel_Surcharge),"N/A")</f>
        <v>16.98675</v>
      </c>
      <c r="R52" s="246">
        <f>IF(LEN('UPS FCI_Base'!S51)&gt;0,(ROUND('UPS FCI_Base'!S51*(1+Mail_Innovations_Markup),2))*(1+Mail_Innovations_Fuel_Surcharge),"N/A")</f>
        <v>21.5343</v>
      </c>
      <c r="S52" s="246">
        <f>IF(LEN('UPS FCI_Base'!T51)&gt;0,(ROUND('UPS FCI_Base'!T51*(1+Mail_Innovations_Markup),2))*(1+Mail_Innovations_Fuel_Surcharge),"N/A")</f>
        <v>28.6485</v>
      </c>
      <c r="T52" s="246">
        <f>IF(LEN('UPS FCI_Base'!U51)&gt;0,(ROUND('UPS FCI_Base'!U51*(1+Mail_Innovations_Markup),2))*(1+Mail_Innovations_Fuel_Surcharge),"N/A")</f>
        <v>20.4267</v>
      </c>
      <c r="U52" s="246" t="str">
        <f>IF(LEN('UPS FCI_Base'!V51)&gt;0,(ROUND('UPS FCI_Base'!V51*(1+Mail_Innovations_Markup),2))*(1+Mail_Innovations_Fuel_Surcharge),"N/A")</f>
        <v>N/A</v>
      </c>
      <c r="V52" s="246">
        <f>IF(LEN('UPS FCI_Base'!W51)&gt;0,(ROUND('UPS FCI_Base'!W51*(1+Mail_Innovations_Markup),2))*(1+Mail_Innovations_Fuel_Surcharge),"N/A")</f>
        <v>20.5119</v>
      </c>
      <c r="W52" s="246">
        <f>IF(LEN('UPS FCI_Base'!X51)&gt;0,(ROUND('UPS FCI_Base'!X51*(1+Mail_Innovations_Markup),2))*(1+Mail_Innovations_Fuel_Surcharge),"N/A")</f>
        <v>29.91585</v>
      </c>
    </row>
    <row r="53" ht="12.75" customHeight="1">
      <c r="A53" s="245">
        <v>3.0</v>
      </c>
      <c r="B53" s="246">
        <f>IF(LEN('UPS FCI_Base'!C52)&gt;0,ROUND('UPS FCI_Base'!C52*(1+Mail_Innovations_Markup),2),"N/A")</f>
        <v>20.02</v>
      </c>
      <c r="C53" s="246">
        <f>IF(LEN('UPS FCI_Base'!D52)&gt;0,(ROUND('UPS FCI_Base'!D52*(1+Mail_Innovations_Markup),2))*(1+Mail_Innovations_Fuel_Surcharge),"N/A")</f>
        <v>18.94635</v>
      </c>
      <c r="D53" s="246" t="str">
        <f>IF(LEN('UPS FCI_Base'!E52)&gt;0,(ROUND('UPS FCI_Base'!E52*(1+Mail_Innovations_Markup),2))*(1+Mail_Innovations_Fuel_Surcharge),"N/A")</f>
        <v>N/A</v>
      </c>
      <c r="E53" s="246" t="str">
        <f>IF(LEN('UPS FCI_Base'!F52)&gt;0,(ROUND('UPS FCI_Base'!F52*(1+Mail_Innovations_Markup),2))*(1+Mail_Innovations_Fuel_Surcharge),"N/A")</f>
        <v>N/A</v>
      </c>
      <c r="F53" s="246" t="str">
        <f>IF(LEN('UPS FCI_Base'!G52)&gt;0,(ROUND('UPS FCI_Base'!G52*(1+Mail_Innovations_Markup),2))*(1+Mail_Innovations_Fuel_Surcharge),"N/A")</f>
        <v>N/A</v>
      </c>
      <c r="G53" s="246" t="str">
        <f>IF(LEN('UPS FCI_Base'!H52)&gt;0,(ROUND('UPS FCI_Base'!H52*(1+Mail_Innovations_Markup),2))*(1+Mail_Innovations_Fuel_Surcharge),"N/A")</f>
        <v>N/A</v>
      </c>
      <c r="H53" s="246" t="str">
        <f>IF(LEN('UPS FCI_Base'!I52)&gt;0,(ROUND('UPS FCI_Base'!I52*(1+Mail_Innovations_Markup),2))*(1+Mail_Innovations_Fuel_Surcharge),"N/A")</f>
        <v>N/A</v>
      </c>
      <c r="I53" s="246">
        <f>IF(LEN('UPS FCI_Base'!J52)&gt;0,(ROUND('UPS FCI_Base'!J52*(1+Mail_Innovations_Markup),2))*(1+Mail_Innovations_Fuel_Surcharge),"N/A")</f>
        <v>20.58645</v>
      </c>
      <c r="J53" s="246">
        <f>IF(LEN('UPS FCI_Base'!K52)&gt;0,(ROUND('UPS FCI_Base'!K52*(1+Mail_Innovations_Markup),2))*(1+Mail_Innovations_Fuel_Surcharge),"N/A")</f>
        <v>21.43845</v>
      </c>
      <c r="K53" s="246">
        <f>IF(LEN('UPS FCI_Base'!L52)&gt;0,(ROUND('UPS FCI_Base'!L52*(1+Mail_Innovations_Markup),2))*(1+Mail_Innovations_Fuel_Surcharge),"N/A")</f>
        <v>28.48875</v>
      </c>
      <c r="L53" s="246">
        <f>IF(LEN('UPS FCI_Base'!M52)&gt;0,(ROUND('UPS FCI_Base'!M52*(1+Mail_Innovations_Markup),2))*(1+Mail_Innovations_Fuel_Surcharge),"N/A")</f>
        <v>22.14135</v>
      </c>
      <c r="M53" s="246" t="str">
        <f>IF(LEN('UPS FCI_Base'!N52)&gt;0,(ROUND('UPS FCI_Base'!N52*(1+Mail_Innovations_Markup),2))*(1+Mail_Innovations_Fuel_Surcharge),"N/A")</f>
        <v>N/A</v>
      </c>
      <c r="N53" s="246">
        <f>IF(LEN('UPS FCI_Base'!O52)&gt;0,(ROUND('UPS FCI_Base'!O52*(1+Mail_Innovations_Markup),2))*(1+Mail_Innovations_Fuel_Surcharge),"N/A")</f>
        <v>35.2089</v>
      </c>
      <c r="O53" s="246" t="str">
        <f>IF(LEN('UPS FCI_Base'!P52)&gt;0,(ROUND('UPS FCI_Base'!P52*(1+Mail_Innovations_Markup),2))*(1+Mail_Innovations_Fuel_Surcharge),"N/A")</f>
        <v>N/A</v>
      </c>
      <c r="P53" s="246" t="str">
        <f>IF(LEN('UPS FCI_Base'!Q52)&gt;0,(ROUND('UPS FCI_Base'!Q52*(1+Mail_Innovations_Markup),2))*(1+Mail_Innovations_Fuel_Surcharge),"N/A")</f>
        <v>N/A</v>
      </c>
      <c r="Q53" s="246">
        <f>IF(LEN('UPS FCI_Base'!R52)&gt;0,(ROUND('UPS FCI_Base'!R52*(1+Mail_Innovations_Markup),2))*(1+Mail_Innovations_Fuel_Surcharge),"N/A")</f>
        <v>17.24235</v>
      </c>
      <c r="R53" s="246">
        <f>IF(LEN('UPS FCI_Base'!S52)&gt;0,(ROUND('UPS FCI_Base'!S52*(1+Mail_Innovations_Markup),2))*(1+Mail_Innovations_Fuel_Surcharge),"N/A")</f>
        <v>21.86445</v>
      </c>
      <c r="S53" s="246">
        <f>IF(LEN('UPS FCI_Base'!T52)&gt;0,(ROUND('UPS FCI_Base'!T52*(1+Mail_Innovations_Markup),2))*(1+Mail_Innovations_Fuel_Surcharge),"N/A")</f>
        <v>29.181</v>
      </c>
      <c r="T53" s="246">
        <f>IF(LEN('UPS FCI_Base'!U52)&gt;0,(ROUND('UPS FCI_Base'!U52*(1+Mail_Innovations_Markup),2))*(1+Mail_Innovations_Fuel_Surcharge),"N/A")</f>
        <v>20.77815</v>
      </c>
      <c r="U53" s="246" t="str">
        <f>IF(LEN('UPS FCI_Base'!V52)&gt;0,(ROUND('UPS FCI_Base'!V52*(1+Mail_Innovations_Markup),2))*(1+Mail_Innovations_Fuel_Surcharge),"N/A")</f>
        <v>N/A</v>
      </c>
      <c r="V53" s="246">
        <f>IF(LEN('UPS FCI_Base'!W52)&gt;0,(ROUND('UPS FCI_Base'!W52*(1+Mail_Innovations_Markup),2))*(1+Mail_Innovations_Fuel_Surcharge),"N/A")</f>
        <v>20.8314</v>
      </c>
      <c r="W53" s="246">
        <f>IF(LEN('UPS FCI_Base'!X52)&gt;0,(ROUND('UPS FCI_Base'!X52*(1+Mail_Innovations_Markup),2))*(1+Mail_Innovations_Fuel_Surcharge),"N/A")</f>
        <v>30.5442</v>
      </c>
    </row>
    <row r="54" ht="12.75" customHeight="1">
      <c r="A54" s="245">
        <v>3.0625</v>
      </c>
      <c r="B54" s="246">
        <f>IF(LEN('UPS FCI_Base'!C53)&gt;0,ROUND('UPS FCI_Base'!C53*(1+Mail_Innovations_Markup),2),"N/A")</f>
        <v>20.3</v>
      </c>
      <c r="C54" s="246">
        <f>IF(LEN('UPS FCI_Base'!D53)&gt;0,(ROUND('UPS FCI_Base'!D53*(1+Mail_Innovations_Markup),2))*(1+Mail_Innovations_Fuel_Surcharge),"N/A")</f>
        <v>19.2126</v>
      </c>
      <c r="D54" s="246" t="str">
        <f>IF(LEN('UPS FCI_Base'!E53)&gt;0,(ROUND('UPS FCI_Base'!E53*(1+Mail_Innovations_Markup),2))*(1+Mail_Innovations_Fuel_Surcharge),"N/A")</f>
        <v>N/A</v>
      </c>
      <c r="E54" s="246" t="str">
        <f>IF(LEN('UPS FCI_Base'!F53)&gt;0,(ROUND('UPS FCI_Base'!F53*(1+Mail_Innovations_Markup),2))*(1+Mail_Innovations_Fuel_Surcharge),"N/A")</f>
        <v>N/A</v>
      </c>
      <c r="F54" s="246" t="str">
        <f>IF(LEN('UPS FCI_Base'!G53)&gt;0,(ROUND('UPS FCI_Base'!G53*(1+Mail_Innovations_Markup),2))*(1+Mail_Innovations_Fuel_Surcharge),"N/A")</f>
        <v>N/A</v>
      </c>
      <c r="G54" s="246" t="str">
        <f>IF(LEN('UPS FCI_Base'!H53)&gt;0,(ROUND('UPS FCI_Base'!H53*(1+Mail_Innovations_Markup),2))*(1+Mail_Innovations_Fuel_Surcharge),"N/A")</f>
        <v>N/A</v>
      </c>
      <c r="H54" s="246" t="str">
        <f>IF(LEN('UPS FCI_Base'!I53)&gt;0,(ROUND('UPS FCI_Base'!I53*(1+Mail_Innovations_Markup),2))*(1+Mail_Innovations_Fuel_Surcharge),"N/A")</f>
        <v>N/A</v>
      </c>
      <c r="I54" s="246">
        <f>IF(LEN('UPS FCI_Base'!J53)&gt;0,(ROUND('UPS FCI_Base'!J53*(1+Mail_Innovations_Markup),2))*(1+Mail_Innovations_Fuel_Surcharge),"N/A")</f>
        <v>20.9592</v>
      </c>
      <c r="J54" s="246">
        <f>IF(LEN('UPS FCI_Base'!K53)&gt;0,(ROUND('UPS FCI_Base'!K53*(1+Mail_Innovations_Markup),2))*(1+Mail_Innovations_Fuel_Surcharge),"N/A")</f>
        <v>21.80055</v>
      </c>
      <c r="K54" s="246">
        <f>IF(LEN('UPS FCI_Base'!L53)&gt;0,(ROUND('UPS FCI_Base'!L53*(1+Mail_Innovations_Markup),2))*(1+Mail_Innovations_Fuel_Surcharge),"N/A")</f>
        <v>28.95735</v>
      </c>
      <c r="L54" s="246">
        <f>IF(LEN('UPS FCI_Base'!M53)&gt;0,(ROUND('UPS FCI_Base'!M53*(1+Mail_Innovations_Markup),2))*(1+Mail_Innovations_Fuel_Surcharge),"N/A")</f>
        <v>22.52475</v>
      </c>
      <c r="M54" s="246" t="str">
        <f>IF(LEN('UPS FCI_Base'!N53)&gt;0,(ROUND('UPS FCI_Base'!N53*(1+Mail_Innovations_Markup),2))*(1+Mail_Innovations_Fuel_Surcharge),"N/A")</f>
        <v>N/A</v>
      </c>
      <c r="N54" s="246">
        <f>IF(LEN('UPS FCI_Base'!O53)&gt;0,(ROUND('UPS FCI_Base'!O53*(1+Mail_Innovations_Markup),2))*(1+Mail_Innovations_Fuel_Surcharge),"N/A")</f>
        <v>35.83725</v>
      </c>
      <c r="O54" s="246" t="str">
        <f>IF(LEN('UPS FCI_Base'!P53)&gt;0,(ROUND('UPS FCI_Base'!P53*(1+Mail_Innovations_Markup),2))*(1+Mail_Innovations_Fuel_Surcharge),"N/A")</f>
        <v>N/A</v>
      </c>
      <c r="P54" s="246" t="str">
        <f>IF(LEN('UPS FCI_Base'!Q53)&gt;0,(ROUND('UPS FCI_Base'!Q53*(1+Mail_Innovations_Markup),2))*(1+Mail_Innovations_Fuel_Surcharge),"N/A")</f>
        <v>N/A</v>
      </c>
      <c r="Q54" s="246">
        <f>IF(LEN('UPS FCI_Base'!R53)&gt;0,(ROUND('UPS FCI_Base'!R53*(1+Mail_Innovations_Markup),2))*(1+Mail_Innovations_Fuel_Surcharge),"N/A")</f>
        <v>17.49795</v>
      </c>
      <c r="R54" s="246">
        <f>IF(LEN('UPS FCI_Base'!S53)&gt;0,(ROUND('UPS FCI_Base'!S53*(1+Mail_Innovations_Markup),2))*(1+Mail_Innovations_Fuel_Surcharge),"N/A")</f>
        <v>22.18395</v>
      </c>
      <c r="S54" s="246">
        <f>IF(LEN('UPS FCI_Base'!T53)&gt;0,(ROUND('UPS FCI_Base'!T53*(1+Mail_Innovations_Markup),2))*(1+Mail_Innovations_Fuel_Surcharge),"N/A")</f>
        <v>29.72415</v>
      </c>
      <c r="T54" s="246">
        <f>IF(LEN('UPS FCI_Base'!U53)&gt;0,(ROUND('UPS FCI_Base'!U53*(1+Mail_Innovations_Markup),2))*(1+Mail_Innovations_Fuel_Surcharge),"N/A")</f>
        <v>21.1296</v>
      </c>
      <c r="U54" s="246" t="str">
        <f>IF(LEN('UPS FCI_Base'!V53)&gt;0,(ROUND('UPS FCI_Base'!V53*(1+Mail_Innovations_Markup),2))*(1+Mail_Innovations_Fuel_Surcharge),"N/A")</f>
        <v>N/A</v>
      </c>
      <c r="V54" s="246">
        <f>IF(LEN('UPS FCI_Base'!W53)&gt;0,(ROUND('UPS FCI_Base'!W53*(1+Mail_Innovations_Markup),2))*(1+Mail_Innovations_Fuel_Surcharge),"N/A")</f>
        <v>21.1509</v>
      </c>
      <c r="W54" s="246">
        <f>IF(LEN('UPS FCI_Base'!X53)&gt;0,(ROUND('UPS FCI_Base'!X53*(1+Mail_Innovations_Markup),2))*(1+Mail_Innovations_Fuel_Surcharge),"N/A")</f>
        <v>31.1619</v>
      </c>
    </row>
    <row r="55" ht="12.75" customHeight="1">
      <c r="A55" s="245">
        <v>3.125</v>
      </c>
      <c r="B55" s="246">
        <f>IF(LEN('UPS FCI_Base'!C54)&gt;0,ROUND('UPS FCI_Base'!C54*(1+Mail_Innovations_Markup),2),"N/A")</f>
        <v>20.57</v>
      </c>
      <c r="C55" s="246">
        <f>IF(LEN('UPS FCI_Base'!D54)&gt;0,(ROUND('UPS FCI_Base'!D54*(1+Mail_Innovations_Markup),2))*(1+Mail_Innovations_Fuel_Surcharge),"N/A")</f>
        <v>19.4895</v>
      </c>
      <c r="D55" s="246" t="str">
        <f>IF(LEN('UPS FCI_Base'!E54)&gt;0,(ROUND('UPS FCI_Base'!E54*(1+Mail_Innovations_Markup),2))*(1+Mail_Innovations_Fuel_Surcharge),"N/A")</f>
        <v>N/A</v>
      </c>
      <c r="E55" s="246" t="str">
        <f>IF(LEN('UPS FCI_Base'!F54)&gt;0,(ROUND('UPS FCI_Base'!F54*(1+Mail_Innovations_Markup),2))*(1+Mail_Innovations_Fuel_Surcharge),"N/A")</f>
        <v>N/A</v>
      </c>
      <c r="F55" s="246" t="str">
        <f>IF(LEN('UPS FCI_Base'!G54)&gt;0,(ROUND('UPS FCI_Base'!G54*(1+Mail_Innovations_Markup),2))*(1+Mail_Innovations_Fuel_Surcharge),"N/A")</f>
        <v>N/A</v>
      </c>
      <c r="G55" s="246" t="str">
        <f>IF(LEN('UPS FCI_Base'!H54)&gt;0,(ROUND('UPS FCI_Base'!H54*(1+Mail_Innovations_Markup),2))*(1+Mail_Innovations_Fuel_Surcharge),"N/A")</f>
        <v>N/A</v>
      </c>
      <c r="H55" s="246" t="str">
        <f>IF(LEN('UPS FCI_Base'!I54)&gt;0,(ROUND('UPS FCI_Base'!I54*(1+Mail_Innovations_Markup),2))*(1+Mail_Innovations_Fuel_Surcharge),"N/A")</f>
        <v>N/A</v>
      </c>
      <c r="I55" s="246">
        <f>IF(LEN('UPS FCI_Base'!J54)&gt;0,(ROUND('UPS FCI_Base'!J54*(1+Mail_Innovations_Markup),2))*(1+Mail_Innovations_Fuel_Surcharge),"N/A")</f>
        <v>21.3213</v>
      </c>
      <c r="J55" s="246">
        <f>IF(LEN('UPS FCI_Base'!K54)&gt;0,(ROUND('UPS FCI_Base'!K54*(1+Mail_Innovations_Markup),2))*(1+Mail_Innovations_Fuel_Surcharge),"N/A")</f>
        <v>22.152</v>
      </c>
      <c r="K55" s="246">
        <f>IF(LEN('UPS FCI_Base'!L54)&gt;0,(ROUND('UPS FCI_Base'!L54*(1+Mail_Innovations_Markup),2))*(1+Mail_Innovations_Fuel_Surcharge),"N/A")</f>
        <v>29.4153</v>
      </c>
      <c r="L55" s="246">
        <f>IF(LEN('UPS FCI_Base'!M54)&gt;0,(ROUND('UPS FCI_Base'!M54*(1+Mail_Innovations_Markup),2))*(1+Mail_Innovations_Fuel_Surcharge),"N/A")</f>
        <v>22.90815</v>
      </c>
      <c r="M55" s="246" t="str">
        <f>IF(LEN('UPS FCI_Base'!N54)&gt;0,(ROUND('UPS FCI_Base'!N54*(1+Mail_Innovations_Markup),2))*(1+Mail_Innovations_Fuel_Surcharge),"N/A")</f>
        <v>N/A</v>
      </c>
      <c r="N55" s="246">
        <f>IF(LEN('UPS FCI_Base'!O54)&gt;0,(ROUND('UPS FCI_Base'!O54*(1+Mail_Innovations_Markup),2))*(1+Mail_Innovations_Fuel_Surcharge),"N/A")</f>
        <v>36.4656</v>
      </c>
      <c r="O55" s="246" t="str">
        <f>IF(LEN('UPS FCI_Base'!P54)&gt;0,(ROUND('UPS FCI_Base'!P54*(1+Mail_Innovations_Markup),2))*(1+Mail_Innovations_Fuel_Surcharge),"N/A")</f>
        <v>N/A</v>
      </c>
      <c r="P55" s="246" t="str">
        <f>IF(LEN('UPS FCI_Base'!Q54)&gt;0,(ROUND('UPS FCI_Base'!Q54*(1+Mail_Innovations_Markup),2))*(1+Mail_Innovations_Fuel_Surcharge),"N/A")</f>
        <v>N/A</v>
      </c>
      <c r="Q55" s="246">
        <f>IF(LEN('UPS FCI_Base'!R54)&gt;0,(ROUND('UPS FCI_Base'!R54*(1+Mail_Innovations_Markup),2))*(1+Mail_Innovations_Fuel_Surcharge),"N/A")</f>
        <v>17.7642</v>
      </c>
      <c r="R55" s="246">
        <f>IF(LEN('UPS FCI_Base'!S54)&gt;0,(ROUND('UPS FCI_Base'!S54*(1+Mail_Innovations_Markup),2))*(1+Mail_Innovations_Fuel_Surcharge),"N/A")</f>
        <v>22.52475</v>
      </c>
      <c r="S55" s="246">
        <f>IF(LEN('UPS FCI_Base'!T54)&gt;0,(ROUND('UPS FCI_Base'!T54*(1+Mail_Innovations_Markup),2))*(1+Mail_Innovations_Fuel_Surcharge),"N/A")</f>
        <v>30.2673</v>
      </c>
      <c r="T55" s="246">
        <f>IF(LEN('UPS FCI_Base'!U54)&gt;0,(ROUND('UPS FCI_Base'!U54*(1+Mail_Innovations_Markup),2))*(1+Mail_Innovations_Fuel_Surcharge),"N/A")</f>
        <v>21.4704</v>
      </c>
      <c r="U55" s="246" t="str">
        <f>IF(LEN('UPS FCI_Base'!V54)&gt;0,(ROUND('UPS FCI_Base'!V54*(1+Mail_Innovations_Markup),2))*(1+Mail_Innovations_Fuel_Surcharge),"N/A")</f>
        <v>N/A</v>
      </c>
      <c r="V55" s="246">
        <f>IF(LEN('UPS FCI_Base'!W54)&gt;0,(ROUND('UPS FCI_Base'!W54*(1+Mail_Innovations_Markup),2))*(1+Mail_Innovations_Fuel_Surcharge),"N/A")</f>
        <v>21.4704</v>
      </c>
      <c r="W55" s="246">
        <f>IF(LEN('UPS FCI_Base'!X54)&gt;0,(ROUND('UPS FCI_Base'!X54*(1+Mail_Innovations_Markup),2))*(1+Mail_Innovations_Fuel_Surcharge),"N/A")</f>
        <v>31.7796</v>
      </c>
    </row>
    <row r="56" ht="12.75" customHeight="1">
      <c r="A56" s="245">
        <v>3.1875</v>
      </c>
      <c r="B56" s="246">
        <f>IF(LEN('UPS FCI_Base'!C55)&gt;0,ROUND('UPS FCI_Base'!C55*(1+Mail_Innovations_Markup),2),"N/A")</f>
        <v>20.83</v>
      </c>
      <c r="C56" s="246">
        <f>IF(LEN('UPS FCI_Base'!D55)&gt;0,(ROUND('UPS FCI_Base'!D55*(1+Mail_Innovations_Markup),2))*(1+Mail_Innovations_Fuel_Surcharge),"N/A")</f>
        <v>19.7664</v>
      </c>
      <c r="D56" s="246" t="str">
        <f>IF(LEN('UPS FCI_Base'!E55)&gt;0,(ROUND('UPS FCI_Base'!E55*(1+Mail_Innovations_Markup),2))*(1+Mail_Innovations_Fuel_Surcharge),"N/A")</f>
        <v>N/A</v>
      </c>
      <c r="E56" s="246" t="str">
        <f>IF(LEN('UPS FCI_Base'!F55)&gt;0,(ROUND('UPS FCI_Base'!F55*(1+Mail_Innovations_Markup),2))*(1+Mail_Innovations_Fuel_Surcharge),"N/A")</f>
        <v>N/A</v>
      </c>
      <c r="F56" s="246" t="str">
        <f>IF(LEN('UPS FCI_Base'!G55)&gt;0,(ROUND('UPS FCI_Base'!G55*(1+Mail_Innovations_Markup),2))*(1+Mail_Innovations_Fuel_Surcharge),"N/A")</f>
        <v>N/A</v>
      </c>
      <c r="G56" s="246" t="str">
        <f>IF(LEN('UPS FCI_Base'!H55)&gt;0,(ROUND('UPS FCI_Base'!H55*(1+Mail_Innovations_Markup),2))*(1+Mail_Innovations_Fuel_Surcharge),"N/A")</f>
        <v>N/A</v>
      </c>
      <c r="H56" s="246" t="str">
        <f>IF(LEN('UPS FCI_Base'!I55)&gt;0,(ROUND('UPS FCI_Base'!I55*(1+Mail_Innovations_Markup),2))*(1+Mail_Innovations_Fuel_Surcharge),"N/A")</f>
        <v>N/A</v>
      </c>
      <c r="I56" s="246">
        <f>IF(LEN('UPS FCI_Base'!J55)&gt;0,(ROUND('UPS FCI_Base'!J55*(1+Mail_Innovations_Markup),2))*(1+Mail_Innovations_Fuel_Surcharge),"N/A")</f>
        <v>21.69405</v>
      </c>
      <c r="J56" s="246">
        <f>IF(LEN('UPS FCI_Base'!K55)&gt;0,(ROUND('UPS FCI_Base'!K55*(1+Mail_Innovations_Markup),2))*(1+Mail_Innovations_Fuel_Surcharge),"N/A")</f>
        <v>22.5141</v>
      </c>
      <c r="K56" s="246">
        <f>IF(LEN('UPS FCI_Base'!L55)&gt;0,(ROUND('UPS FCI_Base'!L55*(1+Mail_Innovations_Markup),2))*(1+Mail_Innovations_Fuel_Surcharge),"N/A")</f>
        <v>29.8839</v>
      </c>
      <c r="L56" s="246">
        <f>IF(LEN('UPS FCI_Base'!M55)&gt;0,(ROUND('UPS FCI_Base'!M55*(1+Mail_Innovations_Markup),2))*(1+Mail_Innovations_Fuel_Surcharge),"N/A")</f>
        <v>23.29155</v>
      </c>
      <c r="M56" s="246" t="str">
        <f>IF(LEN('UPS FCI_Base'!N55)&gt;0,(ROUND('UPS FCI_Base'!N55*(1+Mail_Innovations_Markup),2))*(1+Mail_Innovations_Fuel_Surcharge),"N/A")</f>
        <v>N/A</v>
      </c>
      <c r="N56" s="246">
        <f>IF(LEN('UPS FCI_Base'!O55)&gt;0,(ROUND('UPS FCI_Base'!O55*(1+Mail_Innovations_Markup),2))*(1+Mail_Innovations_Fuel_Surcharge),"N/A")</f>
        <v>37.09395</v>
      </c>
      <c r="O56" s="246" t="str">
        <f>IF(LEN('UPS FCI_Base'!P55)&gt;0,(ROUND('UPS FCI_Base'!P55*(1+Mail_Innovations_Markup),2))*(1+Mail_Innovations_Fuel_Surcharge),"N/A")</f>
        <v>N/A</v>
      </c>
      <c r="P56" s="246" t="str">
        <f>IF(LEN('UPS FCI_Base'!Q55)&gt;0,(ROUND('UPS FCI_Base'!Q55*(1+Mail_Innovations_Markup),2))*(1+Mail_Innovations_Fuel_Surcharge),"N/A")</f>
        <v>N/A</v>
      </c>
      <c r="Q56" s="246">
        <f>IF(LEN('UPS FCI_Base'!R55)&gt;0,(ROUND('UPS FCI_Base'!R55*(1+Mail_Innovations_Markup),2))*(1+Mail_Innovations_Fuel_Surcharge),"N/A")</f>
        <v>18.0198</v>
      </c>
      <c r="R56" s="246">
        <f>IF(LEN('UPS FCI_Base'!S55)&gt;0,(ROUND('UPS FCI_Base'!S55*(1+Mail_Innovations_Markup),2))*(1+Mail_Innovations_Fuel_Surcharge),"N/A")</f>
        <v>22.8549</v>
      </c>
      <c r="S56" s="246">
        <f>IF(LEN('UPS FCI_Base'!T55)&gt;0,(ROUND('UPS FCI_Base'!T55*(1+Mail_Innovations_Markup),2))*(1+Mail_Innovations_Fuel_Surcharge),"N/A")</f>
        <v>30.81045</v>
      </c>
      <c r="T56" s="246">
        <f>IF(LEN('UPS FCI_Base'!U55)&gt;0,(ROUND('UPS FCI_Base'!U55*(1+Mail_Innovations_Markup),2))*(1+Mail_Innovations_Fuel_Surcharge),"N/A")</f>
        <v>21.82185</v>
      </c>
      <c r="U56" s="246" t="str">
        <f>IF(LEN('UPS FCI_Base'!V55)&gt;0,(ROUND('UPS FCI_Base'!V55*(1+Mail_Innovations_Markup),2))*(1+Mail_Innovations_Fuel_Surcharge),"N/A")</f>
        <v>N/A</v>
      </c>
      <c r="V56" s="246">
        <f>IF(LEN('UPS FCI_Base'!W55)&gt;0,(ROUND('UPS FCI_Base'!W55*(1+Mail_Innovations_Markup),2))*(1+Mail_Innovations_Fuel_Surcharge),"N/A")</f>
        <v>21.7899</v>
      </c>
      <c r="W56" s="246">
        <f>IF(LEN('UPS FCI_Base'!X55)&gt;0,(ROUND('UPS FCI_Base'!X55*(1+Mail_Innovations_Markup),2))*(1+Mail_Innovations_Fuel_Surcharge),"N/A")</f>
        <v>32.3973</v>
      </c>
    </row>
    <row r="57" ht="12.75" customHeight="1">
      <c r="A57" s="245">
        <v>3.25</v>
      </c>
      <c r="B57" s="246">
        <f>IF(LEN('UPS FCI_Base'!C56)&gt;0,ROUND('UPS FCI_Base'!C56*(1+Mail_Innovations_Markup),2),"N/A")</f>
        <v>21.11</v>
      </c>
      <c r="C57" s="246">
        <f>IF(LEN('UPS FCI_Base'!D56)&gt;0,(ROUND('UPS FCI_Base'!D56*(1+Mail_Innovations_Markup),2))*(1+Mail_Innovations_Fuel_Surcharge),"N/A")</f>
        <v>20.03265</v>
      </c>
      <c r="D57" s="246" t="str">
        <f>IF(LEN('UPS FCI_Base'!E56)&gt;0,(ROUND('UPS FCI_Base'!E56*(1+Mail_Innovations_Markup),2))*(1+Mail_Innovations_Fuel_Surcharge),"N/A")</f>
        <v>N/A</v>
      </c>
      <c r="E57" s="246" t="str">
        <f>IF(LEN('UPS FCI_Base'!F56)&gt;0,(ROUND('UPS FCI_Base'!F56*(1+Mail_Innovations_Markup),2))*(1+Mail_Innovations_Fuel_Surcharge),"N/A")</f>
        <v>N/A</v>
      </c>
      <c r="F57" s="246" t="str">
        <f>IF(LEN('UPS FCI_Base'!G56)&gt;0,(ROUND('UPS FCI_Base'!G56*(1+Mail_Innovations_Markup),2))*(1+Mail_Innovations_Fuel_Surcharge),"N/A")</f>
        <v>N/A</v>
      </c>
      <c r="G57" s="246" t="str">
        <f>IF(LEN('UPS FCI_Base'!H56)&gt;0,(ROUND('UPS FCI_Base'!H56*(1+Mail_Innovations_Markup),2))*(1+Mail_Innovations_Fuel_Surcharge),"N/A")</f>
        <v>N/A</v>
      </c>
      <c r="H57" s="246" t="str">
        <f>IF(LEN('UPS FCI_Base'!I56)&gt;0,(ROUND('UPS FCI_Base'!I56*(1+Mail_Innovations_Markup),2))*(1+Mail_Innovations_Fuel_Surcharge),"N/A")</f>
        <v>N/A</v>
      </c>
      <c r="I57" s="246">
        <f>IF(LEN('UPS FCI_Base'!J56)&gt;0,(ROUND('UPS FCI_Base'!J56*(1+Mail_Innovations_Markup),2))*(1+Mail_Innovations_Fuel_Surcharge),"N/A")</f>
        <v>22.05615</v>
      </c>
      <c r="J57" s="246">
        <f>IF(LEN('UPS FCI_Base'!K56)&gt;0,(ROUND('UPS FCI_Base'!K56*(1+Mail_Innovations_Markup),2))*(1+Mail_Innovations_Fuel_Surcharge),"N/A")</f>
        <v>22.86555</v>
      </c>
      <c r="K57" s="246">
        <f>IF(LEN('UPS FCI_Base'!L56)&gt;0,(ROUND('UPS FCI_Base'!L56*(1+Mail_Innovations_Markup),2))*(1+Mail_Innovations_Fuel_Surcharge),"N/A")</f>
        <v>30.3525</v>
      </c>
      <c r="L57" s="246">
        <f>IF(LEN('UPS FCI_Base'!M56)&gt;0,(ROUND('UPS FCI_Base'!M56*(1+Mail_Innovations_Markup),2))*(1+Mail_Innovations_Fuel_Surcharge),"N/A")</f>
        <v>23.67495</v>
      </c>
      <c r="M57" s="246" t="str">
        <f>IF(LEN('UPS FCI_Base'!N56)&gt;0,(ROUND('UPS FCI_Base'!N56*(1+Mail_Innovations_Markup),2))*(1+Mail_Innovations_Fuel_Surcharge),"N/A")</f>
        <v>N/A</v>
      </c>
      <c r="N57" s="246">
        <f>IF(LEN('UPS FCI_Base'!O56)&gt;0,(ROUND('UPS FCI_Base'!O56*(1+Mail_Innovations_Markup),2))*(1+Mail_Innovations_Fuel_Surcharge),"N/A")</f>
        <v>37.7223</v>
      </c>
      <c r="O57" s="246" t="str">
        <f>IF(LEN('UPS FCI_Base'!P56)&gt;0,(ROUND('UPS FCI_Base'!P56*(1+Mail_Innovations_Markup),2))*(1+Mail_Innovations_Fuel_Surcharge),"N/A")</f>
        <v>N/A</v>
      </c>
      <c r="P57" s="246" t="str">
        <f>IF(LEN('UPS FCI_Base'!Q56)&gt;0,(ROUND('UPS FCI_Base'!Q56*(1+Mail_Innovations_Markup),2))*(1+Mail_Innovations_Fuel_Surcharge),"N/A")</f>
        <v>N/A</v>
      </c>
      <c r="Q57" s="246">
        <f>IF(LEN('UPS FCI_Base'!R56)&gt;0,(ROUND('UPS FCI_Base'!R56*(1+Mail_Innovations_Markup),2))*(1+Mail_Innovations_Fuel_Surcharge),"N/A")</f>
        <v>18.2754</v>
      </c>
      <c r="R57" s="246">
        <f>IF(LEN('UPS FCI_Base'!S56)&gt;0,(ROUND('UPS FCI_Base'!S56*(1+Mail_Innovations_Markup),2))*(1+Mail_Innovations_Fuel_Surcharge),"N/A")</f>
        <v>23.1957</v>
      </c>
      <c r="S57" s="246">
        <f>IF(LEN('UPS FCI_Base'!T56)&gt;0,(ROUND('UPS FCI_Base'!T56*(1+Mail_Innovations_Markup),2))*(1+Mail_Innovations_Fuel_Surcharge),"N/A")</f>
        <v>31.3536</v>
      </c>
      <c r="T57" s="246">
        <f>IF(LEN('UPS FCI_Base'!U56)&gt;0,(ROUND('UPS FCI_Base'!U56*(1+Mail_Innovations_Markup),2))*(1+Mail_Innovations_Fuel_Surcharge),"N/A")</f>
        <v>22.16265</v>
      </c>
      <c r="U57" s="246" t="str">
        <f>IF(LEN('UPS FCI_Base'!V56)&gt;0,(ROUND('UPS FCI_Base'!V56*(1+Mail_Innovations_Markup),2))*(1+Mail_Innovations_Fuel_Surcharge),"N/A")</f>
        <v>N/A</v>
      </c>
      <c r="V57" s="246">
        <f>IF(LEN('UPS FCI_Base'!W56)&gt;0,(ROUND('UPS FCI_Base'!W56*(1+Mail_Innovations_Markup),2))*(1+Mail_Innovations_Fuel_Surcharge),"N/A")</f>
        <v>22.12005</v>
      </c>
      <c r="W57" s="246">
        <f>IF(LEN('UPS FCI_Base'!X56)&gt;0,(ROUND('UPS FCI_Base'!X56*(1+Mail_Innovations_Markup),2))*(1+Mail_Innovations_Fuel_Surcharge),"N/A")</f>
        <v>33.015</v>
      </c>
    </row>
    <row r="58" ht="12.75" customHeight="1">
      <c r="A58" s="245">
        <v>3.3125</v>
      </c>
      <c r="B58" s="246">
        <f>IF(LEN('UPS FCI_Base'!C57)&gt;0,ROUND('UPS FCI_Base'!C57*(1+Mail_Innovations_Markup),2),"N/A")</f>
        <v>21.38</v>
      </c>
      <c r="C58" s="246">
        <f>IF(LEN('UPS FCI_Base'!D57)&gt;0,(ROUND('UPS FCI_Base'!D57*(1+Mail_Innovations_Markup),2))*(1+Mail_Innovations_Fuel_Surcharge),"N/A")</f>
        <v>20.30955</v>
      </c>
      <c r="D58" s="246" t="str">
        <f>IF(LEN('UPS FCI_Base'!E57)&gt;0,(ROUND('UPS FCI_Base'!E57*(1+Mail_Innovations_Markup),2))*(1+Mail_Innovations_Fuel_Surcharge),"N/A")</f>
        <v>N/A</v>
      </c>
      <c r="E58" s="246" t="str">
        <f>IF(LEN('UPS FCI_Base'!F57)&gt;0,(ROUND('UPS FCI_Base'!F57*(1+Mail_Innovations_Markup),2))*(1+Mail_Innovations_Fuel_Surcharge),"N/A")</f>
        <v>N/A</v>
      </c>
      <c r="F58" s="246" t="str">
        <f>IF(LEN('UPS FCI_Base'!G57)&gt;0,(ROUND('UPS FCI_Base'!G57*(1+Mail_Innovations_Markup),2))*(1+Mail_Innovations_Fuel_Surcharge),"N/A")</f>
        <v>N/A</v>
      </c>
      <c r="G58" s="246" t="str">
        <f>IF(LEN('UPS FCI_Base'!H57)&gt;0,(ROUND('UPS FCI_Base'!H57*(1+Mail_Innovations_Markup),2))*(1+Mail_Innovations_Fuel_Surcharge),"N/A")</f>
        <v>N/A</v>
      </c>
      <c r="H58" s="246" t="str">
        <f>IF(LEN('UPS FCI_Base'!I57)&gt;0,(ROUND('UPS FCI_Base'!I57*(1+Mail_Innovations_Markup),2))*(1+Mail_Innovations_Fuel_Surcharge),"N/A")</f>
        <v>N/A</v>
      </c>
      <c r="I58" s="246">
        <f>IF(LEN('UPS FCI_Base'!J57)&gt;0,(ROUND('UPS FCI_Base'!J57*(1+Mail_Innovations_Markup),2))*(1+Mail_Innovations_Fuel_Surcharge),"N/A")</f>
        <v>22.43955</v>
      </c>
      <c r="J58" s="246">
        <f>IF(LEN('UPS FCI_Base'!K57)&gt;0,(ROUND('UPS FCI_Base'!K57*(1+Mail_Innovations_Markup),2))*(1+Mail_Innovations_Fuel_Surcharge),"N/A")</f>
        <v>23.22765</v>
      </c>
      <c r="K58" s="246">
        <f>IF(LEN('UPS FCI_Base'!L57)&gt;0,(ROUND('UPS FCI_Base'!L57*(1+Mail_Innovations_Markup),2))*(1+Mail_Innovations_Fuel_Surcharge),"N/A")</f>
        <v>30.81045</v>
      </c>
      <c r="L58" s="246">
        <f>IF(LEN('UPS FCI_Base'!M57)&gt;0,(ROUND('UPS FCI_Base'!M57*(1+Mail_Innovations_Markup),2))*(1+Mail_Innovations_Fuel_Surcharge),"N/A")</f>
        <v>24.0477</v>
      </c>
      <c r="M58" s="246" t="str">
        <f>IF(LEN('UPS FCI_Base'!N57)&gt;0,(ROUND('UPS FCI_Base'!N57*(1+Mail_Innovations_Markup),2))*(1+Mail_Innovations_Fuel_Surcharge),"N/A")</f>
        <v>N/A</v>
      </c>
      <c r="N58" s="246">
        <f>IF(LEN('UPS FCI_Base'!O57)&gt;0,(ROUND('UPS FCI_Base'!O57*(1+Mail_Innovations_Markup),2))*(1+Mail_Innovations_Fuel_Surcharge),"N/A")</f>
        <v>38.35065</v>
      </c>
      <c r="O58" s="246" t="str">
        <f>IF(LEN('UPS FCI_Base'!P57)&gt;0,(ROUND('UPS FCI_Base'!P57*(1+Mail_Innovations_Markup),2))*(1+Mail_Innovations_Fuel_Surcharge),"N/A")</f>
        <v>N/A</v>
      </c>
      <c r="P58" s="246" t="str">
        <f>IF(LEN('UPS FCI_Base'!Q57)&gt;0,(ROUND('UPS FCI_Base'!Q57*(1+Mail_Innovations_Markup),2))*(1+Mail_Innovations_Fuel_Surcharge),"N/A")</f>
        <v>N/A</v>
      </c>
      <c r="Q58" s="246">
        <f>IF(LEN('UPS FCI_Base'!R57)&gt;0,(ROUND('UPS FCI_Base'!R57*(1+Mail_Innovations_Markup),2))*(1+Mail_Innovations_Fuel_Surcharge),"N/A")</f>
        <v>18.531</v>
      </c>
      <c r="R58" s="246">
        <f>IF(LEN('UPS FCI_Base'!S57)&gt;0,(ROUND('UPS FCI_Base'!S57*(1+Mail_Innovations_Markup),2))*(1+Mail_Innovations_Fuel_Surcharge),"N/A")</f>
        <v>23.52585</v>
      </c>
      <c r="S58" s="246">
        <f>IF(LEN('UPS FCI_Base'!T57)&gt;0,(ROUND('UPS FCI_Base'!T57*(1+Mail_Innovations_Markup),2))*(1+Mail_Innovations_Fuel_Surcharge),"N/A")</f>
        <v>31.89675</v>
      </c>
      <c r="T58" s="246">
        <f>IF(LEN('UPS FCI_Base'!U57)&gt;0,(ROUND('UPS FCI_Base'!U57*(1+Mail_Innovations_Markup),2))*(1+Mail_Innovations_Fuel_Surcharge),"N/A")</f>
        <v>22.5141</v>
      </c>
      <c r="U58" s="246" t="str">
        <f>IF(LEN('UPS FCI_Base'!V57)&gt;0,(ROUND('UPS FCI_Base'!V57*(1+Mail_Innovations_Markup),2))*(1+Mail_Innovations_Fuel_Surcharge),"N/A")</f>
        <v>N/A</v>
      </c>
      <c r="V58" s="246">
        <f>IF(LEN('UPS FCI_Base'!W57)&gt;0,(ROUND('UPS FCI_Base'!W57*(1+Mail_Innovations_Markup),2))*(1+Mail_Innovations_Fuel_Surcharge),"N/A")</f>
        <v>22.43955</v>
      </c>
      <c r="W58" s="246">
        <f>IF(LEN('UPS FCI_Base'!X57)&gt;0,(ROUND('UPS FCI_Base'!X57*(1+Mail_Innovations_Markup),2))*(1+Mail_Innovations_Fuel_Surcharge),"N/A")</f>
        <v>33.6327</v>
      </c>
    </row>
    <row r="59" ht="12.75" customHeight="1">
      <c r="A59" s="245">
        <v>3.375</v>
      </c>
      <c r="B59" s="246">
        <f>IF(LEN('UPS FCI_Base'!C58)&gt;0,ROUND('UPS FCI_Base'!C58*(1+Mail_Innovations_Markup),2),"N/A")</f>
        <v>21.66</v>
      </c>
      <c r="C59" s="246">
        <f>IF(LEN('UPS FCI_Base'!D58)&gt;0,(ROUND('UPS FCI_Base'!D58*(1+Mail_Innovations_Markup),2))*(1+Mail_Innovations_Fuel_Surcharge),"N/A")</f>
        <v>20.58645</v>
      </c>
      <c r="D59" s="246" t="str">
        <f>IF(LEN('UPS FCI_Base'!E58)&gt;0,(ROUND('UPS FCI_Base'!E58*(1+Mail_Innovations_Markup),2))*(1+Mail_Innovations_Fuel_Surcharge),"N/A")</f>
        <v>N/A</v>
      </c>
      <c r="E59" s="246" t="str">
        <f>IF(LEN('UPS FCI_Base'!F58)&gt;0,(ROUND('UPS FCI_Base'!F58*(1+Mail_Innovations_Markup),2))*(1+Mail_Innovations_Fuel_Surcharge),"N/A")</f>
        <v>N/A</v>
      </c>
      <c r="F59" s="246" t="str">
        <f>IF(LEN('UPS FCI_Base'!G58)&gt;0,(ROUND('UPS FCI_Base'!G58*(1+Mail_Innovations_Markup),2))*(1+Mail_Innovations_Fuel_Surcharge),"N/A")</f>
        <v>N/A</v>
      </c>
      <c r="G59" s="246" t="str">
        <f>IF(LEN('UPS FCI_Base'!H58)&gt;0,(ROUND('UPS FCI_Base'!H58*(1+Mail_Innovations_Markup),2))*(1+Mail_Innovations_Fuel_Surcharge),"N/A")</f>
        <v>N/A</v>
      </c>
      <c r="H59" s="246" t="str">
        <f>IF(LEN('UPS FCI_Base'!I58)&gt;0,(ROUND('UPS FCI_Base'!I58*(1+Mail_Innovations_Markup),2))*(1+Mail_Innovations_Fuel_Surcharge),"N/A")</f>
        <v>N/A</v>
      </c>
      <c r="I59" s="246">
        <f>IF(LEN('UPS FCI_Base'!J58)&gt;0,(ROUND('UPS FCI_Base'!J58*(1+Mail_Innovations_Markup),2))*(1+Mail_Innovations_Fuel_Surcharge),"N/A")</f>
        <v>22.80165</v>
      </c>
      <c r="J59" s="246">
        <f>IF(LEN('UPS FCI_Base'!K58)&gt;0,(ROUND('UPS FCI_Base'!K58*(1+Mail_Innovations_Markup),2))*(1+Mail_Innovations_Fuel_Surcharge),"N/A")</f>
        <v>23.5791</v>
      </c>
      <c r="K59" s="246">
        <f>IF(LEN('UPS FCI_Base'!L58)&gt;0,(ROUND('UPS FCI_Base'!L58*(1+Mail_Innovations_Markup),2))*(1+Mail_Innovations_Fuel_Surcharge),"N/A")</f>
        <v>31.27905</v>
      </c>
      <c r="L59" s="246">
        <f>IF(LEN('UPS FCI_Base'!M58)&gt;0,(ROUND('UPS FCI_Base'!M58*(1+Mail_Innovations_Markup),2))*(1+Mail_Innovations_Fuel_Surcharge),"N/A")</f>
        <v>24.44175</v>
      </c>
      <c r="M59" s="246" t="str">
        <f>IF(LEN('UPS FCI_Base'!N58)&gt;0,(ROUND('UPS FCI_Base'!N58*(1+Mail_Innovations_Markup),2))*(1+Mail_Innovations_Fuel_Surcharge),"N/A")</f>
        <v>N/A</v>
      </c>
      <c r="N59" s="246">
        <f>IF(LEN('UPS FCI_Base'!O58)&gt;0,(ROUND('UPS FCI_Base'!O58*(1+Mail_Innovations_Markup),2))*(1+Mail_Innovations_Fuel_Surcharge),"N/A")</f>
        <v>38.98965</v>
      </c>
      <c r="O59" s="246" t="str">
        <f>IF(LEN('UPS FCI_Base'!P58)&gt;0,(ROUND('UPS FCI_Base'!P58*(1+Mail_Innovations_Markup),2))*(1+Mail_Innovations_Fuel_Surcharge),"N/A")</f>
        <v>N/A</v>
      </c>
      <c r="P59" s="246" t="str">
        <f>IF(LEN('UPS FCI_Base'!Q58)&gt;0,(ROUND('UPS FCI_Base'!Q58*(1+Mail_Innovations_Markup),2))*(1+Mail_Innovations_Fuel_Surcharge),"N/A")</f>
        <v>N/A</v>
      </c>
      <c r="Q59" s="246">
        <f>IF(LEN('UPS FCI_Base'!R58)&gt;0,(ROUND('UPS FCI_Base'!R58*(1+Mail_Innovations_Markup),2))*(1+Mail_Innovations_Fuel_Surcharge),"N/A")</f>
        <v>18.7866</v>
      </c>
      <c r="R59" s="246">
        <f>IF(LEN('UPS FCI_Base'!S58)&gt;0,(ROUND('UPS FCI_Base'!S58*(1+Mail_Innovations_Markup),2))*(1+Mail_Innovations_Fuel_Surcharge),"N/A")</f>
        <v>23.86665</v>
      </c>
      <c r="S59" s="246">
        <f>IF(LEN('UPS FCI_Base'!T58)&gt;0,(ROUND('UPS FCI_Base'!T58*(1+Mail_Innovations_Markup),2))*(1+Mail_Innovations_Fuel_Surcharge),"N/A")</f>
        <v>32.4399</v>
      </c>
      <c r="T59" s="246">
        <f>IF(LEN('UPS FCI_Base'!U58)&gt;0,(ROUND('UPS FCI_Base'!U58*(1+Mail_Innovations_Markup),2))*(1+Mail_Innovations_Fuel_Surcharge),"N/A")</f>
        <v>22.8549</v>
      </c>
      <c r="U59" s="246" t="str">
        <f>IF(LEN('UPS FCI_Base'!V58)&gt;0,(ROUND('UPS FCI_Base'!V58*(1+Mail_Innovations_Markup),2))*(1+Mail_Innovations_Fuel_Surcharge),"N/A")</f>
        <v>N/A</v>
      </c>
      <c r="V59" s="246">
        <f>IF(LEN('UPS FCI_Base'!W58)&gt;0,(ROUND('UPS FCI_Base'!W58*(1+Mail_Innovations_Markup),2))*(1+Mail_Innovations_Fuel_Surcharge),"N/A")</f>
        <v>22.75905</v>
      </c>
      <c r="W59" s="246">
        <f>IF(LEN('UPS FCI_Base'!X58)&gt;0,(ROUND('UPS FCI_Base'!X58*(1+Mail_Innovations_Markup),2))*(1+Mail_Innovations_Fuel_Surcharge),"N/A")</f>
        <v>34.2504</v>
      </c>
    </row>
    <row r="60" ht="12.75" customHeight="1">
      <c r="A60" s="245">
        <v>3.4375</v>
      </c>
      <c r="B60" s="246">
        <f>IF(LEN('UPS FCI_Base'!C59)&gt;0,ROUND('UPS FCI_Base'!C59*(1+Mail_Innovations_Markup),2),"N/A")</f>
        <v>21.93</v>
      </c>
      <c r="C60" s="246">
        <f>IF(LEN('UPS FCI_Base'!D59)&gt;0,(ROUND('UPS FCI_Base'!D59*(1+Mail_Innovations_Markup),2))*(1+Mail_Innovations_Fuel_Surcharge),"N/A")</f>
        <v>20.8527</v>
      </c>
      <c r="D60" s="246" t="str">
        <f>IF(LEN('UPS FCI_Base'!E59)&gt;0,(ROUND('UPS FCI_Base'!E59*(1+Mail_Innovations_Markup),2))*(1+Mail_Innovations_Fuel_Surcharge),"N/A")</f>
        <v>N/A</v>
      </c>
      <c r="E60" s="246" t="str">
        <f>IF(LEN('UPS FCI_Base'!F59)&gt;0,(ROUND('UPS FCI_Base'!F59*(1+Mail_Innovations_Markup),2))*(1+Mail_Innovations_Fuel_Surcharge),"N/A")</f>
        <v>N/A</v>
      </c>
      <c r="F60" s="246" t="str">
        <f>IF(LEN('UPS FCI_Base'!G59)&gt;0,(ROUND('UPS FCI_Base'!G59*(1+Mail_Innovations_Markup),2))*(1+Mail_Innovations_Fuel_Surcharge),"N/A")</f>
        <v>N/A</v>
      </c>
      <c r="G60" s="246" t="str">
        <f>IF(LEN('UPS FCI_Base'!H59)&gt;0,(ROUND('UPS FCI_Base'!H59*(1+Mail_Innovations_Markup),2))*(1+Mail_Innovations_Fuel_Surcharge),"N/A")</f>
        <v>N/A</v>
      </c>
      <c r="H60" s="246" t="str">
        <f>IF(LEN('UPS FCI_Base'!I59)&gt;0,(ROUND('UPS FCI_Base'!I59*(1+Mail_Innovations_Markup),2))*(1+Mail_Innovations_Fuel_Surcharge),"N/A")</f>
        <v>N/A</v>
      </c>
      <c r="I60" s="246">
        <f>IF(LEN('UPS FCI_Base'!J59)&gt;0,(ROUND('UPS FCI_Base'!J59*(1+Mail_Innovations_Markup),2))*(1+Mail_Innovations_Fuel_Surcharge),"N/A")</f>
        <v>23.1744</v>
      </c>
      <c r="J60" s="246">
        <f>IF(LEN('UPS FCI_Base'!K59)&gt;0,(ROUND('UPS FCI_Base'!K59*(1+Mail_Innovations_Markup),2))*(1+Mail_Innovations_Fuel_Surcharge),"N/A")</f>
        <v>23.9412</v>
      </c>
      <c r="K60" s="246">
        <f>IF(LEN('UPS FCI_Base'!L59)&gt;0,(ROUND('UPS FCI_Base'!L59*(1+Mail_Innovations_Markup),2))*(1+Mail_Innovations_Fuel_Surcharge),"N/A")</f>
        <v>31.74765</v>
      </c>
      <c r="L60" s="246">
        <f>IF(LEN('UPS FCI_Base'!M59)&gt;0,(ROUND('UPS FCI_Base'!M59*(1+Mail_Innovations_Markup),2))*(1+Mail_Innovations_Fuel_Surcharge),"N/A")</f>
        <v>24.8145</v>
      </c>
      <c r="M60" s="246" t="str">
        <f>IF(LEN('UPS FCI_Base'!N59)&gt;0,(ROUND('UPS FCI_Base'!N59*(1+Mail_Innovations_Markup),2))*(1+Mail_Innovations_Fuel_Surcharge),"N/A")</f>
        <v>N/A</v>
      </c>
      <c r="N60" s="246">
        <f>IF(LEN('UPS FCI_Base'!O59)&gt;0,(ROUND('UPS FCI_Base'!O59*(1+Mail_Innovations_Markup),2))*(1+Mail_Innovations_Fuel_Surcharge),"N/A")</f>
        <v>39.60735</v>
      </c>
      <c r="O60" s="246" t="str">
        <f>IF(LEN('UPS FCI_Base'!P59)&gt;0,(ROUND('UPS FCI_Base'!P59*(1+Mail_Innovations_Markup),2))*(1+Mail_Innovations_Fuel_Surcharge),"N/A")</f>
        <v>N/A</v>
      </c>
      <c r="P60" s="246" t="str">
        <f>IF(LEN('UPS FCI_Base'!Q59)&gt;0,(ROUND('UPS FCI_Base'!Q59*(1+Mail_Innovations_Markup),2))*(1+Mail_Innovations_Fuel_Surcharge),"N/A")</f>
        <v>N/A</v>
      </c>
      <c r="Q60" s="246">
        <f>IF(LEN('UPS FCI_Base'!R59)&gt;0,(ROUND('UPS FCI_Base'!R59*(1+Mail_Innovations_Markup),2))*(1+Mail_Innovations_Fuel_Surcharge),"N/A")</f>
        <v>19.05285</v>
      </c>
      <c r="R60" s="246">
        <f>IF(LEN('UPS FCI_Base'!S59)&gt;0,(ROUND('UPS FCI_Base'!S59*(1+Mail_Innovations_Markup),2))*(1+Mail_Innovations_Fuel_Surcharge),"N/A")</f>
        <v>24.1968</v>
      </c>
      <c r="S60" s="246">
        <f>IF(LEN('UPS FCI_Base'!T59)&gt;0,(ROUND('UPS FCI_Base'!T59*(1+Mail_Innovations_Markup),2))*(1+Mail_Innovations_Fuel_Surcharge),"N/A")</f>
        <v>32.98305</v>
      </c>
      <c r="T60" s="246">
        <f>IF(LEN('UPS FCI_Base'!U59)&gt;0,(ROUND('UPS FCI_Base'!U59*(1+Mail_Innovations_Markup),2))*(1+Mail_Innovations_Fuel_Surcharge),"N/A")</f>
        <v>23.20635</v>
      </c>
      <c r="U60" s="246" t="str">
        <f>IF(LEN('UPS FCI_Base'!V59)&gt;0,(ROUND('UPS FCI_Base'!V59*(1+Mail_Innovations_Markup),2))*(1+Mail_Innovations_Fuel_Surcharge),"N/A")</f>
        <v>N/A</v>
      </c>
      <c r="V60" s="246">
        <f>IF(LEN('UPS FCI_Base'!W59)&gt;0,(ROUND('UPS FCI_Base'!W59*(1+Mail_Innovations_Markup),2))*(1+Mail_Innovations_Fuel_Surcharge),"N/A")</f>
        <v>23.07855</v>
      </c>
      <c r="W60" s="246">
        <f>IF(LEN('UPS FCI_Base'!X59)&gt;0,(ROUND('UPS FCI_Base'!X59*(1+Mail_Innovations_Markup),2))*(1+Mail_Innovations_Fuel_Surcharge),"N/A")</f>
        <v>34.8681</v>
      </c>
    </row>
    <row r="61" ht="12.75" customHeight="1">
      <c r="A61" s="245">
        <v>3.5</v>
      </c>
      <c r="B61" s="246">
        <f>IF(LEN('UPS FCI_Base'!C60)&gt;0,ROUND('UPS FCI_Base'!C60*(1+Mail_Innovations_Markup),2),"N/A")</f>
        <v>22.21</v>
      </c>
      <c r="C61" s="246">
        <f>IF(LEN('UPS FCI_Base'!D60)&gt;0,(ROUND('UPS FCI_Base'!D60*(1+Mail_Innovations_Markup),2))*(1+Mail_Innovations_Fuel_Surcharge),"N/A")</f>
        <v>21.1296</v>
      </c>
      <c r="D61" s="246" t="str">
        <f>IF(LEN('UPS FCI_Base'!E60)&gt;0,(ROUND('UPS FCI_Base'!E60*(1+Mail_Innovations_Markup),2))*(1+Mail_Innovations_Fuel_Surcharge),"N/A")</f>
        <v>N/A</v>
      </c>
      <c r="E61" s="246" t="str">
        <f>IF(LEN('UPS FCI_Base'!F60)&gt;0,(ROUND('UPS FCI_Base'!F60*(1+Mail_Innovations_Markup),2))*(1+Mail_Innovations_Fuel_Surcharge),"N/A")</f>
        <v>N/A</v>
      </c>
      <c r="F61" s="246" t="str">
        <f>IF(LEN('UPS FCI_Base'!G60)&gt;0,(ROUND('UPS FCI_Base'!G60*(1+Mail_Innovations_Markup),2))*(1+Mail_Innovations_Fuel_Surcharge),"N/A")</f>
        <v>N/A</v>
      </c>
      <c r="G61" s="246" t="str">
        <f>IF(LEN('UPS FCI_Base'!H60)&gt;0,(ROUND('UPS FCI_Base'!H60*(1+Mail_Innovations_Markup),2))*(1+Mail_Innovations_Fuel_Surcharge),"N/A")</f>
        <v>N/A</v>
      </c>
      <c r="H61" s="246" t="str">
        <f>IF(LEN('UPS FCI_Base'!I60)&gt;0,(ROUND('UPS FCI_Base'!I60*(1+Mail_Innovations_Markup),2))*(1+Mail_Innovations_Fuel_Surcharge),"N/A")</f>
        <v>N/A</v>
      </c>
      <c r="I61" s="246">
        <f>IF(LEN('UPS FCI_Base'!J60)&gt;0,(ROUND('UPS FCI_Base'!J60*(1+Mail_Innovations_Markup),2))*(1+Mail_Innovations_Fuel_Surcharge),"N/A")</f>
        <v>23.54715</v>
      </c>
      <c r="J61" s="246">
        <f>IF(LEN('UPS FCI_Base'!K60)&gt;0,(ROUND('UPS FCI_Base'!K60*(1+Mail_Innovations_Markup),2))*(1+Mail_Innovations_Fuel_Surcharge),"N/A")</f>
        <v>24.29265</v>
      </c>
      <c r="K61" s="246">
        <f>IF(LEN('UPS FCI_Base'!L60)&gt;0,(ROUND('UPS FCI_Base'!L60*(1+Mail_Innovations_Markup),2))*(1+Mail_Innovations_Fuel_Surcharge),"N/A")</f>
        <v>32.21625</v>
      </c>
      <c r="L61" s="246">
        <f>IF(LEN('UPS FCI_Base'!M60)&gt;0,(ROUND('UPS FCI_Base'!M60*(1+Mail_Innovations_Markup),2))*(1+Mail_Innovations_Fuel_Surcharge),"N/A")</f>
        <v>25.1979</v>
      </c>
      <c r="M61" s="246" t="str">
        <f>IF(LEN('UPS FCI_Base'!N60)&gt;0,(ROUND('UPS FCI_Base'!N60*(1+Mail_Innovations_Markup),2))*(1+Mail_Innovations_Fuel_Surcharge),"N/A")</f>
        <v>N/A</v>
      </c>
      <c r="N61" s="246">
        <f>IF(LEN('UPS FCI_Base'!O60)&gt;0,(ROUND('UPS FCI_Base'!O60*(1+Mail_Innovations_Markup),2))*(1+Mail_Innovations_Fuel_Surcharge),"N/A")</f>
        <v>40.24635</v>
      </c>
      <c r="O61" s="246" t="str">
        <f>IF(LEN('UPS FCI_Base'!P60)&gt;0,(ROUND('UPS FCI_Base'!P60*(1+Mail_Innovations_Markup),2))*(1+Mail_Innovations_Fuel_Surcharge),"N/A")</f>
        <v>N/A</v>
      </c>
      <c r="P61" s="246" t="str">
        <f>IF(LEN('UPS FCI_Base'!Q60)&gt;0,(ROUND('UPS FCI_Base'!Q60*(1+Mail_Innovations_Markup),2))*(1+Mail_Innovations_Fuel_Surcharge),"N/A")</f>
        <v>N/A</v>
      </c>
      <c r="Q61" s="246">
        <f>IF(LEN('UPS FCI_Base'!R60)&gt;0,(ROUND('UPS FCI_Base'!R60*(1+Mail_Innovations_Markup),2))*(1+Mail_Innovations_Fuel_Surcharge),"N/A")</f>
        <v>19.30845</v>
      </c>
      <c r="R61" s="246">
        <f>IF(LEN('UPS FCI_Base'!S60)&gt;0,(ROUND('UPS FCI_Base'!S60*(1+Mail_Innovations_Markup),2))*(1+Mail_Innovations_Fuel_Surcharge),"N/A")</f>
        <v>24.52695</v>
      </c>
      <c r="S61" s="246">
        <f>IF(LEN('UPS FCI_Base'!T60)&gt;0,(ROUND('UPS FCI_Base'!T60*(1+Mail_Innovations_Markup),2))*(1+Mail_Innovations_Fuel_Surcharge),"N/A")</f>
        <v>33.5262</v>
      </c>
      <c r="T61" s="246">
        <f>IF(LEN('UPS FCI_Base'!U60)&gt;0,(ROUND('UPS FCI_Base'!U60*(1+Mail_Innovations_Markup),2))*(1+Mail_Innovations_Fuel_Surcharge),"N/A")</f>
        <v>23.5578</v>
      </c>
      <c r="U61" s="246" t="str">
        <f>IF(LEN('UPS FCI_Base'!V60)&gt;0,(ROUND('UPS FCI_Base'!V60*(1+Mail_Innovations_Markup),2))*(1+Mail_Innovations_Fuel_Surcharge),"N/A")</f>
        <v>N/A</v>
      </c>
      <c r="V61" s="246">
        <f>IF(LEN('UPS FCI_Base'!W60)&gt;0,(ROUND('UPS FCI_Base'!W60*(1+Mail_Innovations_Markup),2))*(1+Mail_Innovations_Fuel_Surcharge),"N/A")</f>
        <v>23.4087</v>
      </c>
      <c r="W61" s="246">
        <f>IF(LEN('UPS FCI_Base'!X60)&gt;0,(ROUND('UPS FCI_Base'!X60*(1+Mail_Innovations_Markup),2))*(1+Mail_Innovations_Fuel_Surcharge),"N/A")</f>
        <v>35.4858</v>
      </c>
    </row>
    <row r="62" ht="12.75" customHeight="1">
      <c r="A62" s="245">
        <v>3.5625</v>
      </c>
      <c r="B62" s="246">
        <f>IF(LEN('UPS FCI_Base'!C61)&gt;0,ROUND('UPS FCI_Base'!C61*(1+Mail_Innovations_Markup),2),"N/A")</f>
        <v>22.47</v>
      </c>
      <c r="C62" s="246">
        <f>IF(LEN('UPS FCI_Base'!D61)&gt;0,(ROUND('UPS FCI_Base'!D61*(1+Mail_Innovations_Markup),2))*(1+Mail_Innovations_Fuel_Surcharge),"N/A")</f>
        <v>21.4065</v>
      </c>
      <c r="D62" s="246" t="str">
        <f>IF(LEN('UPS FCI_Base'!E61)&gt;0,(ROUND('UPS FCI_Base'!E61*(1+Mail_Innovations_Markup),2))*(1+Mail_Innovations_Fuel_Surcharge),"N/A")</f>
        <v>N/A</v>
      </c>
      <c r="E62" s="246" t="str">
        <f>IF(LEN('UPS FCI_Base'!F61)&gt;0,(ROUND('UPS FCI_Base'!F61*(1+Mail_Innovations_Markup),2))*(1+Mail_Innovations_Fuel_Surcharge),"N/A")</f>
        <v>N/A</v>
      </c>
      <c r="F62" s="246" t="str">
        <f>IF(LEN('UPS FCI_Base'!G61)&gt;0,(ROUND('UPS FCI_Base'!G61*(1+Mail_Innovations_Markup),2))*(1+Mail_Innovations_Fuel_Surcharge),"N/A")</f>
        <v>N/A</v>
      </c>
      <c r="G62" s="246" t="str">
        <f>IF(LEN('UPS FCI_Base'!H61)&gt;0,(ROUND('UPS FCI_Base'!H61*(1+Mail_Innovations_Markup),2))*(1+Mail_Innovations_Fuel_Surcharge),"N/A")</f>
        <v>N/A</v>
      </c>
      <c r="H62" s="246" t="str">
        <f>IF(LEN('UPS FCI_Base'!I61)&gt;0,(ROUND('UPS FCI_Base'!I61*(1+Mail_Innovations_Markup),2))*(1+Mail_Innovations_Fuel_Surcharge),"N/A")</f>
        <v>N/A</v>
      </c>
      <c r="I62" s="246">
        <f>IF(LEN('UPS FCI_Base'!J61)&gt;0,(ROUND('UPS FCI_Base'!J61*(1+Mail_Innovations_Markup),2))*(1+Mail_Innovations_Fuel_Surcharge),"N/A")</f>
        <v>23.90925</v>
      </c>
      <c r="J62" s="246">
        <f>IF(LEN('UPS FCI_Base'!K61)&gt;0,(ROUND('UPS FCI_Base'!K61*(1+Mail_Innovations_Markup),2))*(1+Mail_Innovations_Fuel_Surcharge),"N/A")</f>
        <v>24.6654</v>
      </c>
      <c r="K62" s="246">
        <f>IF(LEN('UPS FCI_Base'!L61)&gt;0,(ROUND('UPS FCI_Base'!L61*(1+Mail_Innovations_Markup),2))*(1+Mail_Innovations_Fuel_Surcharge),"N/A")</f>
        <v>32.6742</v>
      </c>
      <c r="L62" s="246">
        <f>IF(LEN('UPS FCI_Base'!M61)&gt;0,(ROUND('UPS FCI_Base'!M61*(1+Mail_Innovations_Markup),2))*(1+Mail_Innovations_Fuel_Surcharge),"N/A")</f>
        <v>25.5813</v>
      </c>
      <c r="M62" s="246" t="str">
        <f>IF(LEN('UPS FCI_Base'!N61)&gt;0,(ROUND('UPS FCI_Base'!N61*(1+Mail_Innovations_Markup),2))*(1+Mail_Innovations_Fuel_Surcharge),"N/A")</f>
        <v>N/A</v>
      </c>
      <c r="N62" s="246">
        <f>IF(LEN('UPS FCI_Base'!O61)&gt;0,(ROUND('UPS FCI_Base'!O61*(1+Mail_Innovations_Markup),2))*(1+Mail_Innovations_Fuel_Surcharge),"N/A")</f>
        <v>40.8747</v>
      </c>
      <c r="O62" s="246" t="str">
        <f>IF(LEN('UPS FCI_Base'!P61)&gt;0,(ROUND('UPS FCI_Base'!P61*(1+Mail_Innovations_Markup),2))*(1+Mail_Innovations_Fuel_Surcharge),"N/A")</f>
        <v>N/A</v>
      </c>
      <c r="P62" s="246" t="str">
        <f>IF(LEN('UPS FCI_Base'!Q61)&gt;0,(ROUND('UPS FCI_Base'!Q61*(1+Mail_Innovations_Markup),2))*(1+Mail_Innovations_Fuel_Surcharge),"N/A")</f>
        <v>N/A</v>
      </c>
      <c r="Q62" s="246">
        <f>IF(LEN('UPS FCI_Base'!R61)&gt;0,(ROUND('UPS FCI_Base'!R61*(1+Mail_Innovations_Markup),2))*(1+Mail_Innovations_Fuel_Surcharge),"N/A")</f>
        <v>19.56405</v>
      </c>
      <c r="R62" s="246">
        <f>IF(LEN('UPS FCI_Base'!S61)&gt;0,(ROUND('UPS FCI_Base'!S61*(1+Mail_Innovations_Markup),2))*(1+Mail_Innovations_Fuel_Surcharge),"N/A")</f>
        <v>24.8571</v>
      </c>
      <c r="S62" s="246">
        <f>IF(LEN('UPS FCI_Base'!T61)&gt;0,(ROUND('UPS FCI_Base'!T61*(1+Mail_Innovations_Markup),2))*(1+Mail_Innovations_Fuel_Surcharge),"N/A")</f>
        <v>34.06935</v>
      </c>
      <c r="T62" s="246">
        <f>IF(LEN('UPS FCI_Base'!U61)&gt;0,(ROUND('UPS FCI_Base'!U61*(1+Mail_Innovations_Markup),2))*(1+Mail_Innovations_Fuel_Surcharge),"N/A")</f>
        <v>23.8986</v>
      </c>
      <c r="U62" s="246" t="str">
        <f>IF(LEN('UPS FCI_Base'!V61)&gt;0,(ROUND('UPS FCI_Base'!V61*(1+Mail_Innovations_Markup),2))*(1+Mail_Innovations_Fuel_Surcharge),"N/A")</f>
        <v>N/A</v>
      </c>
      <c r="V62" s="246">
        <f>IF(LEN('UPS FCI_Base'!W61)&gt;0,(ROUND('UPS FCI_Base'!W61*(1+Mail_Innovations_Markup),2))*(1+Mail_Innovations_Fuel_Surcharge),"N/A")</f>
        <v>23.7282</v>
      </c>
      <c r="W62" s="246">
        <f>IF(LEN('UPS FCI_Base'!X61)&gt;0,(ROUND('UPS FCI_Base'!X61*(1+Mail_Innovations_Markup),2))*(1+Mail_Innovations_Fuel_Surcharge),"N/A")</f>
        <v>36.1035</v>
      </c>
    </row>
    <row r="63" ht="12.75" customHeight="1">
      <c r="A63" s="245">
        <v>3.625</v>
      </c>
      <c r="B63" s="246">
        <f>IF(LEN('UPS FCI_Base'!C62)&gt;0,ROUND('UPS FCI_Base'!C62*(1+Mail_Innovations_Markup),2),"N/A")</f>
        <v>22.75</v>
      </c>
      <c r="C63" s="246">
        <f>IF(LEN('UPS FCI_Base'!D62)&gt;0,(ROUND('UPS FCI_Base'!D62*(1+Mail_Innovations_Markup),2))*(1+Mail_Innovations_Fuel_Surcharge),"N/A")</f>
        <v>21.67275</v>
      </c>
      <c r="D63" s="246" t="str">
        <f>IF(LEN('UPS FCI_Base'!E62)&gt;0,(ROUND('UPS FCI_Base'!E62*(1+Mail_Innovations_Markup),2))*(1+Mail_Innovations_Fuel_Surcharge),"N/A")</f>
        <v>N/A</v>
      </c>
      <c r="E63" s="246" t="str">
        <f>IF(LEN('UPS FCI_Base'!F62)&gt;0,(ROUND('UPS FCI_Base'!F62*(1+Mail_Innovations_Markup),2))*(1+Mail_Innovations_Fuel_Surcharge),"N/A")</f>
        <v>N/A</v>
      </c>
      <c r="F63" s="246" t="str">
        <f>IF(LEN('UPS FCI_Base'!G62)&gt;0,(ROUND('UPS FCI_Base'!G62*(1+Mail_Innovations_Markup),2))*(1+Mail_Innovations_Fuel_Surcharge),"N/A")</f>
        <v>N/A</v>
      </c>
      <c r="G63" s="246" t="str">
        <f>IF(LEN('UPS FCI_Base'!H62)&gt;0,(ROUND('UPS FCI_Base'!H62*(1+Mail_Innovations_Markup),2))*(1+Mail_Innovations_Fuel_Surcharge),"N/A")</f>
        <v>N/A</v>
      </c>
      <c r="H63" s="246" t="str">
        <f>IF(LEN('UPS FCI_Base'!I62)&gt;0,(ROUND('UPS FCI_Base'!I62*(1+Mail_Innovations_Markup),2))*(1+Mail_Innovations_Fuel_Surcharge),"N/A")</f>
        <v>N/A</v>
      </c>
      <c r="I63" s="246">
        <f>IF(LEN('UPS FCI_Base'!J62)&gt;0,(ROUND('UPS FCI_Base'!J62*(1+Mail_Innovations_Markup),2))*(1+Mail_Innovations_Fuel_Surcharge),"N/A")</f>
        <v>24.282</v>
      </c>
      <c r="J63" s="246">
        <f>IF(LEN('UPS FCI_Base'!K62)&gt;0,(ROUND('UPS FCI_Base'!K62*(1+Mail_Innovations_Markup),2))*(1+Mail_Innovations_Fuel_Surcharge),"N/A")</f>
        <v>25.01685</v>
      </c>
      <c r="K63" s="246">
        <f>IF(LEN('UPS FCI_Base'!L62)&gt;0,(ROUND('UPS FCI_Base'!L62*(1+Mail_Innovations_Markup),2))*(1+Mail_Innovations_Fuel_Surcharge),"N/A")</f>
        <v>33.1428</v>
      </c>
      <c r="L63" s="246">
        <f>IF(LEN('UPS FCI_Base'!M62)&gt;0,(ROUND('UPS FCI_Base'!M62*(1+Mail_Innovations_Markup),2))*(1+Mail_Innovations_Fuel_Surcharge),"N/A")</f>
        <v>25.9647</v>
      </c>
      <c r="M63" s="246" t="str">
        <f>IF(LEN('UPS FCI_Base'!N62)&gt;0,(ROUND('UPS FCI_Base'!N62*(1+Mail_Innovations_Markup),2))*(1+Mail_Innovations_Fuel_Surcharge),"N/A")</f>
        <v>N/A</v>
      </c>
      <c r="N63" s="246">
        <f>IF(LEN('UPS FCI_Base'!O62)&gt;0,(ROUND('UPS FCI_Base'!O62*(1+Mail_Innovations_Markup),2))*(1+Mail_Innovations_Fuel_Surcharge),"N/A")</f>
        <v>41.50305</v>
      </c>
      <c r="O63" s="246" t="str">
        <f>IF(LEN('UPS FCI_Base'!P62)&gt;0,(ROUND('UPS FCI_Base'!P62*(1+Mail_Innovations_Markup),2))*(1+Mail_Innovations_Fuel_Surcharge),"N/A")</f>
        <v>N/A</v>
      </c>
      <c r="P63" s="246" t="str">
        <f>IF(LEN('UPS FCI_Base'!Q62)&gt;0,(ROUND('UPS FCI_Base'!Q62*(1+Mail_Innovations_Markup),2))*(1+Mail_Innovations_Fuel_Surcharge),"N/A")</f>
        <v>N/A</v>
      </c>
      <c r="Q63" s="246">
        <f>IF(LEN('UPS FCI_Base'!R62)&gt;0,(ROUND('UPS FCI_Base'!R62*(1+Mail_Innovations_Markup),2))*(1+Mail_Innovations_Fuel_Surcharge),"N/A")</f>
        <v>19.81965</v>
      </c>
      <c r="R63" s="246">
        <f>IF(LEN('UPS FCI_Base'!S62)&gt;0,(ROUND('UPS FCI_Base'!S62*(1+Mail_Innovations_Markup),2))*(1+Mail_Innovations_Fuel_Surcharge),"N/A")</f>
        <v>25.18725</v>
      </c>
      <c r="S63" s="246">
        <f>IF(LEN('UPS FCI_Base'!T62)&gt;0,(ROUND('UPS FCI_Base'!T62*(1+Mail_Innovations_Markup),2))*(1+Mail_Innovations_Fuel_Surcharge),"N/A")</f>
        <v>34.60185</v>
      </c>
      <c r="T63" s="246">
        <f>IF(LEN('UPS FCI_Base'!U62)&gt;0,(ROUND('UPS FCI_Base'!U62*(1+Mail_Innovations_Markup),2))*(1+Mail_Innovations_Fuel_Surcharge),"N/A")</f>
        <v>24.25005</v>
      </c>
      <c r="U63" s="246" t="str">
        <f>IF(LEN('UPS FCI_Base'!V62)&gt;0,(ROUND('UPS FCI_Base'!V62*(1+Mail_Innovations_Markup),2))*(1+Mail_Innovations_Fuel_Surcharge),"N/A")</f>
        <v>N/A</v>
      </c>
      <c r="V63" s="246">
        <f>IF(LEN('UPS FCI_Base'!W62)&gt;0,(ROUND('UPS FCI_Base'!W62*(1+Mail_Innovations_Markup),2))*(1+Mail_Innovations_Fuel_Surcharge),"N/A")</f>
        <v>24.03705</v>
      </c>
      <c r="W63" s="246">
        <f>IF(LEN('UPS FCI_Base'!X62)&gt;0,(ROUND('UPS FCI_Base'!X62*(1+Mail_Innovations_Markup),2))*(1+Mail_Innovations_Fuel_Surcharge),"N/A")</f>
        <v>36.73185</v>
      </c>
    </row>
    <row r="64" ht="12.75" customHeight="1">
      <c r="A64" s="245">
        <v>3.6875</v>
      </c>
      <c r="B64" s="246">
        <f>IF(LEN('UPS FCI_Base'!C63)&gt;0,ROUND('UPS FCI_Base'!C63*(1+Mail_Innovations_Markup),2),"N/A")</f>
        <v>23.02</v>
      </c>
      <c r="C64" s="246">
        <f>IF(LEN('UPS FCI_Base'!D63)&gt;0,(ROUND('UPS FCI_Base'!D63*(1+Mail_Innovations_Markup),2))*(1+Mail_Innovations_Fuel_Surcharge),"N/A")</f>
        <v>21.939</v>
      </c>
      <c r="D64" s="246" t="str">
        <f>IF(LEN('UPS FCI_Base'!E63)&gt;0,(ROUND('UPS FCI_Base'!E63*(1+Mail_Innovations_Markup),2))*(1+Mail_Innovations_Fuel_Surcharge),"N/A")</f>
        <v>N/A</v>
      </c>
      <c r="E64" s="246" t="str">
        <f>IF(LEN('UPS FCI_Base'!F63)&gt;0,(ROUND('UPS FCI_Base'!F63*(1+Mail_Innovations_Markup),2))*(1+Mail_Innovations_Fuel_Surcharge),"N/A")</f>
        <v>N/A</v>
      </c>
      <c r="F64" s="246" t="str">
        <f>IF(LEN('UPS FCI_Base'!G63)&gt;0,(ROUND('UPS FCI_Base'!G63*(1+Mail_Innovations_Markup),2))*(1+Mail_Innovations_Fuel_Surcharge),"N/A")</f>
        <v>N/A</v>
      </c>
      <c r="G64" s="246" t="str">
        <f>IF(LEN('UPS FCI_Base'!H63)&gt;0,(ROUND('UPS FCI_Base'!H63*(1+Mail_Innovations_Markup),2))*(1+Mail_Innovations_Fuel_Surcharge),"N/A")</f>
        <v>N/A</v>
      </c>
      <c r="H64" s="246" t="str">
        <f>IF(LEN('UPS FCI_Base'!I63)&gt;0,(ROUND('UPS FCI_Base'!I63*(1+Mail_Innovations_Markup),2))*(1+Mail_Innovations_Fuel_Surcharge),"N/A")</f>
        <v>N/A</v>
      </c>
      <c r="I64" s="246">
        <f>IF(LEN('UPS FCI_Base'!J63)&gt;0,(ROUND('UPS FCI_Base'!J63*(1+Mail_Innovations_Markup),2))*(1+Mail_Innovations_Fuel_Surcharge),"N/A")</f>
        <v>24.6441</v>
      </c>
      <c r="J64" s="246">
        <f>IF(LEN('UPS FCI_Base'!K63)&gt;0,(ROUND('UPS FCI_Base'!K63*(1+Mail_Innovations_Markup),2))*(1+Mail_Innovations_Fuel_Surcharge),"N/A")</f>
        <v>25.37895</v>
      </c>
      <c r="K64" s="246">
        <f>IF(LEN('UPS FCI_Base'!L63)&gt;0,(ROUND('UPS FCI_Base'!L63*(1+Mail_Innovations_Markup),2))*(1+Mail_Innovations_Fuel_Surcharge),"N/A")</f>
        <v>33.6114</v>
      </c>
      <c r="L64" s="246">
        <f>IF(LEN('UPS FCI_Base'!M63)&gt;0,(ROUND('UPS FCI_Base'!M63*(1+Mail_Innovations_Markup),2))*(1+Mail_Innovations_Fuel_Surcharge),"N/A")</f>
        <v>26.3481</v>
      </c>
      <c r="M64" s="246" t="str">
        <f>IF(LEN('UPS FCI_Base'!N63)&gt;0,(ROUND('UPS FCI_Base'!N63*(1+Mail_Innovations_Markup),2))*(1+Mail_Innovations_Fuel_Surcharge),"N/A")</f>
        <v>N/A</v>
      </c>
      <c r="N64" s="246">
        <f>IF(LEN('UPS FCI_Base'!O63)&gt;0,(ROUND('UPS FCI_Base'!O63*(1+Mail_Innovations_Markup),2))*(1+Mail_Innovations_Fuel_Surcharge),"N/A")</f>
        <v>42.1314</v>
      </c>
      <c r="O64" s="246" t="str">
        <f>IF(LEN('UPS FCI_Base'!P63)&gt;0,(ROUND('UPS FCI_Base'!P63*(1+Mail_Innovations_Markup),2))*(1+Mail_Innovations_Fuel_Surcharge),"N/A")</f>
        <v>N/A</v>
      </c>
      <c r="P64" s="246" t="str">
        <f>IF(LEN('UPS FCI_Base'!Q63)&gt;0,(ROUND('UPS FCI_Base'!Q63*(1+Mail_Innovations_Markup),2))*(1+Mail_Innovations_Fuel_Surcharge),"N/A")</f>
        <v>N/A</v>
      </c>
      <c r="Q64" s="246">
        <f>IF(LEN('UPS FCI_Base'!R63)&gt;0,(ROUND('UPS FCI_Base'!R63*(1+Mail_Innovations_Markup),2))*(1+Mail_Innovations_Fuel_Surcharge),"N/A")</f>
        <v>20.07525</v>
      </c>
      <c r="R64" s="246">
        <f>IF(LEN('UPS FCI_Base'!S63)&gt;0,(ROUND('UPS FCI_Base'!S63*(1+Mail_Innovations_Markup),2))*(1+Mail_Innovations_Fuel_Surcharge),"N/A")</f>
        <v>25.52805</v>
      </c>
      <c r="S64" s="246">
        <f>IF(LEN('UPS FCI_Base'!T63)&gt;0,(ROUND('UPS FCI_Base'!T63*(1+Mail_Innovations_Markup),2))*(1+Mail_Innovations_Fuel_Surcharge),"N/A")</f>
        <v>35.145</v>
      </c>
      <c r="T64" s="246">
        <f>IF(LEN('UPS FCI_Base'!U63)&gt;0,(ROUND('UPS FCI_Base'!U63*(1+Mail_Innovations_Markup),2))*(1+Mail_Innovations_Fuel_Surcharge),"N/A")</f>
        <v>24.59085</v>
      </c>
      <c r="U64" s="246" t="str">
        <f>IF(LEN('UPS FCI_Base'!V63)&gt;0,(ROUND('UPS FCI_Base'!V63*(1+Mail_Innovations_Markup),2))*(1+Mail_Innovations_Fuel_Surcharge),"N/A")</f>
        <v>N/A</v>
      </c>
      <c r="V64" s="246">
        <f>IF(LEN('UPS FCI_Base'!W63)&gt;0,(ROUND('UPS FCI_Base'!W63*(1+Mail_Innovations_Markup),2))*(1+Mail_Innovations_Fuel_Surcharge),"N/A")</f>
        <v>24.3672</v>
      </c>
      <c r="W64" s="246">
        <f>IF(LEN('UPS FCI_Base'!X63)&gt;0,(ROUND('UPS FCI_Base'!X63*(1+Mail_Innovations_Markup),2))*(1+Mail_Innovations_Fuel_Surcharge),"N/A")</f>
        <v>37.3389</v>
      </c>
    </row>
    <row r="65" ht="12.75" customHeight="1">
      <c r="A65" s="245">
        <v>3.75</v>
      </c>
      <c r="B65" s="246">
        <f>IF(LEN('UPS FCI_Base'!C64)&gt;0,ROUND('UPS FCI_Base'!C64*(1+Mail_Innovations_Markup),2),"N/A")</f>
        <v>23.3</v>
      </c>
      <c r="C65" s="246">
        <f>IF(LEN('UPS FCI_Base'!D64)&gt;0,(ROUND('UPS FCI_Base'!D64*(1+Mail_Innovations_Markup),2))*(1+Mail_Innovations_Fuel_Surcharge),"N/A")</f>
        <v>22.22655</v>
      </c>
      <c r="D65" s="246" t="str">
        <f>IF(LEN('UPS FCI_Base'!E64)&gt;0,(ROUND('UPS FCI_Base'!E64*(1+Mail_Innovations_Markup),2))*(1+Mail_Innovations_Fuel_Surcharge),"N/A")</f>
        <v>N/A</v>
      </c>
      <c r="E65" s="246" t="str">
        <f>IF(LEN('UPS FCI_Base'!F64)&gt;0,(ROUND('UPS FCI_Base'!F64*(1+Mail_Innovations_Markup),2))*(1+Mail_Innovations_Fuel_Surcharge),"N/A")</f>
        <v>N/A</v>
      </c>
      <c r="F65" s="246" t="str">
        <f>IF(LEN('UPS FCI_Base'!G64)&gt;0,(ROUND('UPS FCI_Base'!G64*(1+Mail_Innovations_Markup),2))*(1+Mail_Innovations_Fuel_Surcharge),"N/A")</f>
        <v>N/A</v>
      </c>
      <c r="G65" s="246" t="str">
        <f>IF(LEN('UPS FCI_Base'!H64)&gt;0,(ROUND('UPS FCI_Base'!H64*(1+Mail_Innovations_Markup),2))*(1+Mail_Innovations_Fuel_Surcharge),"N/A")</f>
        <v>N/A</v>
      </c>
      <c r="H65" s="246" t="str">
        <f>IF(LEN('UPS FCI_Base'!I64)&gt;0,(ROUND('UPS FCI_Base'!I64*(1+Mail_Innovations_Markup),2))*(1+Mail_Innovations_Fuel_Surcharge),"N/A")</f>
        <v>N/A</v>
      </c>
      <c r="I65" s="246">
        <f>IF(LEN('UPS FCI_Base'!J64)&gt;0,(ROUND('UPS FCI_Base'!J64*(1+Mail_Innovations_Markup),2))*(1+Mail_Innovations_Fuel_Surcharge),"N/A")</f>
        <v>25.0275</v>
      </c>
      <c r="J65" s="246">
        <f>IF(LEN('UPS FCI_Base'!K64)&gt;0,(ROUND('UPS FCI_Base'!K64*(1+Mail_Innovations_Markup),2))*(1+Mail_Innovations_Fuel_Surcharge),"N/A")</f>
        <v>25.7304</v>
      </c>
      <c r="K65" s="246">
        <f>IF(LEN('UPS FCI_Base'!L64)&gt;0,(ROUND('UPS FCI_Base'!L64*(1+Mail_Innovations_Markup),2))*(1+Mail_Innovations_Fuel_Surcharge),"N/A")</f>
        <v>34.06935</v>
      </c>
      <c r="L65" s="246">
        <f>IF(LEN('UPS FCI_Base'!M64)&gt;0,(ROUND('UPS FCI_Base'!M64*(1+Mail_Innovations_Markup),2))*(1+Mail_Innovations_Fuel_Surcharge),"N/A")</f>
        <v>26.7315</v>
      </c>
      <c r="M65" s="246" t="str">
        <f>IF(LEN('UPS FCI_Base'!N64)&gt;0,(ROUND('UPS FCI_Base'!N64*(1+Mail_Innovations_Markup),2))*(1+Mail_Innovations_Fuel_Surcharge),"N/A")</f>
        <v>N/A</v>
      </c>
      <c r="N65" s="246">
        <f>IF(LEN('UPS FCI_Base'!O64)&gt;0,(ROUND('UPS FCI_Base'!O64*(1+Mail_Innovations_Markup),2))*(1+Mail_Innovations_Fuel_Surcharge),"N/A")</f>
        <v>42.75975</v>
      </c>
      <c r="O65" s="246" t="str">
        <f>IF(LEN('UPS FCI_Base'!P64)&gt;0,(ROUND('UPS FCI_Base'!P64*(1+Mail_Innovations_Markup),2))*(1+Mail_Innovations_Fuel_Surcharge),"N/A")</f>
        <v>N/A</v>
      </c>
      <c r="P65" s="246" t="str">
        <f>IF(LEN('UPS FCI_Base'!Q64)&gt;0,(ROUND('UPS FCI_Base'!Q64*(1+Mail_Innovations_Markup),2))*(1+Mail_Innovations_Fuel_Surcharge),"N/A")</f>
        <v>N/A</v>
      </c>
      <c r="Q65" s="246">
        <f>IF(LEN('UPS FCI_Base'!R64)&gt;0,(ROUND('UPS FCI_Base'!R64*(1+Mail_Innovations_Markup),2))*(1+Mail_Innovations_Fuel_Surcharge),"N/A")</f>
        <v>20.3415</v>
      </c>
      <c r="R65" s="246">
        <f>IF(LEN('UPS FCI_Base'!S64)&gt;0,(ROUND('UPS FCI_Base'!S64*(1+Mail_Innovations_Markup),2))*(1+Mail_Innovations_Fuel_Surcharge),"N/A")</f>
        <v>25.8582</v>
      </c>
      <c r="S65" s="246">
        <f>IF(LEN('UPS FCI_Base'!T64)&gt;0,(ROUND('UPS FCI_Base'!T64*(1+Mail_Innovations_Markup),2))*(1+Mail_Innovations_Fuel_Surcharge),"N/A")</f>
        <v>35.6988</v>
      </c>
      <c r="T65" s="246">
        <f>IF(LEN('UPS FCI_Base'!U64)&gt;0,(ROUND('UPS FCI_Base'!U64*(1+Mail_Innovations_Markup),2))*(1+Mail_Innovations_Fuel_Surcharge),"N/A")</f>
        <v>24.9423</v>
      </c>
      <c r="U65" s="246" t="str">
        <f>IF(LEN('UPS FCI_Base'!V64)&gt;0,(ROUND('UPS FCI_Base'!V64*(1+Mail_Innovations_Markup),2))*(1+Mail_Innovations_Fuel_Surcharge),"N/A")</f>
        <v>N/A</v>
      </c>
      <c r="V65" s="246">
        <f>IF(LEN('UPS FCI_Base'!W64)&gt;0,(ROUND('UPS FCI_Base'!W64*(1+Mail_Innovations_Markup),2))*(1+Mail_Innovations_Fuel_Surcharge),"N/A")</f>
        <v>24.6867</v>
      </c>
      <c r="W65" s="246">
        <f>IF(LEN('UPS FCI_Base'!X64)&gt;0,(ROUND('UPS FCI_Base'!X64*(1+Mail_Innovations_Markup),2))*(1+Mail_Innovations_Fuel_Surcharge),"N/A")</f>
        <v>37.9566</v>
      </c>
    </row>
    <row r="66" ht="12.75" customHeight="1">
      <c r="A66" s="245">
        <v>3.8125</v>
      </c>
      <c r="B66" s="246">
        <f>IF(LEN('UPS FCI_Base'!C65)&gt;0,ROUND('UPS FCI_Base'!C65*(1+Mail_Innovations_Markup),2),"N/A")</f>
        <v>23.57</v>
      </c>
      <c r="C66" s="246">
        <f>IF(LEN('UPS FCI_Base'!D65)&gt;0,(ROUND('UPS FCI_Base'!D65*(1+Mail_Innovations_Markup),2))*(1+Mail_Innovations_Fuel_Surcharge),"N/A")</f>
        <v>22.4928</v>
      </c>
      <c r="D66" s="246" t="str">
        <f>IF(LEN('UPS FCI_Base'!E65)&gt;0,(ROUND('UPS FCI_Base'!E65*(1+Mail_Innovations_Markup),2))*(1+Mail_Innovations_Fuel_Surcharge),"N/A")</f>
        <v>N/A</v>
      </c>
      <c r="E66" s="246" t="str">
        <f>IF(LEN('UPS FCI_Base'!F65)&gt;0,(ROUND('UPS FCI_Base'!F65*(1+Mail_Innovations_Markup),2))*(1+Mail_Innovations_Fuel_Surcharge),"N/A")</f>
        <v>N/A</v>
      </c>
      <c r="F66" s="246" t="str">
        <f>IF(LEN('UPS FCI_Base'!G65)&gt;0,(ROUND('UPS FCI_Base'!G65*(1+Mail_Innovations_Markup),2))*(1+Mail_Innovations_Fuel_Surcharge),"N/A")</f>
        <v>N/A</v>
      </c>
      <c r="G66" s="246" t="str">
        <f>IF(LEN('UPS FCI_Base'!H65)&gt;0,(ROUND('UPS FCI_Base'!H65*(1+Mail_Innovations_Markup),2))*(1+Mail_Innovations_Fuel_Surcharge),"N/A")</f>
        <v>N/A</v>
      </c>
      <c r="H66" s="246" t="str">
        <f>IF(LEN('UPS FCI_Base'!I65)&gt;0,(ROUND('UPS FCI_Base'!I65*(1+Mail_Innovations_Markup),2))*(1+Mail_Innovations_Fuel_Surcharge),"N/A")</f>
        <v>N/A</v>
      </c>
      <c r="I66" s="246">
        <f>IF(LEN('UPS FCI_Base'!J65)&gt;0,(ROUND('UPS FCI_Base'!J65*(1+Mail_Innovations_Markup),2))*(1+Mail_Innovations_Fuel_Surcharge),"N/A")</f>
        <v>25.3896</v>
      </c>
      <c r="J66" s="246">
        <f>IF(LEN('UPS FCI_Base'!K65)&gt;0,(ROUND('UPS FCI_Base'!K65*(1+Mail_Innovations_Markup),2))*(1+Mail_Innovations_Fuel_Surcharge),"N/A")</f>
        <v>26.0925</v>
      </c>
      <c r="K66" s="246">
        <f>IF(LEN('UPS FCI_Base'!L65)&gt;0,(ROUND('UPS FCI_Base'!L65*(1+Mail_Innovations_Markup),2))*(1+Mail_Innovations_Fuel_Surcharge),"N/A")</f>
        <v>34.53795</v>
      </c>
      <c r="L66" s="246">
        <f>IF(LEN('UPS FCI_Base'!M65)&gt;0,(ROUND('UPS FCI_Base'!M65*(1+Mail_Innovations_Markup),2))*(1+Mail_Innovations_Fuel_Surcharge),"N/A")</f>
        <v>27.10425</v>
      </c>
      <c r="M66" s="246" t="str">
        <f>IF(LEN('UPS FCI_Base'!N65)&gt;0,(ROUND('UPS FCI_Base'!N65*(1+Mail_Innovations_Markup),2))*(1+Mail_Innovations_Fuel_Surcharge),"N/A")</f>
        <v>N/A</v>
      </c>
      <c r="N66" s="246">
        <f>IF(LEN('UPS FCI_Base'!O65)&gt;0,(ROUND('UPS FCI_Base'!O65*(1+Mail_Innovations_Markup),2))*(1+Mail_Innovations_Fuel_Surcharge),"N/A")</f>
        <v>43.3881</v>
      </c>
      <c r="O66" s="246" t="str">
        <f>IF(LEN('UPS FCI_Base'!P65)&gt;0,(ROUND('UPS FCI_Base'!P65*(1+Mail_Innovations_Markup),2))*(1+Mail_Innovations_Fuel_Surcharge),"N/A")</f>
        <v>N/A</v>
      </c>
      <c r="P66" s="246" t="str">
        <f>IF(LEN('UPS FCI_Base'!Q65)&gt;0,(ROUND('UPS FCI_Base'!Q65*(1+Mail_Innovations_Markup),2))*(1+Mail_Innovations_Fuel_Surcharge),"N/A")</f>
        <v>N/A</v>
      </c>
      <c r="Q66" s="246">
        <f>IF(LEN('UPS FCI_Base'!R65)&gt;0,(ROUND('UPS FCI_Base'!R65*(1+Mail_Innovations_Markup),2))*(1+Mail_Innovations_Fuel_Surcharge),"N/A")</f>
        <v>20.5971</v>
      </c>
      <c r="R66" s="246">
        <f>IF(LEN('UPS FCI_Base'!S65)&gt;0,(ROUND('UPS FCI_Base'!S65*(1+Mail_Innovations_Markup),2))*(1+Mail_Innovations_Fuel_Surcharge),"N/A")</f>
        <v>26.199</v>
      </c>
      <c r="S66" s="246">
        <f>IF(LEN('UPS FCI_Base'!T65)&gt;0,(ROUND('UPS FCI_Base'!T65*(1+Mail_Innovations_Markup),2))*(1+Mail_Innovations_Fuel_Surcharge),"N/A")</f>
        <v>36.2313</v>
      </c>
      <c r="T66" s="246">
        <f>IF(LEN('UPS FCI_Base'!U65)&gt;0,(ROUND('UPS FCI_Base'!U65*(1+Mail_Innovations_Markup),2))*(1+Mail_Innovations_Fuel_Surcharge),"N/A")</f>
        <v>25.2831</v>
      </c>
      <c r="U66" s="246" t="str">
        <f>IF(LEN('UPS FCI_Base'!V65)&gt;0,(ROUND('UPS FCI_Base'!V65*(1+Mail_Innovations_Markup),2))*(1+Mail_Innovations_Fuel_Surcharge),"N/A")</f>
        <v>N/A</v>
      </c>
      <c r="V66" s="246">
        <f>IF(LEN('UPS FCI_Base'!W65)&gt;0,(ROUND('UPS FCI_Base'!W65*(1+Mail_Innovations_Markup),2))*(1+Mail_Innovations_Fuel_Surcharge),"N/A")</f>
        <v>25.01685</v>
      </c>
      <c r="W66" s="246">
        <f>IF(LEN('UPS FCI_Base'!X65)&gt;0,(ROUND('UPS FCI_Base'!X65*(1+Mail_Innovations_Markup),2))*(1+Mail_Innovations_Fuel_Surcharge),"N/A")</f>
        <v>38.5743</v>
      </c>
    </row>
    <row r="67" ht="12.75" customHeight="1">
      <c r="A67" s="245">
        <v>3.875</v>
      </c>
      <c r="B67" s="246">
        <f>IF(LEN('UPS FCI_Base'!C66)&gt;0,ROUND('UPS FCI_Base'!C66*(1+Mail_Innovations_Markup),2),"N/A")</f>
        <v>23.84</v>
      </c>
      <c r="C67" s="246">
        <f>IF(LEN('UPS FCI_Base'!D66)&gt;0,(ROUND('UPS FCI_Base'!D66*(1+Mail_Innovations_Markup),2))*(1+Mail_Innovations_Fuel_Surcharge),"N/A")</f>
        <v>22.75905</v>
      </c>
      <c r="D67" s="246" t="str">
        <f>IF(LEN('UPS FCI_Base'!E66)&gt;0,(ROUND('UPS FCI_Base'!E66*(1+Mail_Innovations_Markup),2))*(1+Mail_Innovations_Fuel_Surcharge),"N/A")</f>
        <v>N/A</v>
      </c>
      <c r="E67" s="246" t="str">
        <f>IF(LEN('UPS FCI_Base'!F66)&gt;0,(ROUND('UPS FCI_Base'!F66*(1+Mail_Innovations_Markup),2))*(1+Mail_Innovations_Fuel_Surcharge),"N/A")</f>
        <v>N/A</v>
      </c>
      <c r="F67" s="246" t="str">
        <f>IF(LEN('UPS FCI_Base'!G66)&gt;0,(ROUND('UPS FCI_Base'!G66*(1+Mail_Innovations_Markup),2))*(1+Mail_Innovations_Fuel_Surcharge),"N/A")</f>
        <v>N/A</v>
      </c>
      <c r="G67" s="246" t="str">
        <f>IF(LEN('UPS FCI_Base'!H66)&gt;0,(ROUND('UPS FCI_Base'!H66*(1+Mail_Innovations_Markup),2))*(1+Mail_Innovations_Fuel_Surcharge),"N/A")</f>
        <v>N/A</v>
      </c>
      <c r="H67" s="246" t="str">
        <f>IF(LEN('UPS FCI_Base'!I66)&gt;0,(ROUND('UPS FCI_Base'!I66*(1+Mail_Innovations_Markup),2))*(1+Mail_Innovations_Fuel_Surcharge),"N/A")</f>
        <v>N/A</v>
      </c>
      <c r="I67" s="246">
        <f>IF(LEN('UPS FCI_Base'!J66)&gt;0,(ROUND('UPS FCI_Base'!J66*(1+Mail_Innovations_Markup),2))*(1+Mail_Innovations_Fuel_Surcharge),"N/A")</f>
        <v>25.76235</v>
      </c>
      <c r="J67" s="246">
        <f>IF(LEN('UPS FCI_Base'!K66)&gt;0,(ROUND('UPS FCI_Base'!K66*(1+Mail_Innovations_Markup),2))*(1+Mail_Innovations_Fuel_Surcharge),"N/A")</f>
        <v>26.44395</v>
      </c>
      <c r="K67" s="246">
        <f>IF(LEN('UPS FCI_Base'!L66)&gt;0,(ROUND('UPS FCI_Base'!L66*(1+Mail_Innovations_Markup),2))*(1+Mail_Innovations_Fuel_Surcharge),"N/A")</f>
        <v>35.00655</v>
      </c>
      <c r="L67" s="246">
        <f>IF(LEN('UPS FCI_Base'!M66)&gt;0,(ROUND('UPS FCI_Base'!M66*(1+Mail_Innovations_Markup),2))*(1+Mail_Innovations_Fuel_Surcharge),"N/A")</f>
        <v>27.4983</v>
      </c>
      <c r="M67" s="246" t="str">
        <f>IF(LEN('UPS FCI_Base'!N66)&gt;0,(ROUND('UPS FCI_Base'!N66*(1+Mail_Innovations_Markup),2))*(1+Mail_Innovations_Fuel_Surcharge),"N/A")</f>
        <v>N/A</v>
      </c>
      <c r="N67" s="246">
        <f>IF(LEN('UPS FCI_Base'!O66)&gt;0,(ROUND('UPS FCI_Base'!O66*(1+Mail_Innovations_Markup),2))*(1+Mail_Innovations_Fuel_Surcharge),"N/A")</f>
        <v>44.0271</v>
      </c>
      <c r="O67" s="246" t="str">
        <f>IF(LEN('UPS FCI_Base'!P66)&gt;0,(ROUND('UPS FCI_Base'!P66*(1+Mail_Innovations_Markup),2))*(1+Mail_Innovations_Fuel_Surcharge),"N/A")</f>
        <v>N/A</v>
      </c>
      <c r="P67" s="246" t="str">
        <f>IF(LEN('UPS FCI_Base'!Q66)&gt;0,(ROUND('UPS FCI_Base'!Q66*(1+Mail_Innovations_Markup),2))*(1+Mail_Innovations_Fuel_Surcharge),"N/A")</f>
        <v>N/A</v>
      </c>
      <c r="Q67" s="246">
        <f>IF(LEN('UPS FCI_Base'!R66)&gt;0,(ROUND('UPS FCI_Base'!R66*(1+Mail_Innovations_Markup),2))*(1+Mail_Innovations_Fuel_Surcharge),"N/A")</f>
        <v>20.8527</v>
      </c>
      <c r="R67" s="246">
        <f>IF(LEN('UPS FCI_Base'!S66)&gt;0,(ROUND('UPS FCI_Base'!S66*(1+Mail_Innovations_Markup),2))*(1+Mail_Innovations_Fuel_Surcharge),"N/A")</f>
        <v>26.5185</v>
      </c>
      <c r="S67" s="246">
        <f>IF(LEN('UPS FCI_Base'!T66)&gt;0,(ROUND('UPS FCI_Base'!T66*(1+Mail_Innovations_Markup),2))*(1+Mail_Innovations_Fuel_Surcharge),"N/A")</f>
        <v>36.77445</v>
      </c>
      <c r="T67" s="246">
        <f>IF(LEN('UPS FCI_Base'!U66)&gt;0,(ROUND('UPS FCI_Base'!U66*(1+Mail_Innovations_Markup),2))*(1+Mail_Innovations_Fuel_Surcharge),"N/A")</f>
        <v>25.63455</v>
      </c>
      <c r="U67" s="246" t="str">
        <f>IF(LEN('UPS FCI_Base'!V66)&gt;0,(ROUND('UPS FCI_Base'!V66*(1+Mail_Innovations_Markup),2))*(1+Mail_Innovations_Fuel_Surcharge),"N/A")</f>
        <v>N/A</v>
      </c>
      <c r="V67" s="246">
        <f>IF(LEN('UPS FCI_Base'!W66)&gt;0,(ROUND('UPS FCI_Base'!W66*(1+Mail_Innovations_Markup),2))*(1+Mail_Innovations_Fuel_Surcharge),"N/A")</f>
        <v>25.3257</v>
      </c>
      <c r="W67" s="246">
        <f>IF(LEN('UPS FCI_Base'!X66)&gt;0,(ROUND('UPS FCI_Base'!X66*(1+Mail_Innovations_Markup),2))*(1+Mail_Innovations_Fuel_Surcharge),"N/A")</f>
        <v>39.20265</v>
      </c>
    </row>
    <row r="68" ht="12.75" customHeight="1">
      <c r="A68" s="245">
        <v>3.9375</v>
      </c>
      <c r="B68" s="246">
        <f>IF(LEN('UPS FCI_Base'!C67)&gt;0,ROUND('UPS FCI_Base'!C67*(1+Mail_Innovations_Markup),2),"N/A")</f>
        <v>24.11</v>
      </c>
      <c r="C68" s="246">
        <f>IF(LEN('UPS FCI_Base'!D67)&gt;0,(ROUND('UPS FCI_Base'!D67*(1+Mail_Innovations_Markup),2))*(1+Mail_Innovations_Fuel_Surcharge),"N/A")</f>
        <v>23.0466</v>
      </c>
      <c r="D68" s="246" t="str">
        <f>IF(LEN('UPS FCI_Base'!E67)&gt;0,(ROUND('UPS FCI_Base'!E67*(1+Mail_Innovations_Markup),2))*(1+Mail_Innovations_Fuel_Surcharge),"N/A")</f>
        <v>N/A</v>
      </c>
      <c r="E68" s="246" t="str">
        <f>IF(LEN('UPS FCI_Base'!F67)&gt;0,(ROUND('UPS FCI_Base'!F67*(1+Mail_Innovations_Markup),2))*(1+Mail_Innovations_Fuel_Surcharge),"N/A")</f>
        <v>N/A</v>
      </c>
      <c r="F68" s="246" t="str">
        <f>IF(LEN('UPS FCI_Base'!G67)&gt;0,(ROUND('UPS FCI_Base'!G67*(1+Mail_Innovations_Markup),2))*(1+Mail_Innovations_Fuel_Surcharge),"N/A")</f>
        <v>N/A</v>
      </c>
      <c r="G68" s="246" t="str">
        <f>IF(LEN('UPS FCI_Base'!H67)&gt;0,(ROUND('UPS FCI_Base'!H67*(1+Mail_Innovations_Markup),2))*(1+Mail_Innovations_Fuel_Surcharge),"N/A")</f>
        <v>N/A</v>
      </c>
      <c r="H68" s="246" t="str">
        <f>IF(LEN('UPS FCI_Base'!I67)&gt;0,(ROUND('UPS FCI_Base'!I67*(1+Mail_Innovations_Markup),2))*(1+Mail_Innovations_Fuel_Surcharge),"N/A")</f>
        <v>N/A</v>
      </c>
      <c r="I68" s="246">
        <f>IF(LEN('UPS FCI_Base'!J67)&gt;0,(ROUND('UPS FCI_Base'!J67*(1+Mail_Innovations_Markup),2))*(1+Mail_Innovations_Fuel_Surcharge),"N/A")</f>
        <v>26.12445</v>
      </c>
      <c r="J68" s="246">
        <f>IF(LEN('UPS FCI_Base'!K67)&gt;0,(ROUND('UPS FCI_Base'!K67*(1+Mail_Innovations_Markup),2))*(1+Mail_Innovations_Fuel_Surcharge),"N/A")</f>
        <v>26.80605</v>
      </c>
      <c r="K68" s="246">
        <f>IF(LEN('UPS FCI_Base'!L67)&gt;0,(ROUND('UPS FCI_Base'!L67*(1+Mail_Innovations_Markup),2))*(1+Mail_Innovations_Fuel_Surcharge),"N/A")</f>
        <v>35.4645</v>
      </c>
      <c r="L68" s="246">
        <f>IF(LEN('UPS FCI_Base'!M67)&gt;0,(ROUND('UPS FCI_Base'!M67*(1+Mail_Innovations_Markup),2))*(1+Mail_Innovations_Fuel_Surcharge),"N/A")</f>
        <v>27.87105</v>
      </c>
      <c r="M68" s="246" t="str">
        <f>IF(LEN('UPS FCI_Base'!N67)&gt;0,(ROUND('UPS FCI_Base'!N67*(1+Mail_Innovations_Markup),2))*(1+Mail_Innovations_Fuel_Surcharge),"N/A")</f>
        <v>N/A</v>
      </c>
      <c r="N68" s="246">
        <f>IF(LEN('UPS FCI_Base'!O67)&gt;0,(ROUND('UPS FCI_Base'!O67*(1+Mail_Innovations_Markup),2))*(1+Mail_Innovations_Fuel_Surcharge),"N/A")</f>
        <v>44.6448</v>
      </c>
      <c r="O68" s="246" t="str">
        <f>IF(LEN('UPS FCI_Base'!P67)&gt;0,(ROUND('UPS FCI_Base'!P67*(1+Mail_Innovations_Markup),2))*(1+Mail_Innovations_Fuel_Surcharge),"N/A")</f>
        <v>N/A</v>
      </c>
      <c r="P68" s="246" t="str">
        <f>IF(LEN('UPS FCI_Base'!Q67)&gt;0,(ROUND('UPS FCI_Base'!Q67*(1+Mail_Innovations_Markup),2))*(1+Mail_Innovations_Fuel_Surcharge),"N/A")</f>
        <v>N/A</v>
      </c>
      <c r="Q68" s="246">
        <f>IF(LEN('UPS FCI_Base'!R67)&gt;0,(ROUND('UPS FCI_Base'!R67*(1+Mail_Innovations_Markup),2))*(1+Mail_Innovations_Fuel_Surcharge),"N/A")</f>
        <v>21.1083</v>
      </c>
      <c r="R68" s="246">
        <f>IF(LEN('UPS FCI_Base'!S67)&gt;0,(ROUND('UPS FCI_Base'!S67*(1+Mail_Innovations_Markup),2))*(1+Mail_Innovations_Fuel_Surcharge),"N/A")</f>
        <v>26.8593</v>
      </c>
      <c r="S68" s="246">
        <f>IF(LEN('UPS FCI_Base'!T67)&gt;0,(ROUND('UPS FCI_Base'!T67*(1+Mail_Innovations_Markup),2))*(1+Mail_Innovations_Fuel_Surcharge),"N/A")</f>
        <v>37.32825</v>
      </c>
      <c r="T68" s="246">
        <f>IF(LEN('UPS FCI_Base'!U67)&gt;0,(ROUND('UPS FCI_Base'!U67*(1+Mail_Innovations_Markup),2))*(1+Mail_Innovations_Fuel_Surcharge),"N/A")</f>
        <v>25.97535</v>
      </c>
      <c r="U68" s="246" t="str">
        <f>IF(LEN('UPS FCI_Base'!V67)&gt;0,(ROUND('UPS FCI_Base'!V67*(1+Mail_Innovations_Markup),2))*(1+Mail_Innovations_Fuel_Surcharge),"N/A")</f>
        <v>N/A</v>
      </c>
      <c r="V68" s="246">
        <f>IF(LEN('UPS FCI_Base'!W67)&gt;0,(ROUND('UPS FCI_Base'!W67*(1+Mail_Innovations_Markup),2))*(1+Mail_Innovations_Fuel_Surcharge),"N/A")</f>
        <v>25.65585</v>
      </c>
      <c r="W68" s="246">
        <f>IF(LEN('UPS FCI_Base'!X67)&gt;0,(ROUND('UPS FCI_Base'!X67*(1+Mail_Innovations_Markup),2))*(1+Mail_Innovations_Fuel_Surcharge),"N/A")</f>
        <v>39.8097</v>
      </c>
    </row>
    <row r="69" ht="12.75" customHeight="1">
      <c r="A69" s="245">
        <v>4.0</v>
      </c>
      <c r="B69" s="246">
        <f>IF(LEN('UPS FCI_Base'!C68)&gt;0,ROUND('UPS FCI_Base'!C68*(1+Mail_Innovations_Markup),2),"N/A")</f>
        <v>24.39</v>
      </c>
      <c r="C69" s="246">
        <f>IF(LEN('UPS FCI_Base'!D68)&gt;0,(ROUND('UPS FCI_Base'!D68*(1+Mail_Innovations_Markup),2))*(1+Mail_Innovations_Fuel_Surcharge),"N/A")</f>
        <v>23.31285</v>
      </c>
      <c r="D69" s="246" t="str">
        <f>IF(LEN('UPS FCI_Base'!E68)&gt;0,(ROUND('UPS FCI_Base'!E68*(1+Mail_Innovations_Markup),2))*(1+Mail_Innovations_Fuel_Surcharge),"N/A")</f>
        <v>N/A</v>
      </c>
      <c r="E69" s="246" t="str">
        <f>IF(LEN('UPS FCI_Base'!F68)&gt;0,(ROUND('UPS FCI_Base'!F68*(1+Mail_Innovations_Markup),2))*(1+Mail_Innovations_Fuel_Surcharge),"N/A")</f>
        <v>N/A</v>
      </c>
      <c r="F69" s="246" t="str">
        <f>IF(LEN('UPS FCI_Base'!G68)&gt;0,(ROUND('UPS FCI_Base'!G68*(1+Mail_Innovations_Markup),2))*(1+Mail_Innovations_Fuel_Surcharge),"N/A")</f>
        <v>N/A</v>
      </c>
      <c r="G69" s="246" t="str">
        <f>IF(LEN('UPS FCI_Base'!H68)&gt;0,(ROUND('UPS FCI_Base'!H68*(1+Mail_Innovations_Markup),2))*(1+Mail_Innovations_Fuel_Surcharge),"N/A")</f>
        <v>N/A</v>
      </c>
      <c r="H69" s="246" t="str">
        <f>IF(LEN('UPS FCI_Base'!I68)&gt;0,(ROUND('UPS FCI_Base'!I68*(1+Mail_Innovations_Markup),2))*(1+Mail_Innovations_Fuel_Surcharge),"N/A")</f>
        <v>N/A</v>
      </c>
      <c r="I69" s="246">
        <f>IF(LEN('UPS FCI_Base'!J68)&gt;0,(ROUND('UPS FCI_Base'!J68*(1+Mail_Innovations_Markup),2))*(1+Mail_Innovations_Fuel_Surcharge),"N/A")</f>
        <v>26.4972</v>
      </c>
      <c r="J69" s="246">
        <f>IF(LEN('UPS FCI_Base'!K68)&gt;0,(ROUND('UPS FCI_Base'!K68*(1+Mail_Innovations_Markup),2))*(1+Mail_Innovations_Fuel_Surcharge),"N/A")</f>
        <v>27.1575</v>
      </c>
      <c r="K69" s="246">
        <f>IF(LEN('UPS FCI_Base'!L68)&gt;0,(ROUND('UPS FCI_Base'!L68*(1+Mail_Innovations_Markup),2))*(1+Mail_Innovations_Fuel_Surcharge),"N/A")</f>
        <v>35.9331</v>
      </c>
      <c r="L69" s="246">
        <f>IF(LEN('UPS FCI_Base'!M68)&gt;0,(ROUND('UPS FCI_Base'!M68*(1+Mail_Innovations_Markup),2))*(1+Mail_Innovations_Fuel_Surcharge),"N/A")</f>
        <v>28.25445</v>
      </c>
      <c r="M69" s="246" t="str">
        <f>IF(LEN('UPS FCI_Base'!N68)&gt;0,(ROUND('UPS FCI_Base'!N68*(1+Mail_Innovations_Markup),2))*(1+Mail_Innovations_Fuel_Surcharge),"N/A")</f>
        <v>N/A</v>
      </c>
      <c r="N69" s="246">
        <f>IF(LEN('UPS FCI_Base'!O68)&gt;0,(ROUND('UPS FCI_Base'!O68*(1+Mail_Innovations_Markup),2))*(1+Mail_Innovations_Fuel_Surcharge),"N/A")</f>
        <v>45.2838</v>
      </c>
      <c r="O69" s="246" t="str">
        <f>IF(LEN('UPS FCI_Base'!P68)&gt;0,(ROUND('UPS FCI_Base'!P68*(1+Mail_Innovations_Markup),2))*(1+Mail_Innovations_Fuel_Surcharge),"N/A")</f>
        <v>N/A</v>
      </c>
      <c r="P69" s="246" t="str">
        <f>IF(LEN('UPS FCI_Base'!Q68)&gt;0,(ROUND('UPS FCI_Base'!Q68*(1+Mail_Innovations_Markup),2))*(1+Mail_Innovations_Fuel_Surcharge),"N/A")</f>
        <v>N/A</v>
      </c>
      <c r="Q69" s="246">
        <f>IF(LEN('UPS FCI_Base'!R68)&gt;0,(ROUND('UPS FCI_Base'!R68*(1+Mail_Innovations_Markup),2))*(1+Mail_Innovations_Fuel_Surcharge),"N/A")</f>
        <v>21.3639</v>
      </c>
      <c r="R69" s="246">
        <f>IF(LEN('UPS FCI_Base'!S68)&gt;0,(ROUND('UPS FCI_Base'!S68*(1+Mail_Innovations_Markup),2))*(1+Mail_Innovations_Fuel_Surcharge),"N/A")</f>
        <v>27.18945</v>
      </c>
      <c r="S69" s="246">
        <f>IF(LEN('UPS FCI_Base'!T68)&gt;0,(ROUND('UPS FCI_Base'!T68*(1+Mail_Innovations_Markup),2))*(1+Mail_Innovations_Fuel_Surcharge),"N/A")</f>
        <v>37.86075</v>
      </c>
      <c r="T69" s="246">
        <f>IF(LEN('UPS FCI_Base'!U68)&gt;0,(ROUND('UPS FCI_Base'!U68*(1+Mail_Innovations_Markup),2))*(1+Mail_Innovations_Fuel_Surcharge),"N/A")</f>
        <v>26.3268</v>
      </c>
      <c r="U69" s="246" t="str">
        <f>IF(LEN('UPS FCI_Base'!V68)&gt;0,(ROUND('UPS FCI_Base'!V68*(1+Mail_Innovations_Markup),2))*(1+Mail_Innovations_Fuel_Surcharge),"N/A")</f>
        <v>N/A</v>
      </c>
      <c r="V69" s="246">
        <f>IF(LEN('UPS FCI_Base'!W68)&gt;0,(ROUND('UPS FCI_Base'!W68*(1+Mail_Innovations_Markup),2))*(1+Mail_Innovations_Fuel_Surcharge),"N/A")</f>
        <v>25.97535</v>
      </c>
      <c r="W69" s="246">
        <f>IF(LEN('UPS FCI_Base'!X68)&gt;0,(ROUND('UPS FCI_Base'!X68*(1+Mail_Innovations_Markup),2))*(1+Mail_Innovations_Fuel_Surcharge),"N/A")</f>
        <v>40.4274</v>
      </c>
    </row>
    <row r="70" ht="12.75" customHeight="1">
      <c r="A70" s="245">
        <v>4.0625</v>
      </c>
      <c r="B70" s="246">
        <f>IF(LEN('UPS FCI_Base'!C69)&gt;0,ROUND('UPS FCI_Base'!C69*(1+Mail_Innovations_Markup),2),"N/A")</f>
        <v>24.66</v>
      </c>
      <c r="C70" s="246">
        <f>IF(LEN('UPS FCI_Base'!D69)&gt;0,(ROUND('UPS FCI_Base'!D69*(1+Mail_Innovations_Markup),2))*(1+Mail_Innovations_Fuel_Surcharge),"N/A")</f>
        <v>23.5791</v>
      </c>
      <c r="D70" s="246" t="str">
        <f>IF(LEN('UPS FCI_Base'!E69)&gt;0,(ROUND('UPS FCI_Base'!E69*(1+Mail_Innovations_Markup),2))*(1+Mail_Innovations_Fuel_Surcharge),"N/A")</f>
        <v>N/A</v>
      </c>
      <c r="E70" s="246" t="str">
        <f>IF(LEN('UPS FCI_Base'!F69)&gt;0,(ROUND('UPS FCI_Base'!F69*(1+Mail_Innovations_Markup),2))*(1+Mail_Innovations_Fuel_Surcharge),"N/A")</f>
        <v>N/A</v>
      </c>
      <c r="F70" s="246" t="str">
        <f>IF(LEN('UPS FCI_Base'!G69)&gt;0,(ROUND('UPS FCI_Base'!G69*(1+Mail_Innovations_Markup),2))*(1+Mail_Innovations_Fuel_Surcharge),"N/A")</f>
        <v>N/A</v>
      </c>
      <c r="G70" s="246" t="str">
        <f>IF(LEN('UPS FCI_Base'!H69)&gt;0,(ROUND('UPS FCI_Base'!H69*(1+Mail_Innovations_Markup),2))*(1+Mail_Innovations_Fuel_Surcharge),"N/A")</f>
        <v>N/A</v>
      </c>
      <c r="H70" s="246" t="str">
        <f>IF(LEN('UPS FCI_Base'!I69)&gt;0,(ROUND('UPS FCI_Base'!I69*(1+Mail_Innovations_Markup),2))*(1+Mail_Innovations_Fuel_Surcharge),"N/A")</f>
        <v>N/A</v>
      </c>
      <c r="I70" s="246">
        <f>IF(LEN('UPS FCI_Base'!J69)&gt;0,(ROUND('UPS FCI_Base'!J69*(1+Mail_Innovations_Markup),2))*(1+Mail_Innovations_Fuel_Surcharge),"N/A")</f>
        <v>26.86995</v>
      </c>
      <c r="J70" s="246">
        <f>IF(LEN('UPS FCI_Base'!K69)&gt;0,(ROUND('UPS FCI_Base'!K69*(1+Mail_Innovations_Markup),2))*(1+Mail_Innovations_Fuel_Surcharge),"N/A")</f>
        <v>27.5196</v>
      </c>
      <c r="K70" s="246">
        <f>IF(LEN('UPS FCI_Base'!L69)&gt;0,(ROUND('UPS FCI_Base'!L69*(1+Mail_Innovations_Markup),2))*(1+Mail_Innovations_Fuel_Surcharge),"N/A")</f>
        <v>36.4017</v>
      </c>
      <c r="L70" s="246">
        <f>IF(LEN('UPS FCI_Base'!M69)&gt;0,(ROUND('UPS FCI_Base'!M69*(1+Mail_Innovations_Markup),2))*(1+Mail_Innovations_Fuel_Surcharge),"N/A")</f>
        <v>28.6485</v>
      </c>
      <c r="M70" s="246" t="str">
        <f>IF(LEN('UPS FCI_Base'!N69)&gt;0,(ROUND('UPS FCI_Base'!N69*(1+Mail_Innovations_Markup),2))*(1+Mail_Innovations_Fuel_Surcharge),"N/A")</f>
        <v>N/A</v>
      </c>
      <c r="N70" s="246">
        <f>IF(LEN('UPS FCI_Base'!O69)&gt;0,(ROUND('UPS FCI_Base'!O69*(1+Mail_Innovations_Markup),2))*(1+Mail_Innovations_Fuel_Surcharge),"N/A")</f>
        <v>45.91215</v>
      </c>
      <c r="O70" s="246" t="str">
        <f>IF(LEN('UPS FCI_Base'!P69)&gt;0,(ROUND('UPS FCI_Base'!P69*(1+Mail_Innovations_Markup),2))*(1+Mail_Innovations_Fuel_Surcharge),"N/A")</f>
        <v>N/A</v>
      </c>
      <c r="P70" s="246" t="str">
        <f>IF(LEN('UPS FCI_Base'!Q69)&gt;0,(ROUND('UPS FCI_Base'!Q69*(1+Mail_Innovations_Markup),2))*(1+Mail_Innovations_Fuel_Surcharge),"N/A")</f>
        <v>N/A</v>
      </c>
      <c r="Q70" s="246">
        <f>IF(LEN('UPS FCI_Base'!R69)&gt;0,(ROUND('UPS FCI_Base'!R69*(1+Mail_Innovations_Markup),2))*(1+Mail_Innovations_Fuel_Surcharge),"N/A")</f>
        <v>21.63015</v>
      </c>
      <c r="R70" s="246">
        <f>IF(LEN('UPS FCI_Base'!S69)&gt;0,(ROUND('UPS FCI_Base'!S69*(1+Mail_Innovations_Markup),2))*(1+Mail_Innovations_Fuel_Surcharge),"N/A")</f>
        <v>27.5196</v>
      </c>
      <c r="S70" s="246">
        <f>IF(LEN('UPS FCI_Base'!T69)&gt;0,(ROUND('UPS FCI_Base'!T69*(1+Mail_Innovations_Markup),2))*(1+Mail_Innovations_Fuel_Surcharge),"N/A")</f>
        <v>38.4039</v>
      </c>
      <c r="T70" s="246">
        <f>IF(LEN('UPS FCI_Base'!U69)&gt;0,(ROUND('UPS FCI_Base'!U69*(1+Mail_Innovations_Markup),2))*(1+Mail_Innovations_Fuel_Surcharge),"N/A")</f>
        <v>26.67825</v>
      </c>
      <c r="U70" s="246" t="str">
        <f>IF(LEN('UPS FCI_Base'!V69)&gt;0,(ROUND('UPS FCI_Base'!V69*(1+Mail_Innovations_Markup),2))*(1+Mail_Innovations_Fuel_Surcharge),"N/A")</f>
        <v>N/A</v>
      </c>
      <c r="V70" s="246">
        <f>IF(LEN('UPS FCI_Base'!W69)&gt;0,(ROUND('UPS FCI_Base'!W69*(1+Mail_Innovations_Markup),2))*(1+Mail_Innovations_Fuel_Surcharge),"N/A")</f>
        <v>26.2842</v>
      </c>
      <c r="W70" s="246">
        <f>IF(LEN('UPS FCI_Base'!X69)&gt;0,(ROUND('UPS FCI_Base'!X69*(1+Mail_Innovations_Markup),2))*(1+Mail_Innovations_Fuel_Surcharge),"N/A")</f>
        <v>41.0451</v>
      </c>
    </row>
    <row r="71" ht="12.75" customHeight="1">
      <c r="A71" s="245">
        <v>4.125</v>
      </c>
      <c r="B71" s="246">
        <f>IF(LEN('UPS FCI_Base'!C70)&gt;0,ROUND('UPS FCI_Base'!C70*(1+Mail_Innovations_Markup),2),"N/A")</f>
        <v>24.94</v>
      </c>
      <c r="C71" s="246">
        <f>IF(LEN('UPS FCI_Base'!D70)&gt;0,(ROUND('UPS FCI_Base'!D70*(1+Mail_Innovations_Markup),2))*(1+Mail_Innovations_Fuel_Surcharge),"N/A")</f>
        <v>23.86665</v>
      </c>
      <c r="D71" s="246" t="str">
        <f>IF(LEN('UPS FCI_Base'!E70)&gt;0,(ROUND('UPS FCI_Base'!E70*(1+Mail_Innovations_Markup),2))*(1+Mail_Innovations_Fuel_Surcharge),"N/A")</f>
        <v>N/A</v>
      </c>
      <c r="E71" s="246" t="str">
        <f>IF(LEN('UPS FCI_Base'!F70)&gt;0,(ROUND('UPS FCI_Base'!F70*(1+Mail_Innovations_Markup),2))*(1+Mail_Innovations_Fuel_Surcharge),"N/A")</f>
        <v>N/A</v>
      </c>
      <c r="F71" s="246" t="str">
        <f>IF(LEN('UPS FCI_Base'!G70)&gt;0,(ROUND('UPS FCI_Base'!G70*(1+Mail_Innovations_Markup),2))*(1+Mail_Innovations_Fuel_Surcharge),"N/A")</f>
        <v>N/A</v>
      </c>
      <c r="G71" s="246" t="str">
        <f>IF(LEN('UPS FCI_Base'!H70)&gt;0,(ROUND('UPS FCI_Base'!H70*(1+Mail_Innovations_Markup),2))*(1+Mail_Innovations_Fuel_Surcharge),"N/A")</f>
        <v>N/A</v>
      </c>
      <c r="H71" s="246" t="str">
        <f>IF(LEN('UPS FCI_Base'!I70)&gt;0,(ROUND('UPS FCI_Base'!I70*(1+Mail_Innovations_Markup),2))*(1+Mail_Innovations_Fuel_Surcharge),"N/A")</f>
        <v>N/A</v>
      </c>
      <c r="I71" s="246">
        <f>IF(LEN('UPS FCI_Base'!J70)&gt;0,(ROUND('UPS FCI_Base'!J70*(1+Mail_Innovations_Markup),2))*(1+Mail_Innovations_Fuel_Surcharge),"N/A")</f>
        <v>27.2427</v>
      </c>
      <c r="J71" s="246">
        <f>IF(LEN('UPS FCI_Base'!K70)&gt;0,(ROUND('UPS FCI_Base'!K70*(1+Mail_Innovations_Markup),2))*(1+Mail_Innovations_Fuel_Surcharge),"N/A")</f>
        <v>27.87105</v>
      </c>
      <c r="K71" s="246">
        <f>IF(LEN('UPS FCI_Base'!L70)&gt;0,(ROUND('UPS FCI_Base'!L70*(1+Mail_Innovations_Markup),2))*(1+Mail_Innovations_Fuel_Surcharge),"N/A")</f>
        <v>36.85965</v>
      </c>
      <c r="L71" s="246">
        <f>IF(LEN('UPS FCI_Base'!M70)&gt;0,(ROUND('UPS FCI_Base'!M70*(1+Mail_Innovations_Markup),2))*(1+Mail_Innovations_Fuel_Surcharge),"N/A")</f>
        <v>29.02125</v>
      </c>
      <c r="M71" s="246" t="str">
        <f>IF(LEN('UPS FCI_Base'!N70)&gt;0,(ROUND('UPS FCI_Base'!N70*(1+Mail_Innovations_Markup),2))*(1+Mail_Innovations_Fuel_Surcharge),"N/A")</f>
        <v>N/A</v>
      </c>
      <c r="N71" s="246">
        <f>IF(LEN('UPS FCI_Base'!O70)&gt;0,(ROUND('UPS FCI_Base'!O70*(1+Mail_Innovations_Markup),2))*(1+Mail_Innovations_Fuel_Surcharge),"N/A")</f>
        <v>46.5405</v>
      </c>
      <c r="O71" s="246" t="str">
        <f>IF(LEN('UPS FCI_Base'!P70)&gt;0,(ROUND('UPS FCI_Base'!P70*(1+Mail_Innovations_Markup),2))*(1+Mail_Innovations_Fuel_Surcharge),"N/A")</f>
        <v>N/A</v>
      </c>
      <c r="P71" s="246" t="str">
        <f>IF(LEN('UPS FCI_Base'!Q70)&gt;0,(ROUND('UPS FCI_Base'!Q70*(1+Mail_Innovations_Markup),2))*(1+Mail_Innovations_Fuel_Surcharge),"N/A")</f>
        <v>N/A</v>
      </c>
      <c r="Q71" s="246">
        <f>IF(LEN('UPS FCI_Base'!R70)&gt;0,(ROUND('UPS FCI_Base'!R70*(1+Mail_Innovations_Markup),2))*(1+Mail_Innovations_Fuel_Surcharge),"N/A")</f>
        <v>21.88575</v>
      </c>
      <c r="R71" s="246">
        <f>IF(LEN('UPS FCI_Base'!S70)&gt;0,(ROUND('UPS FCI_Base'!S70*(1+Mail_Innovations_Markup),2))*(1+Mail_Innovations_Fuel_Surcharge),"N/A")</f>
        <v>27.8604</v>
      </c>
      <c r="S71" s="246">
        <f>IF(LEN('UPS FCI_Base'!T70)&gt;0,(ROUND('UPS FCI_Base'!T70*(1+Mail_Innovations_Markup),2))*(1+Mail_Innovations_Fuel_Surcharge),"N/A")</f>
        <v>38.9577</v>
      </c>
      <c r="T71" s="246">
        <f>IF(LEN('UPS FCI_Base'!U70)&gt;0,(ROUND('UPS FCI_Base'!U70*(1+Mail_Innovations_Markup),2))*(1+Mail_Innovations_Fuel_Surcharge),"N/A")</f>
        <v>27.01905</v>
      </c>
      <c r="U71" s="246" t="str">
        <f>IF(LEN('UPS FCI_Base'!V70)&gt;0,(ROUND('UPS FCI_Base'!V70*(1+Mail_Innovations_Markup),2))*(1+Mail_Innovations_Fuel_Surcharge),"N/A")</f>
        <v>N/A</v>
      </c>
      <c r="V71" s="246">
        <f>IF(LEN('UPS FCI_Base'!W70)&gt;0,(ROUND('UPS FCI_Base'!W70*(1+Mail_Innovations_Markup),2))*(1+Mail_Innovations_Fuel_Surcharge),"N/A")</f>
        <v>26.61435</v>
      </c>
      <c r="W71" s="246">
        <f>IF(LEN('UPS FCI_Base'!X70)&gt;0,(ROUND('UPS FCI_Base'!X70*(1+Mail_Innovations_Markup),2))*(1+Mail_Innovations_Fuel_Surcharge),"N/A")</f>
        <v>41.67345</v>
      </c>
    </row>
    <row r="72" ht="12.75" customHeight="1">
      <c r="A72" s="245">
        <v>4.1875</v>
      </c>
      <c r="B72" s="246">
        <f>IF(LEN('UPS FCI_Base'!C71)&gt;0,ROUND('UPS FCI_Base'!C71*(1+Mail_Innovations_Markup),2),"N/A")</f>
        <v>25.2</v>
      </c>
      <c r="C72" s="246">
        <f>IF(LEN('UPS FCI_Base'!D71)&gt;0,(ROUND('UPS FCI_Base'!D71*(1+Mail_Innovations_Markup),2))*(1+Mail_Innovations_Fuel_Surcharge),"N/A")</f>
        <v>24.1329</v>
      </c>
      <c r="D72" s="246" t="str">
        <f>IF(LEN('UPS FCI_Base'!E71)&gt;0,(ROUND('UPS FCI_Base'!E71*(1+Mail_Innovations_Markup),2))*(1+Mail_Innovations_Fuel_Surcharge),"N/A")</f>
        <v>N/A</v>
      </c>
      <c r="E72" s="246" t="str">
        <f>IF(LEN('UPS FCI_Base'!F71)&gt;0,(ROUND('UPS FCI_Base'!F71*(1+Mail_Innovations_Markup),2))*(1+Mail_Innovations_Fuel_Surcharge),"N/A")</f>
        <v>N/A</v>
      </c>
      <c r="F72" s="246" t="str">
        <f>IF(LEN('UPS FCI_Base'!G71)&gt;0,(ROUND('UPS FCI_Base'!G71*(1+Mail_Innovations_Markup),2))*(1+Mail_Innovations_Fuel_Surcharge),"N/A")</f>
        <v>N/A</v>
      </c>
      <c r="G72" s="246" t="str">
        <f>IF(LEN('UPS FCI_Base'!H71)&gt;0,(ROUND('UPS FCI_Base'!H71*(1+Mail_Innovations_Markup),2))*(1+Mail_Innovations_Fuel_Surcharge),"N/A")</f>
        <v>N/A</v>
      </c>
      <c r="H72" s="246" t="str">
        <f>IF(LEN('UPS FCI_Base'!I71)&gt;0,(ROUND('UPS FCI_Base'!I71*(1+Mail_Innovations_Markup),2))*(1+Mail_Innovations_Fuel_Surcharge),"N/A")</f>
        <v>N/A</v>
      </c>
      <c r="I72" s="246">
        <f>IF(LEN('UPS FCI_Base'!J71)&gt;0,(ROUND('UPS FCI_Base'!J71*(1+Mail_Innovations_Markup),2))*(1+Mail_Innovations_Fuel_Surcharge),"N/A")</f>
        <v>27.61545</v>
      </c>
      <c r="J72" s="246">
        <f>IF(LEN('UPS FCI_Base'!K71)&gt;0,(ROUND('UPS FCI_Base'!K71*(1+Mail_Innovations_Markup),2))*(1+Mail_Innovations_Fuel_Surcharge),"N/A")</f>
        <v>28.23315</v>
      </c>
      <c r="K72" s="246">
        <f>IF(LEN('UPS FCI_Base'!L71)&gt;0,(ROUND('UPS FCI_Base'!L71*(1+Mail_Innovations_Markup),2))*(1+Mail_Innovations_Fuel_Surcharge),"N/A")</f>
        <v>37.32825</v>
      </c>
      <c r="L72" s="246">
        <f>IF(LEN('UPS FCI_Base'!M71)&gt;0,(ROUND('UPS FCI_Base'!M71*(1+Mail_Innovations_Markup),2))*(1+Mail_Innovations_Fuel_Surcharge),"N/A")</f>
        <v>29.40465</v>
      </c>
      <c r="M72" s="246" t="str">
        <f>IF(LEN('UPS FCI_Base'!N71)&gt;0,(ROUND('UPS FCI_Base'!N71*(1+Mail_Innovations_Markup),2))*(1+Mail_Innovations_Fuel_Surcharge),"N/A")</f>
        <v>N/A</v>
      </c>
      <c r="N72" s="246">
        <f>IF(LEN('UPS FCI_Base'!O71)&gt;0,(ROUND('UPS FCI_Base'!O71*(1+Mail_Innovations_Markup),2))*(1+Mail_Innovations_Fuel_Surcharge),"N/A")</f>
        <v>47.16885</v>
      </c>
      <c r="O72" s="246" t="str">
        <f>IF(LEN('UPS FCI_Base'!P71)&gt;0,(ROUND('UPS FCI_Base'!P71*(1+Mail_Innovations_Markup),2))*(1+Mail_Innovations_Fuel_Surcharge),"N/A")</f>
        <v>N/A</v>
      </c>
      <c r="P72" s="246" t="str">
        <f>IF(LEN('UPS FCI_Base'!Q71)&gt;0,(ROUND('UPS FCI_Base'!Q71*(1+Mail_Innovations_Markup),2))*(1+Mail_Innovations_Fuel_Surcharge),"N/A")</f>
        <v>N/A</v>
      </c>
      <c r="Q72" s="246">
        <f>IF(LEN('UPS FCI_Base'!R71)&gt;0,(ROUND('UPS FCI_Base'!R71*(1+Mail_Innovations_Markup),2))*(1+Mail_Innovations_Fuel_Surcharge),"N/A")</f>
        <v>22.14135</v>
      </c>
      <c r="R72" s="246">
        <f>IF(LEN('UPS FCI_Base'!S71)&gt;0,(ROUND('UPS FCI_Base'!S71*(1+Mail_Innovations_Markup),2))*(1+Mail_Innovations_Fuel_Surcharge),"N/A")</f>
        <v>28.19055</v>
      </c>
      <c r="S72" s="246">
        <f>IF(LEN('UPS FCI_Base'!T71)&gt;0,(ROUND('UPS FCI_Base'!T71*(1+Mail_Innovations_Markup),2))*(1+Mail_Innovations_Fuel_Surcharge),"N/A")</f>
        <v>39.4902</v>
      </c>
      <c r="T72" s="246">
        <f>IF(LEN('UPS FCI_Base'!U71)&gt;0,(ROUND('UPS FCI_Base'!U71*(1+Mail_Innovations_Markup),2))*(1+Mail_Innovations_Fuel_Surcharge),"N/A")</f>
        <v>27.3705</v>
      </c>
      <c r="U72" s="246" t="str">
        <f>IF(LEN('UPS FCI_Base'!V71)&gt;0,(ROUND('UPS FCI_Base'!V71*(1+Mail_Innovations_Markup),2))*(1+Mail_Innovations_Fuel_Surcharge),"N/A")</f>
        <v>N/A</v>
      </c>
      <c r="V72" s="246">
        <f>IF(LEN('UPS FCI_Base'!W71)&gt;0,(ROUND('UPS FCI_Base'!W71*(1+Mail_Innovations_Markup),2))*(1+Mail_Innovations_Fuel_Surcharge),"N/A")</f>
        <v>26.93385</v>
      </c>
      <c r="W72" s="246">
        <f>IF(LEN('UPS FCI_Base'!X71)&gt;0,(ROUND('UPS FCI_Base'!X71*(1+Mail_Innovations_Markup),2))*(1+Mail_Innovations_Fuel_Surcharge),"N/A")</f>
        <v>42.2805</v>
      </c>
    </row>
    <row r="73" ht="12.75" customHeight="1">
      <c r="A73" s="245">
        <v>4.25</v>
      </c>
      <c r="B73" s="246">
        <f>IF(LEN('UPS FCI_Base'!C72)&gt;0,ROUND('UPS FCI_Base'!C72*(1+Mail_Innovations_Markup),2),"N/A")</f>
        <v>25.48</v>
      </c>
      <c r="C73" s="246">
        <f>IF(LEN('UPS FCI_Base'!D72)&gt;0,(ROUND('UPS FCI_Base'!D72*(1+Mail_Innovations_Markup),2))*(1+Mail_Innovations_Fuel_Surcharge),"N/A")</f>
        <v>24.39915</v>
      </c>
      <c r="D73" s="246" t="str">
        <f>IF(LEN('UPS FCI_Base'!E72)&gt;0,(ROUND('UPS FCI_Base'!E72*(1+Mail_Innovations_Markup),2))*(1+Mail_Innovations_Fuel_Surcharge),"N/A")</f>
        <v>N/A</v>
      </c>
      <c r="E73" s="246" t="str">
        <f>IF(LEN('UPS FCI_Base'!F72)&gt;0,(ROUND('UPS FCI_Base'!F72*(1+Mail_Innovations_Markup),2))*(1+Mail_Innovations_Fuel_Surcharge),"N/A")</f>
        <v>N/A</v>
      </c>
      <c r="F73" s="246" t="str">
        <f>IF(LEN('UPS FCI_Base'!G72)&gt;0,(ROUND('UPS FCI_Base'!G72*(1+Mail_Innovations_Markup),2))*(1+Mail_Innovations_Fuel_Surcharge),"N/A")</f>
        <v>N/A</v>
      </c>
      <c r="G73" s="246" t="str">
        <f>IF(LEN('UPS FCI_Base'!H72)&gt;0,(ROUND('UPS FCI_Base'!H72*(1+Mail_Innovations_Markup),2))*(1+Mail_Innovations_Fuel_Surcharge),"N/A")</f>
        <v>N/A</v>
      </c>
      <c r="H73" s="246" t="str">
        <f>IF(LEN('UPS FCI_Base'!I72)&gt;0,(ROUND('UPS FCI_Base'!I72*(1+Mail_Innovations_Markup),2))*(1+Mail_Innovations_Fuel_Surcharge),"N/A")</f>
        <v>N/A</v>
      </c>
      <c r="I73" s="246">
        <f>IF(LEN('UPS FCI_Base'!J72)&gt;0,(ROUND('UPS FCI_Base'!J72*(1+Mail_Innovations_Markup),2))*(1+Mail_Innovations_Fuel_Surcharge),"N/A")</f>
        <v>27.97755</v>
      </c>
      <c r="J73" s="246">
        <f>IF(LEN('UPS FCI_Base'!K72)&gt;0,(ROUND('UPS FCI_Base'!K72*(1+Mail_Innovations_Markup),2))*(1+Mail_Innovations_Fuel_Surcharge),"N/A")</f>
        <v>28.5846</v>
      </c>
      <c r="K73" s="246">
        <f>IF(LEN('UPS FCI_Base'!L72)&gt;0,(ROUND('UPS FCI_Base'!L72*(1+Mail_Innovations_Markup),2))*(1+Mail_Innovations_Fuel_Surcharge),"N/A")</f>
        <v>37.79685</v>
      </c>
      <c r="L73" s="246">
        <f>IF(LEN('UPS FCI_Base'!M72)&gt;0,(ROUND('UPS FCI_Base'!M72*(1+Mail_Innovations_Markup),2))*(1+Mail_Innovations_Fuel_Surcharge),"N/A")</f>
        <v>29.78805</v>
      </c>
      <c r="M73" s="246" t="str">
        <f>IF(LEN('UPS FCI_Base'!N72)&gt;0,(ROUND('UPS FCI_Base'!N72*(1+Mail_Innovations_Markup),2))*(1+Mail_Innovations_Fuel_Surcharge),"N/A")</f>
        <v>N/A</v>
      </c>
      <c r="N73" s="246">
        <f>IF(LEN('UPS FCI_Base'!O72)&gt;0,(ROUND('UPS FCI_Base'!O72*(1+Mail_Innovations_Markup),2))*(1+Mail_Innovations_Fuel_Surcharge),"N/A")</f>
        <v>47.7972</v>
      </c>
      <c r="O73" s="246" t="str">
        <f>IF(LEN('UPS FCI_Base'!P72)&gt;0,(ROUND('UPS FCI_Base'!P72*(1+Mail_Innovations_Markup),2))*(1+Mail_Innovations_Fuel_Surcharge),"N/A")</f>
        <v>N/A</v>
      </c>
      <c r="P73" s="246" t="str">
        <f>IF(LEN('UPS FCI_Base'!Q72)&gt;0,(ROUND('UPS FCI_Base'!Q72*(1+Mail_Innovations_Markup),2))*(1+Mail_Innovations_Fuel_Surcharge),"N/A")</f>
        <v>N/A</v>
      </c>
      <c r="Q73" s="246">
        <f>IF(LEN('UPS FCI_Base'!R72)&gt;0,(ROUND('UPS FCI_Base'!R72*(1+Mail_Innovations_Markup),2))*(1+Mail_Innovations_Fuel_Surcharge),"N/A")</f>
        <v>22.39695</v>
      </c>
      <c r="R73" s="246">
        <f>IF(LEN('UPS FCI_Base'!S72)&gt;0,(ROUND('UPS FCI_Base'!S72*(1+Mail_Innovations_Markup),2))*(1+Mail_Innovations_Fuel_Surcharge),"N/A")</f>
        <v>28.53135</v>
      </c>
      <c r="S73" s="246">
        <f>IF(LEN('UPS FCI_Base'!T72)&gt;0,(ROUND('UPS FCI_Base'!T72*(1+Mail_Innovations_Markup),2))*(1+Mail_Innovations_Fuel_Surcharge),"N/A")</f>
        <v>40.03335</v>
      </c>
      <c r="T73" s="246">
        <f>IF(LEN('UPS FCI_Base'!U72)&gt;0,(ROUND('UPS FCI_Base'!U72*(1+Mail_Innovations_Markup),2))*(1+Mail_Innovations_Fuel_Surcharge),"N/A")</f>
        <v>27.7113</v>
      </c>
      <c r="U73" s="246" t="str">
        <f>IF(LEN('UPS FCI_Base'!V72)&gt;0,(ROUND('UPS FCI_Base'!V72*(1+Mail_Innovations_Markup),2))*(1+Mail_Innovations_Fuel_Surcharge),"N/A")</f>
        <v>N/A</v>
      </c>
      <c r="V73" s="246">
        <f>IF(LEN('UPS FCI_Base'!W72)&gt;0,(ROUND('UPS FCI_Base'!W72*(1+Mail_Innovations_Markup),2))*(1+Mail_Innovations_Fuel_Surcharge),"N/A")</f>
        <v>27.264</v>
      </c>
      <c r="W73" s="246">
        <f>IF(LEN('UPS FCI_Base'!X72)&gt;0,(ROUND('UPS FCI_Base'!X72*(1+Mail_Innovations_Markup),2))*(1+Mail_Innovations_Fuel_Surcharge),"N/A")</f>
        <v>42.8982</v>
      </c>
    </row>
    <row r="74" ht="12.75" customHeight="1">
      <c r="A74" s="245">
        <v>4.3125</v>
      </c>
      <c r="B74" s="246">
        <f>IF(LEN('UPS FCI_Base'!C73)&gt;0,ROUND('UPS FCI_Base'!C73*(1+Mail_Innovations_Markup),2),"N/A")</f>
        <v>25.75</v>
      </c>
      <c r="C74" s="246">
        <f>IF(LEN('UPS FCI_Base'!D73)&gt;0,(ROUND('UPS FCI_Base'!D73*(1+Mail_Innovations_Markup),2))*(1+Mail_Innovations_Fuel_Surcharge),"N/A")</f>
        <v>24.6867</v>
      </c>
      <c r="D74" s="246" t="str">
        <f>IF(LEN('UPS FCI_Base'!E73)&gt;0,(ROUND('UPS FCI_Base'!E73*(1+Mail_Innovations_Markup),2))*(1+Mail_Innovations_Fuel_Surcharge),"N/A")</f>
        <v>N/A</v>
      </c>
      <c r="E74" s="246" t="str">
        <f>IF(LEN('UPS FCI_Base'!F73)&gt;0,(ROUND('UPS FCI_Base'!F73*(1+Mail_Innovations_Markup),2))*(1+Mail_Innovations_Fuel_Surcharge),"N/A")</f>
        <v>N/A</v>
      </c>
      <c r="F74" s="246" t="str">
        <f>IF(LEN('UPS FCI_Base'!G73)&gt;0,(ROUND('UPS FCI_Base'!G73*(1+Mail_Innovations_Markup),2))*(1+Mail_Innovations_Fuel_Surcharge),"N/A")</f>
        <v>N/A</v>
      </c>
      <c r="G74" s="246" t="str">
        <f>IF(LEN('UPS FCI_Base'!H73)&gt;0,(ROUND('UPS FCI_Base'!H73*(1+Mail_Innovations_Markup),2))*(1+Mail_Innovations_Fuel_Surcharge),"N/A")</f>
        <v>N/A</v>
      </c>
      <c r="H74" s="246" t="str">
        <f>IF(LEN('UPS FCI_Base'!I73)&gt;0,(ROUND('UPS FCI_Base'!I73*(1+Mail_Innovations_Markup),2))*(1+Mail_Innovations_Fuel_Surcharge),"N/A")</f>
        <v>N/A</v>
      </c>
      <c r="I74" s="246">
        <f>IF(LEN('UPS FCI_Base'!J73)&gt;0,(ROUND('UPS FCI_Base'!J73*(1+Mail_Innovations_Markup),2))*(1+Mail_Innovations_Fuel_Surcharge),"N/A")</f>
        <v>28.3503</v>
      </c>
      <c r="J74" s="246">
        <f>IF(LEN('UPS FCI_Base'!K73)&gt;0,(ROUND('UPS FCI_Base'!K73*(1+Mail_Innovations_Markup),2))*(1+Mail_Innovations_Fuel_Surcharge),"N/A")</f>
        <v>28.9467</v>
      </c>
      <c r="K74" s="246">
        <f>IF(LEN('UPS FCI_Base'!L73)&gt;0,(ROUND('UPS FCI_Base'!L73*(1+Mail_Innovations_Markup),2))*(1+Mail_Innovations_Fuel_Surcharge),"N/A")</f>
        <v>38.2548</v>
      </c>
      <c r="L74" s="246">
        <f>IF(LEN('UPS FCI_Base'!M73)&gt;0,(ROUND('UPS FCI_Base'!M73*(1+Mail_Innovations_Markup),2))*(1+Mail_Innovations_Fuel_Surcharge),"N/A")</f>
        <v>30.17145</v>
      </c>
      <c r="M74" s="246" t="str">
        <f>IF(LEN('UPS FCI_Base'!N73)&gt;0,(ROUND('UPS FCI_Base'!N73*(1+Mail_Innovations_Markup),2))*(1+Mail_Innovations_Fuel_Surcharge),"N/A")</f>
        <v>N/A</v>
      </c>
      <c r="N74" s="246">
        <f>IF(LEN('UPS FCI_Base'!O73)&gt;0,(ROUND('UPS FCI_Base'!O73*(1+Mail_Innovations_Markup),2))*(1+Mail_Innovations_Fuel_Surcharge),"N/A")</f>
        <v>48.42555</v>
      </c>
      <c r="O74" s="246" t="str">
        <f>IF(LEN('UPS FCI_Base'!P73)&gt;0,(ROUND('UPS FCI_Base'!P73*(1+Mail_Innovations_Markup),2))*(1+Mail_Innovations_Fuel_Surcharge),"N/A")</f>
        <v>N/A</v>
      </c>
      <c r="P74" s="246" t="str">
        <f>IF(LEN('UPS FCI_Base'!Q73)&gt;0,(ROUND('UPS FCI_Base'!Q73*(1+Mail_Innovations_Markup),2))*(1+Mail_Innovations_Fuel_Surcharge),"N/A")</f>
        <v>N/A</v>
      </c>
      <c r="Q74" s="246">
        <f>IF(LEN('UPS FCI_Base'!R73)&gt;0,(ROUND('UPS FCI_Base'!R73*(1+Mail_Innovations_Markup),2))*(1+Mail_Innovations_Fuel_Surcharge),"N/A")</f>
        <v>22.65255</v>
      </c>
      <c r="R74" s="246">
        <f>IF(LEN('UPS FCI_Base'!S73)&gt;0,(ROUND('UPS FCI_Base'!S73*(1+Mail_Innovations_Markup),2))*(1+Mail_Innovations_Fuel_Surcharge),"N/A")</f>
        <v>28.85085</v>
      </c>
      <c r="S74" s="246">
        <f>IF(LEN('UPS FCI_Base'!T73)&gt;0,(ROUND('UPS FCI_Base'!T73*(1+Mail_Innovations_Markup),2))*(1+Mail_Innovations_Fuel_Surcharge),"N/A")</f>
        <v>40.5765</v>
      </c>
      <c r="T74" s="246">
        <f>IF(LEN('UPS FCI_Base'!U73)&gt;0,(ROUND('UPS FCI_Base'!U73*(1+Mail_Innovations_Markup),2))*(1+Mail_Innovations_Fuel_Surcharge),"N/A")</f>
        <v>28.06275</v>
      </c>
      <c r="U74" s="246" t="str">
        <f>IF(LEN('UPS FCI_Base'!V73)&gt;0,(ROUND('UPS FCI_Base'!V73*(1+Mail_Innovations_Markup),2))*(1+Mail_Innovations_Fuel_Surcharge),"N/A")</f>
        <v>N/A</v>
      </c>
      <c r="V74" s="246">
        <f>IF(LEN('UPS FCI_Base'!W73)&gt;0,(ROUND('UPS FCI_Base'!W73*(1+Mail_Innovations_Markup),2))*(1+Mail_Innovations_Fuel_Surcharge),"N/A")</f>
        <v>27.57285</v>
      </c>
      <c r="W74" s="246">
        <f>IF(LEN('UPS FCI_Base'!X73)&gt;0,(ROUND('UPS FCI_Base'!X73*(1+Mail_Innovations_Markup),2))*(1+Mail_Innovations_Fuel_Surcharge),"N/A")</f>
        <v>43.52655</v>
      </c>
    </row>
    <row r="75" ht="12.75" customHeight="1">
      <c r="A75" s="245">
        <v>4.375</v>
      </c>
      <c r="B75" s="246">
        <f>IF(LEN('UPS FCI_Base'!C74)&gt;0,ROUND('UPS FCI_Base'!C74*(1+Mail_Innovations_Markup),2),"N/A")</f>
        <v>26.03</v>
      </c>
      <c r="C75" s="246">
        <f>IF(LEN('UPS FCI_Base'!D74)&gt;0,(ROUND('UPS FCI_Base'!D74*(1+Mail_Innovations_Markup),2))*(1+Mail_Innovations_Fuel_Surcharge),"N/A")</f>
        <v>24.95295</v>
      </c>
      <c r="D75" s="246" t="str">
        <f>IF(LEN('UPS FCI_Base'!E74)&gt;0,(ROUND('UPS FCI_Base'!E74*(1+Mail_Innovations_Markup),2))*(1+Mail_Innovations_Fuel_Surcharge),"N/A")</f>
        <v>N/A</v>
      </c>
      <c r="E75" s="246" t="str">
        <f>IF(LEN('UPS FCI_Base'!F74)&gt;0,(ROUND('UPS FCI_Base'!F74*(1+Mail_Innovations_Markup),2))*(1+Mail_Innovations_Fuel_Surcharge),"N/A")</f>
        <v>N/A</v>
      </c>
      <c r="F75" s="246" t="str">
        <f>IF(LEN('UPS FCI_Base'!G74)&gt;0,(ROUND('UPS FCI_Base'!G74*(1+Mail_Innovations_Markup),2))*(1+Mail_Innovations_Fuel_Surcharge),"N/A")</f>
        <v>N/A</v>
      </c>
      <c r="G75" s="246" t="str">
        <f>IF(LEN('UPS FCI_Base'!H74)&gt;0,(ROUND('UPS FCI_Base'!H74*(1+Mail_Innovations_Markup),2))*(1+Mail_Innovations_Fuel_Surcharge),"N/A")</f>
        <v>N/A</v>
      </c>
      <c r="H75" s="246" t="str">
        <f>IF(LEN('UPS FCI_Base'!I74)&gt;0,(ROUND('UPS FCI_Base'!I74*(1+Mail_Innovations_Markup),2))*(1+Mail_Innovations_Fuel_Surcharge),"N/A")</f>
        <v>N/A</v>
      </c>
      <c r="I75" s="246">
        <f>IF(LEN('UPS FCI_Base'!J74)&gt;0,(ROUND('UPS FCI_Base'!J74*(1+Mail_Innovations_Markup),2))*(1+Mail_Innovations_Fuel_Surcharge),"N/A")</f>
        <v>28.7124</v>
      </c>
      <c r="J75" s="246">
        <f>IF(LEN('UPS FCI_Base'!K74)&gt;0,(ROUND('UPS FCI_Base'!K74*(1+Mail_Innovations_Markup),2))*(1+Mail_Innovations_Fuel_Surcharge),"N/A")</f>
        <v>29.29815</v>
      </c>
      <c r="K75" s="246">
        <f>IF(LEN('UPS FCI_Base'!L74)&gt;0,(ROUND('UPS FCI_Base'!L74*(1+Mail_Innovations_Markup),2))*(1+Mail_Innovations_Fuel_Surcharge),"N/A")</f>
        <v>38.7234</v>
      </c>
      <c r="L75" s="246">
        <f>IF(LEN('UPS FCI_Base'!M74)&gt;0,(ROUND('UPS FCI_Base'!M74*(1+Mail_Innovations_Markup),2))*(1+Mail_Innovations_Fuel_Surcharge),"N/A")</f>
        <v>30.55485</v>
      </c>
      <c r="M75" s="246" t="str">
        <f>IF(LEN('UPS FCI_Base'!N74)&gt;0,(ROUND('UPS FCI_Base'!N74*(1+Mail_Innovations_Markup),2))*(1+Mail_Innovations_Fuel_Surcharge),"N/A")</f>
        <v>N/A</v>
      </c>
      <c r="N75" s="246">
        <f>IF(LEN('UPS FCI_Base'!O74)&gt;0,(ROUND('UPS FCI_Base'!O74*(1+Mail_Innovations_Markup),2))*(1+Mail_Innovations_Fuel_Surcharge),"N/A")</f>
        <v>49.06455</v>
      </c>
      <c r="O75" s="246" t="str">
        <f>IF(LEN('UPS FCI_Base'!P74)&gt;0,(ROUND('UPS FCI_Base'!P74*(1+Mail_Innovations_Markup),2))*(1+Mail_Innovations_Fuel_Surcharge),"N/A")</f>
        <v>N/A</v>
      </c>
      <c r="P75" s="246" t="str">
        <f>IF(LEN('UPS FCI_Base'!Q74)&gt;0,(ROUND('UPS FCI_Base'!Q74*(1+Mail_Innovations_Markup),2))*(1+Mail_Innovations_Fuel_Surcharge),"N/A")</f>
        <v>N/A</v>
      </c>
      <c r="Q75" s="246">
        <f>IF(LEN('UPS FCI_Base'!R74)&gt;0,(ROUND('UPS FCI_Base'!R74*(1+Mail_Innovations_Markup),2))*(1+Mail_Innovations_Fuel_Surcharge),"N/A")</f>
        <v>22.9188</v>
      </c>
      <c r="R75" s="246">
        <f>IF(LEN('UPS FCI_Base'!S74)&gt;0,(ROUND('UPS FCI_Base'!S74*(1+Mail_Innovations_Markup),2))*(1+Mail_Innovations_Fuel_Surcharge),"N/A")</f>
        <v>29.19165</v>
      </c>
      <c r="S75" s="246">
        <f>IF(LEN('UPS FCI_Base'!T74)&gt;0,(ROUND('UPS FCI_Base'!T74*(1+Mail_Innovations_Markup),2))*(1+Mail_Innovations_Fuel_Surcharge),"N/A")</f>
        <v>41.11965</v>
      </c>
      <c r="T75" s="246">
        <f>IF(LEN('UPS FCI_Base'!U74)&gt;0,(ROUND('UPS FCI_Base'!U74*(1+Mail_Innovations_Markup),2))*(1+Mail_Innovations_Fuel_Surcharge),"N/A")</f>
        <v>28.3929</v>
      </c>
      <c r="U75" s="246" t="str">
        <f>IF(LEN('UPS FCI_Base'!V74)&gt;0,(ROUND('UPS FCI_Base'!V74*(1+Mail_Innovations_Markup),2))*(1+Mail_Innovations_Fuel_Surcharge),"N/A")</f>
        <v>N/A</v>
      </c>
      <c r="V75" s="246">
        <f>IF(LEN('UPS FCI_Base'!W74)&gt;0,(ROUND('UPS FCI_Base'!W74*(1+Mail_Innovations_Markup),2))*(1+Mail_Innovations_Fuel_Surcharge),"N/A")</f>
        <v>27.903</v>
      </c>
      <c r="W75" s="246">
        <f>IF(LEN('UPS FCI_Base'!X74)&gt;0,(ROUND('UPS FCI_Base'!X74*(1+Mail_Innovations_Markup),2))*(1+Mail_Innovations_Fuel_Surcharge),"N/A")</f>
        <v>44.14425</v>
      </c>
    </row>
    <row r="76" ht="12.75" customHeight="1">
      <c r="A76" s="245">
        <v>4.4375</v>
      </c>
      <c r="B76" s="246">
        <f>IF(LEN('UPS FCI_Base'!C75)&gt;0,ROUND('UPS FCI_Base'!C75*(1+Mail_Innovations_Markup),2),"N/A")</f>
        <v>26.3</v>
      </c>
      <c r="C76" s="246">
        <f>IF(LEN('UPS FCI_Base'!D75)&gt;0,(ROUND('UPS FCI_Base'!D75*(1+Mail_Innovations_Markup),2))*(1+Mail_Innovations_Fuel_Surcharge),"N/A")</f>
        <v>25.2192</v>
      </c>
      <c r="D76" s="246" t="str">
        <f>IF(LEN('UPS FCI_Base'!E75)&gt;0,(ROUND('UPS FCI_Base'!E75*(1+Mail_Innovations_Markup),2))*(1+Mail_Innovations_Fuel_Surcharge),"N/A")</f>
        <v>N/A</v>
      </c>
      <c r="E76" s="246" t="str">
        <f>IF(LEN('UPS FCI_Base'!F75)&gt;0,(ROUND('UPS FCI_Base'!F75*(1+Mail_Innovations_Markup),2))*(1+Mail_Innovations_Fuel_Surcharge),"N/A")</f>
        <v>N/A</v>
      </c>
      <c r="F76" s="246" t="str">
        <f>IF(LEN('UPS FCI_Base'!G75)&gt;0,(ROUND('UPS FCI_Base'!G75*(1+Mail_Innovations_Markup),2))*(1+Mail_Innovations_Fuel_Surcharge),"N/A")</f>
        <v>N/A</v>
      </c>
      <c r="G76" s="246" t="str">
        <f>IF(LEN('UPS FCI_Base'!H75)&gt;0,(ROUND('UPS FCI_Base'!H75*(1+Mail_Innovations_Markup),2))*(1+Mail_Innovations_Fuel_Surcharge),"N/A")</f>
        <v>N/A</v>
      </c>
      <c r="H76" s="246" t="str">
        <f>IF(LEN('UPS FCI_Base'!I75)&gt;0,(ROUND('UPS FCI_Base'!I75*(1+Mail_Innovations_Markup),2))*(1+Mail_Innovations_Fuel_Surcharge),"N/A")</f>
        <v>N/A</v>
      </c>
      <c r="I76" s="246">
        <f>IF(LEN('UPS FCI_Base'!J75)&gt;0,(ROUND('UPS FCI_Base'!J75*(1+Mail_Innovations_Markup),2))*(1+Mail_Innovations_Fuel_Surcharge),"N/A")</f>
        <v>29.08515</v>
      </c>
      <c r="J76" s="246">
        <f>IF(LEN('UPS FCI_Base'!K75)&gt;0,(ROUND('UPS FCI_Base'!K75*(1+Mail_Innovations_Markup),2))*(1+Mail_Innovations_Fuel_Surcharge),"N/A")</f>
        <v>29.66025</v>
      </c>
      <c r="K76" s="246">
        <f>IF(LEN('UPS FCI_Base'!L75)&gt;0,(ROUND('UPS FCI_Base'!L75*(1+Mail_Innovations_Markup),2))*(1+Mail_Innovations_Fuel_Surcharge),"N/A")</f>
        <v>39.192</v>
      </c>
      <c r="L76" s="246">
        <f>IF(LEN('UPS FCI_Base'!M75)&gt;0,(ROUND('UPS FCI_Base'!M75*(1+Mail_Innovations_Markup),2))*(1+Mail_Innovations_Fuel_Surcharge),"N/A")</f>
        <v>30.9276</v>
      </c>
      <c r="M76" s="246" t="str">
        <f>IF(LEN('UPS FCI_Base'!N75)&gt;0,(ROUND('UPS FCI_Base'!N75*(1+Mail_Innovations_Markup),2))*(1+Mail_Innovations_Fuel_Surcharge),"N/A")</f>
        <v>N/A</v>
      </c>
      <c r="N76" s="246">
        <f>IF(LEN('UPS FCI_Base'!O75)&gt;0,(ROUND('UPS FCI_Base'!O75*(1+Mail_Innovations_Markup),2))*(1+Mail_Innovations_Fuel_Surcharge),"N/A")</f>
        <v>49.68225</v>
      </c>
      <c r="O76" s="246" t="str">
        <f>IF(LEN('UPS FCI_Base'!P75)&gt;0,(ROUND('UPS FCI_Base'!P75*(1+Mail_Innovations_Markup),2))*(1+Mail_Innovations_Fuel_Surcharge),"N/A")</f>
        <v>N/A</v>
      </c>
      <c r="P76" s="246" t="str">
        <f>IF(LEN('UPS FCI_Base'!Q75)&gt;0,(ROUND('UPS FCI_Base'!Q75*(1+Mail_Innovations_Markup),2))*(1+Mail_Innovations_Fuel_Surcharge),"N/A")</f>
        <v>N/A</v>
      </c>
      <c r="Q76" s="246">
        <f>IF(LEN('UPS FCI_Base'!R75)&gt;0,(ROUND('UPS FCI_Base'!R75*(1+Mail_Innovations_Markup),2))*(1+Mail_Innovations_Fuel_Surcharge),"N/A")</f>
        <v>23.1744</v>
      </c>
      <c r="R76" s="246">
        <f>IF(LEN('UPS FCI_Base'!S75)&gt;0,(ROUND('UPS FCI_Base'!S75*(1+Mail_Innovations_Markup),2))*(1+Mail_Innovations_Fuel_Surcharge),"N/A")</f>
        <v>29.5218</v>
      </c>
      <c r="S76" s="246">
        <f>IF(LEN('UPS FCI_Base'!T75)&gt;0,(ROUND('UPS FCI_Base'!T75*(1+Mail_Innovations_Markup),2))*(1+Mail_Innovations_Fuel_Surcharge),"N/A")</f>
        <v>41.6628</v>
      </c>
      <c r="T76" s="246">
        <f>IF(LEN('UPS FCI_Base'!U75)&gt;0,(ROUND('UPS FCI_Base'!U75*(1+Mail_Innovations_Markup),2))*(1+Mail_Innovations_Fuel_Surcharge),"N/A")</f>
        <v>28.74435</v>
      </c>
      <c r="U76" s="246" t="str">
        <f>IF(LEN('UPS FCI_Base'!V75)&gt;0,(ROUND('UPS FCI_Base'!V75*(1+Mail_Innovations_Markup),2))*(1+Mail_Innovations_Fuel_Surcharge),"N/A")</f>
        <v>N/A</v>
      </c>
      <c r="V76" s="246">
        <f>IF(LEN('UPS FCI_Base'!W75)&gt;0,(ROUND('UPS FCI_Base'!W75*(1+Mail_Innovations_Markup),2))*(1+Mail_Innovations_Fuel_Surcharge),"N/A")</f>
        <v>28.2225</v>
      </c>
      <c r="W76" s="246">
        <f>IF(LEN('UPS FCI_Base'!X75)&gt;0,(ROUND('UPS FCI_Base'!X75*(1+Mail_Innovations_Markup),2))*(1+Mail_Innovations_Fuel_Surcharge),"N/A")</f>
        <v>44.7513</v>
      </c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A76">
    <cfRule type="expression" dxfId="0" priority="1">
      <formula>MOD(ROW(),2)=1</formula>
    </cfRule>
  </conditionalFormatting>
  <conditionalFormatting sqref="B6:W76">
    <cfRule type="expression" dxfId="0" priority="2">
      <formula>MOD(ROW(),2)=1</formula>
    </cfRule>
  </conditionalFormatting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D8D8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0.88"/>
    <col customWidth="1" hidden="1" min="2" max="2" width="9.13"/>
    <col customWidth="1" min="3" max="3" width="9.63"/>
    <col customWidth="1" min="4" max="4" width="8.38"/>
    <col customWidth="1" min="5" max="5" width="9.63"/>
    <col customWidth="1" min="6" max="6" width="9.88"/>
    <col customWidth="1" min="7" max="7" width="8.88"/>
    <col customWidth="1" min="8" max="8" width="7.63"/>
    <col customWidth="1" min="9" max="9" width="8.63"/>
    <col customWidth="1" min="10" max="10" width="9.88"/>
    <col customWidth="1" min="11" max="11" width="7.75"/>
    <col customWidth="1" min="12" max="12" width="7.38"/>
    <col customWidth="1" min="13" max="13" width="7.0"/>
    <col customWidth="1" min="14" max="14" width="8.25"/>
    <col customWidth="1" min="15" max="15" width="7.0"/>
    <col customWidth="1" min="16" max="16" width="7.13"/>
    <col customWidth="1" min="17" max="17" width="8.0"/>
    <col customWidth="1" min="18" max="18" width="8.63"/>
    <col customWidth="1" min="19" max="19" width="6.88"/>
    <col customWidth="1" min="20" max="20" width="7.88"/>
    <col customWidth="1" min="21" max="21" width="6.38"/>
    <col customWidth="1" min="22" max="22" width="9.63"/>
    <col customWidth="1" min="23" max="26" width="8.63"/>
  </cols>
  <sheetData>
    <row r="1" ht="12.75" customHeight="1">
      <c r="A1" s="303" t="s">
        <v>153</v>
      </c>
    </row>
    <row r="2" ht="12.75" customHeight="1">
      <c r="A2" s="295" t="s">
        <v>174</v>
      </c>
    </row>
    <row r="3" ht="12.75" customHeight="1"/>
    <row r="4" ht="12.75" customHeight="1">
      <c r="A4" s="327" t="s">
        <v>55</v>
      </c>
      <c r="B4" s="327" t="s">
        <v>177</v>
      </c>
      <c r="C4" s="327" t="s">
        <v>178</v>
      </c>
      <c r="D4" s="327" t="s">
        <v>179</v>
      </c>
      <c r="E4" s="327" t="s">
        <v>180</v>
      </c>
      <c r="F4" s="327" t="s">
        <v>181</v>
      </c>
      <c r="G4" s="327" t="s">
        <v>182</v>
      </c>
      <c r="H4" s="327" t="s">
        <v>183</v>
      </c>
      <c r="I4" s="327" t="s">
        <v>184</v>
      </c>
      <c r="J4" s="327" t="s">
        <v>185</v>
      </c>
      <c r="K4" s="327" t="s">
        <v>93</v>
      </c>
      <c r="L4" s="327" t="s">
        <v>94</v>
      </c>
      <c r="M4" s="327" t="s">
        <v>95</v>
      </c>
      <c r="N4" s="327" t="s">
        <v>96</v>
      </c>
      <c r="O4" s="327" t="s">
        <v>74</v>
      </c>
      <c r="P4" s="327" t="s">
        <v>75</v>
      </c>
      <c r="Q4" s="327" t="s">
        <v>76</v>
      </c>
      <c r="R4" s="327" t="s">
        <v>77</v>
      </c>
      <c r="S4" s="327" t="s">
        <v>78</v>
      </c>
      <c r="T4" s="327" t="s">
        <v>186</v>
      </c>
      <c r="U4" s="327" t="s">
        <v>80</v>
      </c>
      <c r="V4" s="327" t="s">
        <v>81</v>
      </c>
    </row>
    <row r="5" ht="12.75" customHeight="1">
      <c r="A5" s="327" t="s">
        <v>149</v>
      </c>
      <c r="B5" s="327">
        <v>0.0</v>
      </c>
      <c r="C5" s="327">
        <v>1.0</v>
      </c>
      <c r="D5" s="327">
        <v>2.0</v>
      </c>
      <c r="E5" s="327">
        <v>3.0</v>
      </c>
      <c r="F5" s="327">
        <v>4.0</v>
      </c>
      <c r="G5" s="327">
        <v>5.0</v>
      </c>
      <c r="H5" s="327">
        <v>6.0</v>
      </c>
      <c r="I5" s="327">
        <v>7.0</v>
      </c>
      <c r="J5" s="327">
        <v>8.0</v>
      </c>
      <c r="K5" s="327">
        <v>9.0</v>
      </c>
      <c r="L5" s="327">
        <v>10.0</v>
      </c>
      <c r="M5" s="327">
        <v>11.0</v>
      </c>
      <c r="N5" s="327">
        <v>12.0</v>
      </c>
      <c r="O5" s="327">
        <v>13.0</v>
      </c>
      <c r="P5" s="327">
        <v>14.0</v>
      </c>
      <c r="Q5" s="327">
        <v>15.0</v>
      </c>
      <c r="R5" s="327">
        <v>16.0</v>
      </c>
      <c r="S5" s="327">
        <v>17.0</v>
      </c>
      <c r="T5" s="327">
        <v>18.0</v>
      </c>
      <c r="U5" s="327">
        <v>19.0</v>
      </c>
      <c r="V5" s="327">
        <v>20.0</v>
      </c>
    </row>
    <row r="6" ht="12.75" customHeight="1">
      <c r="A6" s="328">
        <v>1.0</v>
      </c>
      <c r="B6" s="329">
        <f>IF(LEN('UPS PMI_Base'!B4)&gt;0,ROUND('UPS PMI_Base'!B4*(1+Mail_Innovations_Markup),2),"N/A")</f>
        <v>23.98</v>
      </c>
      <c r="C6" s="329">
        <f>IF(LEN('UPS PMI_Base'!C4)&gt;0,(ROUND('UPS PMI_Base'!C4*(1+Mail_Innovations_Markup),2))*(1+Mail_Innovations_Fuel_Surcharge),"N/A")</f>
        <v>22.95075</v>
      </c>
      <c r="D6" s="329">
        <f>IF(LEN('UPS PMI_Base'!D4)&gt;0,(ROUND('UPS PMI_Base'!D4*(1+Mail_Innovations_Markup),2))*(1+Mail_Innovations_Fuel_Surcharge),"N/A")</f>
        <v>21.3426</v>
      </c>
      <c r="E6" s="329">
        <f>IF(LEN('UPS PMI_Base'!E4)&gt;0,(ROUND('UPS PMI_Base'!E4*(1+Mail_Innovations_Markup),2))*(1+Mail_Innovations_Fuel_Surcharge),"N/A")</f>
        <v>27.1362</v>
      </c>
      <c r="F6" s="329">
        <f>IF(LEN('UPS PMI_Base'!F4)&gt;0,(ROUND('UPS PMI_Base'!F4*(1+Mail_Innovations_Markup),2))*(1+Mail_Innovations_Fuel_Surcharge),"N/A")</f>
        <v>31.96065</v>
      </c>
      <c r="G6" s="329">
        <f>IF(LEN('UPS PMI_Base'!G4)&gt;0,(ROUND('UPS PMI_Base'!G4*(1+Mail_Innovations_Markup),2))*(1+Mail_Innovations_Fuel_Surcharge),"N/A")</f>
        <v>34.932</v>
      </c>
      <c r="H6" s="329">
        <f>IF(LEN('UPS PMI_Base'!H4)&gt;0,(ROUND('UPS PMI_Base'!H4*(1+Mail_Innovations_Markup),2))*(1+Mail_Innovations_Fuel_Surcharge),"N/A")</f>
        <v>24.6228</v>
      </c>
      <c r="I6" s="329">
        <f>IF(LEN('UPS PMI_Base'!I4)&gt;0,(ROUND('UPS PMI_Base'!I4*(1+Mail_Innovations_Markup),2))*(1+Mail_Innovations_Fuel_Surcharge),"N/A")</f>
        <v>30.85305</v>
      </c>
      <c r="J6" s="329">
        <f>IF(LEN('UPS PMI_Base'!J4)&gt;0,(ROUND('UPS PMI_Base'!J4*(1+Mail_Innovations_Markup),2))*(1+Mail_Innovations_Fuel_Surcharge),"N/A")</f>
        <v>25.56</v>
      </c>
      <c r="K6" s="329">
        <f>IF(LEN('UPS PMI_Base'!K4)&gt;0,(ROUND('UPS PMI_Base'!K4*(1+Mail_Innovations_Markup),2))*(1+Mail_Innovations_Fuel_Surcharge),"N/A")</f>
        <v>29.2662</v>
      </c>
      <c r="L6" s="329">
        <f>IF(LEN('UPS PMI_Base'!L4)&gt;0,(ROUND('UPS PMI_Base'!L4*(1+Mail_Innovations_Markup),2))*(1+Mail_Innovations_Fuel_Surcharge),"N/A")</f>
        <v>23.88795</v>
      </c>
      <c r="M6" s="329">
        <f>IF(LEN('UPS PMI_Base'!M4)&gt;0,(ROUND('UPS PMI_Base'!M4*(1+Mail_Innovations_Markup),2))*(1+Mail_Innovations_Fuel_Surcharge),"N/A")</f>
        <v>25.2831</v>
      </c>
      <c r="N6" s="329">
        <f>IF(LEN('UPS PMI_Base'!N4)&gt;0,(ROUND('UPS PMI_Base'!N4*(1+Mail_Innovations_Markup),2))*(1+Mail_Innovations_Fuel_Surcharge),"N/A")</f>
        <v>28.542</v>
      </c>
      <c r="O6" s="329">
        <f>IF(LEN('UPS PMI_Base'!O4)&gt;0,(ROUND('UPS PMI_Base'!O4*(1+Mail_Innovations_Markup),2))*(1+Mail_Innovations_Fuel_Surcharge),"N/A")</f>
        <v>32.55705</v>
      </c>
      <c r="P6" s="329">
        <f>IF(LEN('UPS PMI_Base'!P4)&gt;0,(ROUND('UPS PMI_Base'!P4*(1+Mail_Innovations_Markup),2))*(1+Mail_Innovations_Fuel_Surcharge),"N/A")</f>
        <v>30.5868</v>
      </c>
      <c r="Q6" s="329">
        <f>IF(LEN('UPS PMI_Base'!Q4)&gt;0,(ROUND('UPS PMI_Base'!Q4*(1+Mail_Innovations_Markup),2))*(1+Mail_Innovations_Fuel_Surcharge),"N/A")</f>
        <v>32.5464</v>
      </c>
      <c r="R6" s="329">
        <f>IF(LEN('UPS PMI_Base'!R4)&gt;0,(ROUND('UPS PMI_Base'!R4*(1+Mail_Innovations_Markup),2))*(1+Mail_Innovations_Fuel_Surcharge),"N/A")</f>
        <v>35.8479</v>
      </c>
      <c r="S6" s="329">
        <f>IF(LEN('UPS PMI_Base'!S4)&gt;0,(ROUND('UPS PMI_Base'!S4*(1+Mail_Innovations_Markup),2))*(1+Mail_Innovations_Fuel_Surcharge),"N/A")</f>
        <v>24.54825</v>
      </c>
      <c r="T6" s="329">
        <f>IF(LEN('UPS PMI_Base'!T4)&gt;0,(ROUND('UPS PMI_Base'!T4*(1+Mail_Innovations_Markup),2))*(1+Mail_Innovations_Fuel_Surcharge),"N/A")</f>
        <v>28.1799</v>
      </c>
      <c r="U6" s="329">
        <f>IF(LEN('UPS PMI_Base'!U4)&gt;0,(ROUND('UPS PMI_Base'!U4*(1+Mail_Innovations_Markup),2))*(1+Mail_Innovations_Fuel_Surcharge),"N/A")</f>
        <v>45.795</v>
      </c>
      <c r="V6" s="329">
        <f>IF(LEN('UPS PMI_Base'!V4)&gt;0,(ROUND('UPS PMI_Base'!V4*(1+Mail_Innovations_Markup),2))*(1+Mail_Innovations_Fuel_Surcharge),"N/A")</f>
        <v>40.0866</v>
      </c>
    </row>
    <row r="7" ht="12.75" customHeight="1">
      <c r="A7" s="328">
        <v>2.0</v>
      </c>
      <c r="B7" s="329">
        <f>IF(LEN('UPS PMI_Base'!B5)&gt;0,ROUND('UPS PMI_Base'!B5*(1+Mail_Innovations_Markup),2),"N/A")</f>
        <v>26.59</v>
      </c>
      <c r="C7" s="329">
        <f>IF(LEN('UPS PMI_Base'!C5)&gt;0,(ROUND('UPS PMI_Base'!C5*(1+Mail_Innovations_Markup),2))*(1+Mail_Innovations_Fuel_Surcharge),"N/A")</f>
        <v>25.57065</v>
      </c>
      <c r="D7" s="329">
        <f>IF(LEN('UPS PMI_Base'!D5)&gt;0,(ROUND('UPS PMI_Base'!D5*(1+Mail_Innovations_Markup),2))*(1+Mail_Innovations_Fuel_Surcharge),"N/A")</f>
        <v>23.54715</v>
      </c>
      <c r="E7" s="329">
        <f>IF(LEN('UPS PMI_Base'!E5)&gt;0,(ROUND('UPS PMI_Base'!E5*(1+Mail_Innovations_Markup),2))*(1+Mail_Innovations_Fuel_Surcharge),"N/A")</f>
        <v>30.57615</v>
      </c>
      <c r="F7" s="329">
        <f>IF(LEN('UPS PMI_Base'!F5)&gt;0,(ROUND('UPS PMI_Base'!F5*(1+Mail_Innovations_Markup),2))*(1+Mail_Innovations_Fuel_Surcharge),"N/A")</f>
        <v>34.719</v>
      </c>
      <c r="G7" s="329">
        <f>IF(LEN('UPS PMI_Base'!G5)&gt;0,(ROUND('UPS PMI_Base'!G5*(1+Mail_Innovations_Markup),2))*(1+Mail_Innovations_Fuel_Surcharge),"N/A")</f>
        <v>37.914</v>
      </c>
      <c r="H7" s="329">
        <f>IF(LEN('UPS PMI_Base'!H5)&gt;0,(ROUND('UPS PMI_Base'!H5*(1+Mail_Innovations_Markup),2))*(1+Mail_Innovations_Fuel_Surcharge),"N/A")</f>
        <v>27.50895</v>
      </c>
      <c r="I7" s="329">
        <f>IF(LEN('UPS PMI_Base'!I5)&gt;0,(ROUND('UPS PMI_Base'!I5*(1+Mail_Innovations_Markup),2))*(1+Mail_Innovations_Fuel_Surcharge),"N/A")</f>
        <v>34.2504</v>
      </c>
      <c r="J7" s="329">
        <f>IF(LEN('UPS PMI_Base'!J5)&gt;0,(ROUND('UPS PMI_Base'!J5*(1+Mail_Innovations_Markup),2))*(1+Mail_Innovations_Fuel_Surcharge),"N/A")</f>
        <v>29.2875</v>
      </c>
      <c r="K7" s="329">
        <f>IF(LEN('UPS PMI_Base'!K5)&gt;0,(ROUND('UPS PMI_Base'!K5*(1+Mail_Innovations_Markup),2))*(1+Mail_Innovations_Fuel_Surcharge),"N/A")</f>
        <v>33.43035</v>
      </c>
      <c r="L7" s="329">
        <f>IF(LEN('UPS PMI_Base'!L5)&gt;0,(ROUND('UPS PMI_Base'!L5*(1+Mail_Innovations_Markup),2))*(1+Mail_Innovations_Fuel_Surcharge),"N/A")</f>
        <v>26.74215</v>
      </c>
      <c r="M7" s="329">
        <f>IF(LEN('UPS PMI_Base'!M5)&gt;0,(ROUND('UPS PMI_Base'!M5*(1+Mail_Innovations_Markup),2))*(1+Mail_Innovations_Fuel_Surcharge),"N/A")</f>
        <v>28.1799</v>
      </c>
      <c r="N7" s="329">
        <f>IF(LEN('UPS PMI_Base'!N5)&gt;0,(ROUND('UPS PMI_Base'!N5*(1+Mail_Innovations_Markup),2))*(1+Mail_Innovations_Fuel_Surcharge),"N/A")</f>
        <v>32.19495</v>
      </c>
      <c r="O7" s="329">
        <f>IF(LEN('UPS PMI_Base'!O5)&gt;0,(ROUND('UPS PMI_Base'!O5*(1+Mail_Innovations_Markup),2))*(1+Mail_Innovations_Fuel_Surcharge),"N/A")</f>
        <v>36.2739</v>
      </c>
      <c r="P7" s="329">
        <f>IF(LEN('UPS PMI_Base'!P5)&gt;0,(ROUND('UPS PMI_Base'!P5*(1+Mail_Innovations_Markup),2))*(1+Mail_Innovations_Fuel_Surcharge),"N/A")</f>
        <v>33.74985</v>
      </c>
      <c r="Q7" s="329">
        <f>IF(LEN('UPS PMI_Base'!Q5)&gt;0,(ROUND('UPS PMI_Base'!Q5*(1+Mail_Innovations_Markup),2))*(1+Mail_Innovations_Fuel_Surcharge),"N/A")</f>
        <v>35.77335</v>
      </c>
      <c r="R7" s="329">
        <f>IF(LEN('UPS PMI_Base'!R5)&gt;0,(ROUND('UPS PMI_Base'!R5*(1+Mail_Innovations_Markup),2))*(1+Mail_Innovations_Fuel_Surcharge),"N/A")</f>
        <v>38.1909</v>
      </c>
      <c r="S7" s="329">
        <f>IF(LEN('UPS PMI_Base'!S5)&gt;0,(ROUND('UPS PMI_Base'!S5*(1+Mail_Innovations_Markup),2))*(1+Mail_Innovations_Fuel_Surcharge),"N/A")</f>
        <v>27.051</v>
      </c>
      <c r="T7" s="329">
        <f>IF(LEN('UPS PMI_Base'!T5)&gt;0,(ROUND('UPS PMI_Base'!T5*(1+Mail_Innovations_Markup),2))*(1+Mail_Innovations_Fuel_Surcharge),"N/A")</f>
        <v>32.25885</v>
      </c>
      <c r="U7" s="329">
        <f>IF(LEN('UPS PMI_Base'!U5)&gt;0,(ROUND('UPS PMI_Base'!U5*(1+Mail_Innovations_Markup),2))*(1+Mail_Innovations_Fuel_Surcharge),"N/A")</f>
        <v>51.12</v>
      </c>
      <c r="V7" s="329">
        <f>IF(LEN('UPS PMI_Base'!V5)&gt;0,(ROUND('UPS PMI_Base'!V5*(1+Mail_Innovations_Markup),2))*(1+Mail_Innovations_Fuel_Surcharge),"N/A")</f>
        <v>45.0921</v>
      </c>
    </row>
    <row r="8" ht="12.75" customHeight="1">
      <c r="A8" s="328">
        <v>3.0</v>
      </c>
      <c r="B8" s="329">
        <f>IF(LEN('UPS PMI_Base'!B6)&gt;0,ROUND('UPS PMI_Base'!B6*(1+Mail_Innovations_Markup),2),"N/A")</f>
        <v>29.17</v>
      </c>
      <c r="C8" s="329">
        <f>IF(LEN('UPS PMI_Base'!C6)&gt;0,(ROUND('UPS PMI_Base'!C6*(1+Mail_Innovations_Markup),2))*(1+Mail_Innovations_Fuel_Surcharge),"N/A")</f>
        <v>28.1586</v>
      </c>
      <c r="D8" s="329">
        <f>IF(LEN('UPS PMI_Base'!D6)&gt;0,(ROUND('UPS PMI_Base'!D6*(1+Mail_Innovations_Markup),2))*(1+Mail_Innovations_Fuel_Surcharge),"N/A")</f>
        <v>25.773</v>
      </c>
      <c r="E8" s="329">
        <f>IF(LEN('UPS PMI_Base'!E6)&gt;0,(ROUND('UPS PMI_Base'!E6*(1+Mail_Innovations_Markup),2))*(1+Mail_Innovations_Fuel_Surcharge),"N/A")</f>
        <v>34.0161</v>
      </c>
      <c r="F8" s="329">
        <f>IF(LEN('UPS PMI_Base'!F6)&gt;0,(ROUND('UPS PMI_Base'!F6*(1+Mail_Innovations_Markup),2))*(1+Mail_Innovations_Fuel_Surcharge),"N/A")</f>
        <v>37.5093</v>
      </c>
      <c r="G8" s="329">
        <f>IF(LEN('UPS PMI_Base'!G6)&gt;0,(ROUND('UPS PMI_Base'!G6*(1+Mail_Innovations_Markup),2))*(1+Mail_Innovations_Fuel_Surcharge),"N/A")</f>
        <v>40.86405</v>
      </c>
      <c r="H8" s="329">
        <f>IF(LEN('UPS PMI_Base'!H6)&gt;0,(ROUND('UPS PMI_Base'!H6*(1+Mail_Innovations_Markup),2))*(1+Mail_Innovations_Fuel_Surcharge),"N/A")</f>
        <v>30.36315</v>
      </c>
      <c r="I8" s="329">
        <f>IF(LEN('UPS PMI_Base'!I6)&gt;0,(ROUND('UPS PMI_Base'!I6*(1+Mail_Innovations_Markup),2))*(1+Mail_Innovations_Fuel_Surcharge),"N/A")</f>
        <v>37.64775</v>
      </c>
      <c r="J8" s="329">
        <f>IF(LEN('UPS PMI_Base'!J6)&gt;0,(ROUND('UPS PMI_Base'!J6*(1+Mail_Innovations_Markup),2))*(1+Mail_Innovations_Fuel_Surcharge),"N/A")</f>
        <v>33.00435</v>
      </c>
      <c r="K8" s="329">
        <f>IF(LEN('UPS PMI_Base'!K6)&gt;0,(ROUND('UPS PMI_Base'!K6*(1+Mail_Innovations_Markup),2))*(1+Mail_Innovations_Fuel_Surcharge),"N/A")</f>
        <v>37.6158</v>
      </c>
      <c r="L8" s="329">
        <f>IF(LEN('UPS PMI_Base'!L6)&gt;0,(ROUND('UPS PMI_Base'!L6*(1+Mail_Innovations_Markup),2))*(1+Mail_Innovations_Fuel_Surcharge),"N/A")</f>
        <v>29.63895</v>
      </c>
      <c r="M8" s="329">
        <f>IF(LEN('UPS PMI_Base'!M6)&gt;0,(ROUND('UPS PMI_Base'!M6*(1+Mail_Innovations_Markup),2))*(1+Mail_Innovations_Fuel_Surcharge),"N/A")</f>
        <v>31.04475</v>
      </c>
      <c r="N8" s="329">
        <f>IF(LEN('UPS PMI_Base'!N6)&gt;0,(ROUND('UPS PMI_Base'!N6*(1+Mail_Innovations_Markup),2))*(1+Mail_Innovations_Fuel_Surcharge),"N/A")</f>
        <v>35.8479</v>
      </c>
      <c r="O8" s="329">
        <f>IF(LEN('UPS PMI_Base'!O6)&gt;0,(ROUND('UPS PMI_Base'!O6*(1+Mail_Innovations_Markup),2))*(1+Mail_Innovations_Fuel_Surcharge),"N/A")</f>
        <v>39.94815</v>
      </c>
      <c r="P8" s="329">
        <f>IF(LEN('UPS PMI_Base'!P6)&gt;0,(ROUND('UPS PMI_Base'!P6*(1+Mail_Innovations_Markup),2))*(1+Mail_Innovations_Fuel_Surcharge),"N/A")</f>
        <v>36.88095</v>
      </c>
      <c r="Q8" s="329">
        <f>IF(LEN('UPS PMI_Base'!Q6)&gt;0,(ROUND('UPS PMI_Base'!Q6*(1+Mail_Innovations_Markup),2))*(1+Mail_Innovations_Fuel_Surcharge),"N/A")</f>
        <v>39.0003</v>
      </c>
      <c r="R8" s="329">
        <f>IF(LEN('UPS PMI_Base'!R6)&gt;0,(ROUND('UPS PMI_Base'!R6*(1+Mail_Innovations_Markup),2))*(1+Mail_Innovations_Fuel_Surcharge),"N/A")</f>
        <v>41.5776</v>
      </c>
      <c r="S8" s="329">
        <f>IF(LEN('UPS PMI_Base'!S6)&gt;0,(ROUND('UPS PMI_Base'!S6*(1+Mail_Innovations_Markup),2))*(1+Mail_Innovations_Fuel_Surcharge),"N/A")</f>
        <v>29.5644</v>
      </c>
      <c r="T8" s="329">
        <f>IF(LEN('UPS PMI_Base'!T6)&gt;0,(ROUND('UPS PMI_Base'!T6*(1+Mail_Innovations_Markup),2))*(1+Mail_Innovations_Fuel_Surcharge),"N/A")</f>
        <v>35.358</v>
      </c>
      <c r="U8" s="329">
        <f>IF(LEN('UPS PMI_Base'!U6)&gt;0,(ROUND('UPS PMI_Base'!U6*(1+Mail_Innovations_Markup),2))*(1+Mail_Innovations_Fuel_Surcharge),"N/A")</f>
        <v>56.4237</v>
      </c>
      <c r="V8" s="329">
        <f>IF(LEN('UPS PMI_Base'!V6)&gt;0,(ROUND('UPS PMI_Base'!V6*(1+Mail_Innovations_Markup),2))*(1+Mail_Innovations_Fuel_Surcharge),"N/A")</f>
        <v>48.76635</v>
      </c>
    </row>
    <row r="9" ht="12.75" customHeight="1">
      <c r="A9" s="328">
        <v>4.0</v>
      </c>
      <c r="B9" s="329">
        <f>IF(LEN('UPS PMI_Base'!B7)&gt;0,ROUND('UPS PMI_Base'!B7*(1+Mail_Innovations_Markup),2),"N/A")</f>
        <v>31.76</v>
      </c>
      <c r="C9" s="329">
        <f>IF(LEN('UPS PMI_Base'!C7)&gt;0,(ROUND('UPS PMI_Base'!C7*(1+Mail_Innovations_Markup),2))*(1+Mail_Innovations_Fuel_Surcharge),"N/A")</f>
        <v>30.7572</v>
      </c>
      <c r="D9" s="329">
        <f>IF(LEN('UPS PMI_Base'!D7)&gt;0,(ROUND('UPS PMI_Base'!D7*(1+Mail_Innovations_Markup),2))*(1+Mail_Innovations_Fuel_Surcharge),"N/A")</f>
        <v>27.97755</v>
      </c>
      <c r="E9" s="329">
        <f>IF(LEN('UPS PMI_Base'!E7)&gt;0,(ROUND('UPS PMI_Base'!E7*(1+Mail_Innovations_Markup),2))*(1+Mail_Innovations_Fuel_Surcharge),"N/A")</f>
        <v>37.4667</v>
      </c>
      <c r="F9" s="329">
        <f>IF(LEN('UPS PMI_Base'!F7)&gt;0,(ROUND('UPS PMI_Base'!F7*(1+Mail_Innovations_Markup),2))*(1+Mail_Innovations_Fuel_Surcharge),"N/A")</f>
        <v>40.2996</v>
      </c>
      <c r="G9" s="329">
        <f>IF(LEN('UPS PMI_Base'!G7)&gt;0,(ROUND('UPS PMI_Base'!G7*(1+Mail_Innovations_Markup),2))*(1+Mail_Innovations_Fuel_Surcharge),"N/A")</f>
        <v>43.8141</v>
      </c>
      <c r="H9" s="329">
        <f>IF(LEN('UPS PMI_Base'!H7)&gt;0,(ROUND('UPS PMI_Base'!H7*(1+Mail_Innovations_Markup),2))*(1+Mail_Innovations_Fuel_Surcharge),"N/A")</f>
        <v>33.23865</v>
      </c>
      <c r="I9" s="329">
        <f>IF(LEN('UPS PMI_Base'!I7)&gt;0,(ROUND('UPS PMI_Base'!I7*(1+Mail_Innovations_Markup),2))*(1+Mail_Innovations_Fuel_Surcharge),"N/A")</f>
        <v>41.0451</v>
      </c>
      <c r="J9" s="329">
        <f>IF(LEN('UPS PMI_Base'!J7)&gt;0,(ROUND('UPS PMI_Base'!J7*(1+Mail_Innovations_Markup),2))*(1+Mail_Innovations_Fuel_Surcharge),"N/A")</f>
        <v>36.7425</v>
      </c>
      <c r="K9" s="329">
        <f>IF(LEN('UPS PMI_Base'!K7)&gt;0,(ROUND('UPS PMI_Base'!K7*(1+Mail_Innovations_Markup),2))*(1+Mail_Innovations_Fuel_Surcharge),"N/A")</f>
        <v>41.77995</v>
      </c>
      <c r="L9" s="329">
        <f>IF(LEN('UPS PMI_Base'!L7)&gt;0,(ROUND('UPS PMI_Base'!L7*(1+Mail_Innovations_Markup),2))*(1+Mail_Innovations_Fuel_Surcharge),"N/A")</f>
        <v>32.51445</v>
      </c>
      <c r="M9" s="329">
        <f>IF(LEN('UPS PMI_Base'!M7)&gt;0,(ROUND('UPS PMI_Base'!M7*(1+Mail_Innovations_Markup),2))*(1+Mail_Innovations_Fuel_Surcharge),"N/A")</f>
        <v>33.9309</v>
      </c>
      <c r="N9" s="329">
        <f>IF(LEN('UPS PMI_Base'!N7)&gt;0,(ROUND('UPS PMI_Base'!N7*(1+Mail_Innovations_Markup),2))*(1+Mail_Innovations_Fuel_Surcharge),"N/A")</f>
        <v>39.4902</v>
      </c>
      <c r="O9" s="329">
        <f>IF(LEN('UPS PMI_Base'!O7)&gt;0,(ROUND('UPS PMI_Base'!O7*(1+Mail_Innovations_Markup),2))*(1+Mail_Innovations_Fuel_Surcharge),"N/A")</f>
        <v>43.6224</v>
      </c>
      <c r="P9" s="329">
        <f>IF(LEN('UPS PMI_Base'!P7)&gt;0,(ROUND('UPS PMI_Base'!P7*(1+Mail_Innovations_Markup),2))*(1+Mail_Innovations_Fuel_Surcharge),"N/A")</f>
        <v>40.01205</v>
      </c>
      <c r="Q9" s="329">
        <f>IF(LEN('UPS PMI_Base'!Q7)&gt;0,(ROUND('UPS PMI_Base'!Q7*(1+Mail_Innovations_Markup),2))*(1+Mail_Innovations_Fuel_Surcharge),"N/A")</f>
        <v>42.2166</v>
      </c>
      <c r="R9" s="329">
        <f>IF(LEN('UPS PMI_Base'!R7)&gt;0,(ROUND('UPS PMI_Base'!R7*(1+Mail_Innovations_Markup),2))*(1+Mail_Innovations_Fuel_Surcharge),"N/A")</f>
        <v>44.99625</v>
      </c>
      <c r="S9" s="329">
        <f>IF(LEN('UPS PMI_Base'!S7)&gt;0,(ROUND('UPS PMI_Base'!S7*(1+Mail_Innovations_Markup),2))*(1+Mail_Innovations_Fuel_Surcharge),"N/A")</f>
        <v>32.0778</v>
      </c>
      <c r="T9" s="329">
        <f>IF(LEN('UPS PMI_Base'!T7)&gt;0,(ROUND('UPS PMI_Base'!T7*(1+Mail_Innovations_Markup),2))*(1+Mail_Innovations_Fuel_Surcharge),"N/A")</f>
        <v>38.52105</v>
      </c>
      <c r="U9" s="329">
        <f>IF(LEN('UPS PMI_Base'!U7)&gt;0,(ROUND('UPS PMI_Base'!U7*(1+Mail_Innovations_Markup),2))*(1+Mail_Innovations_Fuel_Surcharge),"N/A")</f>
        <v>61.7487</v>
      </c>
      <c r="V9" s="329">
        <f>IF(LEN('UPS PMI_Base'!V7)&gt;0,(ROUND('UPS PMI_Base'!V7*(1+Mail_Innovations_Markup),2))*(1+Mail_Innovations_Fuel_Surcharge),"N/A")</f>
        <v>52.45125</v>
      </c>
    </row>
    <row r="10" ht="12.75" customHeight="1">
      <c r="A10" s="328">
        <v>5.0</v>
      </c>
      <c r="B10" s="329">
        <f>IF(LEN('UPS PMI_Base'!B8)&gt;0,ROUND('UPS PMI_Base'!B8*(1+Mail_Innovations_Markup),2),"N/A")</f>
        <v>34.32</v>
      </c>
      <c r="C10" s="329">
        <f>IF(LEN('UPS PMI_Base'!C8)&gt;0,(ROUND('UPS PMI_Base'!C8*(1+Mail_Innovations_Markup),2))*(1+Mail_Innovations_Fuel_Surcharge),"N/A")</f>
        <v>33.3345</v>
      </c>
      <c r="D10" s="329">
        <f>IF(LEN('UPS PMI_Base'!D8)&gt;0,(ROUND('UPS PMI_Base'!D8*(1+Mail_Innovations_Markup),2))*(1+Mail_Innovations_Fuel_Surcharge),"N/A")</f>
        <v>30.19275</v>
      </c>
      <c r="E10" s="329">
        <f>IF(LEN('UPS PMI_Base'!E8)&gt;0,(ROUND('UPS PMI_Base'!E8*(1+Mail_Innovations_Markup),2))*(1+Mail_Innovations_Fuel_Surcharge),"N/A")</f>
        <v>40.92795</v>
      </c>
      <c r="F10" s="329">
        <f>IF(LEN('UPS PMI_Base'!F8)&gt;0,(ROUND('UPS PMI_Base'!F8*(1+Mail_Innovations_Markup),2))*(1+Mail_Innovations_Fuel_Surcharge),"N/A")</f>
        <v>43.0686</v>
      </c>
      <c r="G10" s="329">
        <f>IF(LEN('UPS PMI_Base'!G8)&gt;0,(ROUND('UPS PMI_Base'!G8*(1+Mail_Innovations_Markup),2))*(1+Mail_Innovations_Fuel_Surcharge),"N/A")</f>
        <v>46.80675</v>
      </c>
      <c r="H10" s="329">
        <f>IF(LEN('UPS PMI_Base'!H8)&gt;0,(ROUND('UPS PMI_Base'!H8*(1+Mail_Innovations_Markup),2))*(1+Mail_Innovations_Fuel_Surcharge),"N/A")</f>
        <v>36.11415</v>
      </c>
      <c r="I10" s="329">
        <f>IF(LEN('UPS PMI_Base'!I8)&gt;0,(ROUND('UPS PMI_Base'!I8*(1+Mail_Innovations_Markup),2))*(1+Mail_Innovations_Fuel_Surcharge),"N/A")</f>
        <v>44.46375</v>
      </c>
      <c r="J10" s="329">
        <f>IF(LEN('UPS PMI_Base'!J8)&gt;0,(ROUND('UPS PMI_Base'!J8*(1+Mail_Innovations_Markup),2))*(1+Mail_Innovations_Fuel_Surcharge),"N/A")</f>
        <v>40.48065</v>
      </c>
      <c r="K10" s="329">
        <f>IF(LEN('UPS PMI_Base'!K8)&gt;0,(ROUND('UPS PMI_Base'!K8*(1+Mail_Innovations_Markup),2))*(1+Mail_Innovations_Fuel_Surcharge),"N/A")</f>
        <v>45.93345</v>
      </c>
      <c r="L10" s="329">
        <f>IF(LEN('UPS PMI_Base'!L8)&gt;0,(ROUND('UPS PMI_Base'!L8*(1+Mail_Innovations_Markup),2))*(1+Mail_Innovations_Fuel_Surcharge),"N/A")</f>
        <v>35.3793</v>
      </c>
      <c r="M10" s="329">
        <f>IF(LEN('UPS PMI_Base'!M8)&gt;0,(ROUND('UPS PMI_Base'!M8*(1+Mail_Innovations_Markup),2))*(1+Mail_Innovations_Fuel_Surcharge),"N/A")</f>
        <v>36.8064</v>
      </c>
      <c r="N10" s="329">
        <f>IF(LEN('UPS PMI_Base'!N8)&gt;0,(ROUND('UPS PMI_Base'!N8*(1+Mail_Innovations_Markup),2))*(1+Mail_Innovations_Fuel_Surcharge),"N/A")</f>
        <v>43.14315</v>
      </c>
      <c r="O10" s="329">
        <f>IF(LEN('UPS PMI_Base'!O8)&gt;0,(ROUND('UPS PMI_Base'!O8*(1+Mail_Innovations_Markup),2))*(1+Mail_Innovations_Fuel_Surcharge),"N/A")</f>
        <v>47.29665</v>
      </c>
      <c r="P10" s="329">
        <f>IF(LEN('UPS PMI_Base'!P8)&gt;0,(ROUND('UPS PMI_Base'!P8*(1+Mail_Innovations_Markup),2))*(1+Mail_Innovations_Fuel_Surcharge),"N/A")</f>
        <v>43.1325</v>
      </c>
      <c r="Q10" s="329">
        <f>IF(LEN('UPS PMI_Base'!Q8)&gt;0,(ROUND('UPS PMI_Base'!Q8*(1+Mail_Innovations_Markup),2))*(1+Mail_Innovations_Fuel_Surcharge),"N/A")</f>
        <v>45.4542</v>
      </c>
      <c r="R10" s="329">
        <f>IF(LEN('UPS PMI_Base'!R8)&gt;0,(ROUND('UPS PMI_Base'!R8*(1+Mail_Innovations_Markup),2))*(1+Mail_Innovations_Fuel_Surcharge),"N/A")</f>
        <v>48.3723</v>
      </c>
      <c r="S10" s="329">
        <f>IF(LEN('UPS PMI_Base'!S8)&gt;0,(ROUND('UPS PMI_Base'!S8*(1+Mail_Innovations_Markup),2))*(1+Mail_Innovations_Fuel_Surcharge),"N/A")</f>
        <v>34.60185</v>
      </c>
      <c r="T10" s="329">
        <f>IF(LEN('UPS PMI_Base'!T8)&gt;0,(ROUND('UPS PMI_Base'!T8*(1+Mail_Innovations_Markup),2))*(1+Mail_Innovations_Fuel_Surcharge),"N/A")</f>
        <v>41.67345</v>
      </c>
      <c r="U10" s="329">
        <f>IF(LEN('UPS PMI_Base'!U8)&gt;0,(ROUND('UPS PMI_Base'!U8*(1+Mail_Innovations_Markup),2))*(1+Mail_Innovations_Fuel_Surcharge),"N/A")</f>
        <v>67.08435</v>
      </c>
      <c r="V10" s="329">
        <f>IF(LEN('UPS PMI_Base'!V8)&gt;0,(ROUND('UPS PMI_Base'!V8*(1+Mail_Innovations_Markup),2))*(1+Mail_Innovations_Fuel_Surcharge),"N/A")</f>
        <v>56.94555</v>
      </c>
    </row>
    <row r="11" ht="12.75" customHeight="1">
      <c r="A11" s="328">
        <v>6.0</v>
      </c>
      <c r="B11" s="329">
        <f>IF(LEN('UPS PMI_Base'!B9)&gt;0,ROUND('UPS PMI_Base'!B9*(1+Mail_Innovations_Markup),2),"N/A")</f>
        <v>36.91</v>
      </c>
      <c r="C11" s="329">
        <f>IF(LEN('UPS PMI_Base'!C9)&gt;0,(ROUND('UPS PMI_Base'!C9*(1+Mail_Innovations_Markup),2))*(1+Mail_Innovations_Fuel_Surcharge),"N/A")</f>
        <v>35.9331</v>
      </c>
      <c r="D11" s="329">
        <f>IF(LEN('UPS PMI_Base'!D9)&gt;0,(ROUND('UPS PMI_Base'!D9*(1+Mail_Innovations_Markup),2))*(1+Mail_Innovations_Fuel_Surcharge),"N/A")</f>
        <v>32.40795</v>
      </c>
      <c r="E11" s="329">
        <f>IF(LEN('UPS PMI_Base'!E9)&gt;0,(ROUND('UPS PMI_Base'!E9*(1+Mail_Innovations_Markup),2))*(1+Mail_Innovations_Fuel_Surcharge),"N/A")</f>
        <v>44.37855</v>
      </c>
      <c r="F11" s="329">
        <f>IF(LEN('UPS PMI_Base'!F9)&gt;0,(ROUND('UPS PMI_Base'!F9*(1+Mail_Innovations_Markup),2))*(1+Mail_Innovations_Fuel_Surcharge),"N/A")</f>
        <v>45.84825</v>
      </c>
      <c r="G11" s="329">
        <f>IF(LEN('UPS PMI_Base'!G9)&gt;0,(ROUND('UPS PMI_Base'!G9*(1+Mail_Innovations_Markup),2))*(1+Mail_Innovations_Fuel_Surcharge),"N/A")</f>
        <v>49.7568</v>
      </c>
      <c r="H11" s="329">
        <f>IF(LEN('UPS PMI_Base'!H9)&gt;0,(ROUND('UPS PMI_Base'!H9*(1+Mail_Innovations_Markup),2))*(1+Mail_Innovations_Fuel_Surcharge),"N/A")</f>
        <v>38.98965</v>
      </c>
      <c r="I11" s="329">
        <f>IF(LEN('UPS PMI_Base'!I9)&gt;0,(ROUND('UPS PMI_Base'!I9*(1+Mail_Innovations_Markup),2))*(1+Mail_Innovations_Fuel_Surcharge),"N/A")</f>
        <v>47.8398</v>
      </c>
      <c r="J11" s="329">
        <f>IF(LEN('UPS PMI_Base'!J9)&gt;0,(ROUND('UPS PMI_Base'!J9*(1+Mail_Innovations_Markup),2))*(1+Mail_Innovations_Fuel_Surcharge),"N/A")</f>
        <v>44.20815</v>
      </c>
      <c r="K11" s="329">
        <f>IF(LEN('UPS PMI_Base'!K9)&gt;0,(ROUND('UPS PMI_Base'!K9*(1+Mail_Innovations_Markup),2))*(1+Mail_Innovations_Fuel_Surcharge),"N/A")</f>
        <v>50.12955</v>
      </c>
      <c r="L11" s="329">
        <f>IF(LEN('UPS PMI_Base'!L9)&gt;0,(ROUND('UPS PMI_Base'!L9*(1+Mail_Innovations_Markup),2))*(1+Mail_Innovations_Fuel_Surcharge),"N/A")</f>
        <v>38.2761</v>
      </c>
      <c r="M11" s="329">
        <f>IF(LEN('UPS PMI_Base'!M9)&gt;0,(ROUND('UPS PMI_Base'!M9*(1+Mail_Innovations_Markup),2))*(1+Mail_Innovations_Fuel_Surcharge),"N/A")</f>
        <v>39.69255</v>
      </c>
      <c r="N11" s="329">
        <f>IF(LEN('UPS PMI_Base'!N9)&gt;0,(ROUND('UPS PMI_Base'!N9*(1+Mail_Innovations_Markup),2))*(1+Mail_Innovations_Fuel_Surcharge),"N/A")</f>
        <v>46.80675</v>
      </c>
      <c r="O11" s="329">
        <f>IF(LEN('UPS PMI_Base'!O9)&gt;0,(ROUND('UPS PMI_Base'!O9*(1+Mail_Innovations_Markup),2))*(1+Mail_Innovations_Fuel_Surcharge),"N/A")</f>
        <v>51.00285</v>
      </c>
      <c r="P11" s="329">
        <f>IF(LEN('UPS PMI_Base'!P9)&gt;0,(ROUND('UPS PMI_Base'!P9*(1+Mail_Innovations_Markup),2))*(1+Mail_Innovations_Fuel_Surcharge),"N/A")</f>
        <v>46.2636</v>
      </c>
      <c r="Q11" s="329">
        <f>IF(LEN('UPS PMI_Base'!Q9)&gt;0,(ROUND('UPS PMI_Base'!Q9*(1+Mail_Innovations_Markup),2))*(1+Mail_Innovations_Fuel_Surcharge),"N/A")</f>
        <v>48.6279</v>
      </c>
      <c r="R11" s="329">
        <f>IF(LEN('UPS PMI_Base'!R9)&gt;0,(ROUND('UPS PMI_Base'!R9*(1+Mail_Innovations_Markup),2))*(1+Mail_Innovations_Fuel_Surcharge),"N/A")</f>
        <v>51.76965</v>
      </c>
      <c r="S11" s="329">
        <f>IF(LEN('UPS PMI_Base'!S9)&gt;0,(ROUND('UPS PMI_Base'!S9*(1+Mail_Innovations_Markup),2))*(1+Mail_Innovations_Fuel_Surcharge),"N/A")</f>
        <v>37.11525</v>
      </c>
      <c r="T11" s="329">
        <f>IF(LEN('UPS PMI_Base'!T9)&gt;0,(ROUND('UPS PMI_Base'!T9*(1+Mail_Innovations_Markup),2))*(1+Mail_Innovations_Fuel_Surcharge),"N/A")</f>
        <v>44.84715</v>
      </c>
      <c r="U11" s="329">
        <f>IF(LEN('UPS PMI_Base'!U9)&gt;0,(ROUND('UPS PMI_Base'!U9*(1+Mail_Innovations_Markup),2))*(1+Mail_Innovations_Fuel_Surcharge),"N/A")</f>
        <v>72.38805</v>
      </c>
      <c r="V11" s="329">
        <f>IF(LEN('UPS PMI_Base'!V9)&gt;0,(ROUND('UPS PMI_Base'!V9*(1+Mail_Innovations_Markup),2))*(1+Mail_Innovations_Fuel_Surcharge),"N/A")</f>
        <v>60.63045</v>
      </c>
    </row>
    <row r="12" ht="12.75" customHeight="1">
      <c r="A12" s="328">
        <v>7.0</v>
      </c>
      <c r="B12" s="329">
        <f>IF(LEN('UPS PMI_Base'!B10)&gt;0,ROUND('UPS PMI_Base'!B10*(1+Mail_Innovations_Markup),2),"N/A")</f>
        <v>39.48</v>
      </c>
      <c r="C12" s="329">
        <f>IF(LEN('UPS PMI_Base'!C10)&gt;0,(ROUND('UPS PMI_Base'!C10*(1+Mail_Innovations_Markup),2))*(1+Mail_Innovations_Fuel_Surcharge),"N/A")</f>
        <v>38.5104</v>
      </c>
      <c r="D12" s="329">
        <f>IF(LEN('UPS PMI_Base'!D10)&gt;0,(ROUND('UPS PMI_Base'!D10*(1+Mail_Innovations_Markup),2))*(1+Mail_Innovations_Fuel_Surcharge),"N/A")</f>
        <v>34.62315</v>
      </c>
      <c r="E12" s="329">
        <f>IF(LEN('UPS PMI_Base'!E10)&gt;0,(ROUND('UPS PMI_Base'!E10*(1+Mail_Innovations_Markup),2))*(1+Mail_Innovations_Fuel_Surcharge),"N/A")</f>
        <v>47.8185</v>
      </c>
      <c r="F12" s="329">
        <f>IF(LEN('UPS PMI_Base'!F10)&gt;0,(ROUND('UPS PMI_Base'!F10*(1+Mail_Innovations_Markup),2))*(1+Mail_Innovations_Fuel_Surcharge),"N/A")</f>
        <v>48.65985</v>
      </c>
      <c r="G12" s="329">
        <f>IF(LEN('UPS PMI_Base'!G10)&gt;0,(ROUND('UPS PMI_Base'!G10*(1+Mail_Innovations_Markup),2))*(1+Mail_Innovations_Fuel_Surcharge),"N/A")</f>
        <v>52.70685</v>
      </c>
      <c r="H12" s="329">
        <f>IF(LEN('UPS PMI_Base'!H10)&gt;0,(ROUND('UPS PMI_Base'!H10*(1+Mail_Innovations_Markup),2))*(1+Mail_Innovations_Fuel_Surcharge),"N/A")</f>
        <v>41.86515</v>
      </c>
      <c r="I12" s="329">
        <f>IF(LEN('UPS PMI_Base'!I10)&gt;0,(ROUND('UPS PMI_Base'!I10*(1+Mail_Innovations_Markup),2))*(1+Mail_Innovations_Fuel_Surcharge),"N/A")</f>
        <v>51.25845</v>
      </c>
      <c r="J12" s="329">
        <f>IF(LEN('UPS PMI_Base'!J10)&gt;0,(ROUND('UPS PMI_Base'!J10*(1+Mail_Innovations_Markup),2))*(1+Mail_Innovations_Fuel_Surcharge),"N/A")</f>
        <v>47.93565</v>
      </c>
      <c r="K12" s="329">
        <f>IF(LEN('UPS PMI_Base'!K10)&gt;0,(ROUND('UPS PMI_Base'!K10*(1+Mail_Innovations_Markup),2))*(1+Mail_Innovations_Fuel_Surcharge),"N/A")</f>
        <v>54.28305</v>
      </c>
      <c r="L12" s="329">
        <f>IF(LEN('UPS PMI_Base'!L10)&gt;0,(ROUND('UPS PMI_Base'!L10*(1+Mail_Innovations_Markup),2))*(1+Mail_Innovations_Fuel_Surcharge),"N/A")</f>
        <v>41.11965</v>
      </c>
      <c r="M12" s="329">
        <f>IF(LEN('UPS PMI_Base'!M10)&gt;0,(ROUND('UPS PMI_Base'!M10*(1+Mail_Innovations_Markup),2))*(1+Mail_Innovations_Fuel_Surcharge),"N/A")</f>
        <v>42.5574</v>
      </c>
      <c r="N12" s="329">
        <f>IF(LEN('UPS PMI_Base'!N10)&gt;0,(ROUND('UPS PMI_Base'!N10*(1+Mail_Innovations_Markup),2))*(1+Mail_Innovations_Fuel_Surcharge),"N/A")</f>
        <v>50.4171</v>
      </c>
      <c r="O12" s="329">
        <f>IF(LEN('UPS PMI_Base'!O10)&gt;0,(ROUND('UPS PMI_Base'!O10*(1+Mail_Innovations_Markup),2))*(1+Mail_Innovations_Fuel_Surcharge),"N/A")</f>
        <v>54.68775</v>
      </c>
      <c r="P12" s="329">
        <f>IF(LEN('UPS PMI_Base'!P10)&gt;0,(ROUND('UPS PMI_Base'!P10*(1+Mail_Innovations_Markup),2))*(1+Mail_Innovations_Fuel_Surcharge),"N/A")</f>
        <v>49.3947</v>
      </c>
      <c r="Q12" s="329">
        <f>IF(LEN('UPS PMI_Base'!Q10)&gt;0,(ROUND('UPS PMI_Base'!Q10*(1+Mail_Innovations_Markup),2))*(1+Mail_Innovations_Fuel_Surcharge),"N/A")</f>
        <v>51.8655</v>
      </c>
      <c r="R12" s="329">
        <f>IF(LEN('UPS PMI_Base'!R10)&gt;0,(ROUND('UPS PMI_Base'!R10*(1+Mail_Innovations_Markup),2))*(1+Mail_Innovations_Fuel_Surcharge),"N/A")</f>
        <v>55.15635</v>
      </c>
      <c r="S12" s="329">
        <f>IF(LEN('UPS PMI_Base'!S10)&gt;0,(ROUND('UPS PMI_Base'!S10*(1+Mail_Innovations_Markup),2))*(1+Mail_Innovations_Fuel_Surcharge),"N/A")</f>
        <v>39.62865</v>
      </c>
      <c r="T12" s="329">
        <f>IF(LEN('UPS PMI_Base'!T10)&gt;0,(ROUND('UPS PMI_Base'!T10*(1+Mail_Innovations_Markup),2))*(1+Mail_Innovations_Fuel_Surcharge),"N/A")</f>
        <v>48.0528</v>
      </c>
      <c r="U12" s="329">
        <f>IF(LEN('UPS PMI_Base'!U10)&gt;0,(ROUND('UPS PMI_Base'!U10*(1+Mail_Innovations_Markup),2))*(1+Mail_Innovations_Fuel_Surcharge),"N/A")</f>
        <v>77.7024</v>
      </c>
      <c r="V12" s="329">
        <f>IF(LEN('UPS PMI_Base'!V10)&gt;0,(ROUND('UPS PMI_Base'!V10*(1+Mail_Innovations_Markup),2))*(1+Mail_Innovations_Fuel_Surcharge),"N/A")</f>
        <v>64.2834</v>
      </c>
    </row>
    <row r="13" ht="12.75" customHeight="1">
      <c r="A13" s="328">
        <v>8.0</v>
      </c>
      <c r="B13" s="329">
        <f>IF(LEN('UPS PMI_Base'!B11)&gt;0,ROUND('UPS PMI_Base'!B11*(1+Mail_Innovations_Markup),2),"N/A")</f>
        <v>42.09</v>
      </c>
      <c r="C13" s="329">
        <f>IF(LEN('UPS PMI_Base'!C11)&gt;0,(ROUND('UPS PMI_Base'!C11*(1+Mail_Innovations_Markup),2))*(1+Mail_Innovations_Fuel_Surcharge),"N/A")</f>
        <v>41.11965</v>
      </c>
      <c r="D13" s="329">
        <f>IF(LEN('UPS PMI_Base'!D11)&gt;0,(ROUND('UPS PMI_Base'!D11*(1+Mail_Innovations_Markup),2))*(1+Mail_Innovations_Fuel_Surcharge),"N/A")</f>
        <v>36.81705</v>
      </c>
      <c r="E13" s="329">
        <f>IF(LEN('UPS PMI_Base'!E11)&gt;0,(ROUND('UPS PMI_Base'!E11*(1+Mail_Innovations_Markup),2))*(1+Mail_Innovations_Fuel_Surcharge),"N/A")</f>
        <v>51.2691</v>
      </c>
      <c r="F13" s="329">
        <f>IF(LEN('UPS PMI_Base'!F11)&gt;0,(ROUND('UPS PMI_Base'!F11*(1+Mail_Innovations_Markup),2))*(1+Mail_Innovations_Fuel_Surcharge),"N/A")</f>
        <v>51.45015</v>
      </c>
      <c r="G13" s="329">
        <f>IF(LEN('UPS PMI_Base'!G11)&gt;0,(ROUND('UPS PMI_Base'!G11*(1+Mail_Innovations_Markup),2))*(1+Mail_Innovations_Fuel_Surcharge),"N/A")</f>
        <v>55.68885</v>
      </c>
      <c r="H13" s="329">
        <f>IF(LEN('UPS PMI_Base'!H11)&gt;0,(ROUND('UPS PMI_Base'!H11*(1+Mail_Innovations_Markup),2))*(1+Mail_Innovations_Fuel_Surcharge),"N/A")</f>
        <v>44.74065</v>
      </c>
      <c r="I13" s="329">
        <f>IF(LEN('UPS PMI_Base'!I11)&gt;0,(ROUND('UPS PMI_Base'!I11*(1+Mail_Innovations_Markup),2))*(1+Mail_Innovations_Fuel_Surcharge),"N/A")</f>
        <v>54.66645</v>
      </c>
      <c r="J13" s="329">
        <f>IF(LEN('UPS PMI_Base'!J11)&gt;0,(ROUND('UPS PMI_Base'!J11*(1+Mail_Innovations_Markup),2))*(1+Mail_Innovations_Fuel_Surcharge),"N/A")</f>
        <v>51.68445</v>
      </c>
      <c r="K13" s="329">
        <f>IF(LEN('UPS PMI_Base'!K11)&gt;0,(ROUND('UPS PMI_Base'!K11*(1+Mail_Innovations_Markup),2))*(1+Mail_Innovations_Fuel_Surcharge),"N/A")</f>
        <v>58.47915</v>
      </c>
      <c r="L13" s="329">
        <f>IF(LEN('UPS PMI_Base'!L11)&gt;0,(ROUND('UPS PMI_Base'!L11*(1+Mail_Innovations_Markup),2))*(1+Mail_Innovations_Fuel_Surcharge),"N/A")</f>
        <v>44.01645</v>
      </c>
      <c r="M13" s="329">
        <f>IF(LEN('UPS PMI_Base'!M11)&gt;0,(ROUND('UPS PMI_Base'!M11*(1+Mail_Innovations_Markup),2))*(1+Mail_Innovations_Fuel_Surcharge),"N/A")</f>
        <v>45.4542</v>
      </c>
      <c r="N13" s="329">
        <f>IF(LEN('UPS PMI_Base'!N11)&gt;0,(ROUND('UPS PMI_Base'!N11*(1+Mail_Innovations_Markup),2))*(1+Mail_Innovations_Fuel_Surcharge),"N/A")</f>
        <v>54.0807</v>
      </c>
      <c r="O13" s="329">
        <f>IF(LEN('UPS PMI_Base'!O11)&gt;0,(ROUND('UPS PMI_Base'!O11*(1+Mail_Innovations_Markup),2))*(1+Mail_Innovations_Fuel_Surcharge),"N/A")</f>
        <v>58.35135</v>
      </c>
      <c r="P13" s="329">
        <f>IF(LEN('UPS PMI_Base'!P11)&gt;0,(ROUND('UPS PMI_Base'!P11*(1+Mail_Innovations_Markup),2))*(1+Mail_Innovations_Fuel_Surcharge),"N/A")</f>
        <v>52.51515</v>
      </c>
      <c r="Q13" s="329">
        <f>IF(LEN('UPS PMI_Base'!Q11)&gt;0,(ROUND('UPS PMI_Base'!Q11*(1+Mail_Innovations_Markup),2))*(1+Mail_Innovations_Fuel_Surcharge),"N/A")</f>
        <v>55.0818</v>
      </c>
      <c r="R13" s="329">
        <f>IF(LEN('UPS PMI_Base'!R11)&gt;0,(ROUND('UPS PMI_Base'!R11*(1+Mail_Innovations_Markup),2))*(1+Mail_Innovations_Fuel_Surcharge),"N/A")</f>
        <v>58.5324</v>
      </c>
      <c r="S13" s="329">
        <f>IF(LEN('UPS PMI_Base'!S11)&gt;0,(ROUND('UPS PMI_Base'!S11*(1+Mail_Innovations_Markup),2))*(1+Mail_Innovations_Fuel_Surcharge),"N/A")</f>
        <v>42.16335</v>
      </c>
      <c r="T13" s="329">
        <f>IF(LEN('UPS PMI_Base'!T11)&gt;0,(ROUND('UPS PMI_Base'!T11*(1+Mail_Innovations_Markup),2))*(1+Mail_Innovations_Fuel_Surcharge),"N/A")</f>
        <v>51.27975</v>
      </c>
      <c r="U13" s="329">
        <f>IF(LEN('UPS PMI_Base'!U11)&gt;0,(ROUND('UPS PMI_Base'!U11*(1+Mail_Innovations_Markup),2))*(1+Mail_Innovations_Fuel_Surcharge),"N/A")</f>
        <v>83.01675</v>
      </c>
      <c r="V13" s="329">
        <f>IF(LEN('UPS PMI_Base'!V11)&gt;0,(ROUND('UPS PMI_Base'!V11*(1+Mail_Innovations_Markup),2))*(1+Mail_Innovations_Fuel_Surcharge),"N/A")</f>
        <v>67.95765</v>
      </c>
    </row>
    <row r="14" ht="12.75" customHeight="1">
      <c r="A14" s="328">
        <v>9.0</v>
      </c>
      <c r="B14" s="329">
        <f>IF(LEN('UPS PMI_Base'!B12)&gt;0,ROUND('UPS PMI_Base'!B12*(1+Mail_Innovations_Markup),2),"N/A")</f>
        <v>44.67</v>
      </c>
      <c r="C14" s="329">
        <f>IF(LEN('UPS PMI_Base'!C12)&gt;0,(ROUND('UPS PMI_Base'!C12*(1+Mail_Innovations_Markup),2))*(1+Mail_Innovations_Fuel_Surcharge),"N/A")</f>
        <v>43.71825</v>
      </c>
      <c r="D14" s="329">
        <f>IF(LEN('UPS PMI_Base'!D12)&gt;0,(ROUND('UPS PMI_Base'!D12*(1+Mail_Innovations_Markup),2))*(1+Mail_Innovations_Fuel_Surcharge),"N/A")</f>
        <v>39.0429</v>
      </c>
      <c r="E14" s="329">
        <f>IF(LEN('UPS PMI_Base'!E12)&gt;0,(ROUND('UPS PMI_Base'!E12*(1+Mail_Innovations_Markup),2))*(1+Mail_Innovations_Fuel_Surcharge),"N/A")</f>
        <v>54.73035</v>
      </c>
      <c r="F14" s="329">
        <f>IF(LEN('UPS PMI_Base'!F12)&gt;0,(ROUND('UPS PMI_Base'!F12*(1+Mail_Innovations_Markup),2))*(1+Mail_Innovations_Fuel_Surcharge),"N/A")</f>
        <v>54.21915</v>
      </c>
      <c r="G14" s="329">
        <f>IF(LEN('UPS PMI_Base'!G12)&gt;0,(ROUND('UPS PMI_Base'!G12*(1+Mail_Innovations_Markup),2))*(1+Mail_Innovations_Fuel_Surcharge),"N/A")</f>
        <v>58.64955</v>
      </c>
      <c r="H14" s="329">
        <f>IF(LEN('UPS PMI_Base'!H12)&gt;0,(ROUND('UPS PMI_Base'!H12*(1+Mail_Innovations_Markup),2))*(1+Mail_Innovations_Fuel_Surcharge),"N/A")</f>
        <v>47.6268</v>
      </c>
      <c r="I14" s="329">
        <f>IF(LEN('UPS PMI_Base'!I12)&gt;0,(ROUND('UPS PMI_Base'!I12*(1+Mail_Innovations_Markup),2))*(1+Mail_Innovations_Fuel_Surcharge),"N/A")</f>
        <v>58.05315</v>
      </c>
      <c r="J14" s="329">
        <f>IF(LEN('UPS PMI_Base'!J12)&gt;0,(ROUND('UPS PMI_Base'!J12*(1+Mail_Innovations_Markup),2))*(1+Mail_Innovations_Fuel_Surcharge),"N/A")</f>
        <v>55.4013</v>
      </c>
      <c r="K14" s="329">
        <f>IF(LEN('UPS PMI_Base'!K12)&gt;0,(ROUND('UPS PMI_Base'!K12*(1+Mail_Innovations_Markup),2))*(1+Mail_Innovations_Fuel_Surcharge),"N/A")</f>
        <v>62.6433</v>
      </c>
      <c r="L14" s="329">
        <f>IF(LEN('UPS PMI_Base'!L12)&gt;0,(ROUND('UPS PMI_Base'!L12*(1+Mail_Innovations_Markup),2))*(1+Mail_Innovations_Fuel_Surcharge),"N/A")</f>
        <v>46.8813</v>
      </c>
      <c r="M14" s="329">
        <f>IF(LEN('UPS PMI_Base'!M12)&gt;0,(ROUND('UPS PMI_Base'!M12*(1+Mail_Innovations_Markup),2))*(1+Mail_Innovations_Fuel_Surcharge),"N/A")</f>
        <v>48.3297</v>
      </c>
      <c r="N14" s="329">
        <f>IF(LEN('UPS PMI_Base'!N12)&gt;0,(ROUND('UPS PMI_Base'!N12*(1+Mail_Innovations_Markup),2))*(1+Mail_Innovations_Fuel_Surcharge),"N/A")</f>
        <v>57.73365</v>
      </c>
      <c r="O14" s="329">
        <f>IF(LEN('UPS PMI_Base'!O12)&gt;0,(ROUND('UPS PMI_Base'!O12*(1+Mail_Innovations_Markup),2))*(1+Mail_Innovations_Fuel_Surcharge),"N/A")</f>
        <v>62.03625</v>
      </c>
      <c r="P14" s="329">
        <f>IF(LEN('UPS PMI_Base'!P12)&gt;0,(ROUND('UPS PMI_Base'!P12*(1+Mail_Innovations_Markup),2))*(1+Mail_Innovations_Fuel_Surcharge),"N/A")</f>
        <v>55.64625</v>
      </c>
      <c r="Q14" s="329">
        <f>IF(LEN('UPS PMI_Base'!Q12)&gt;0,(ROUND('UPS PMI_Base'!Q12*(1+Mail_Innovations_Markup),2))*(1+Mail_Innovations_Fuel_Surcharge),"N/A")</f>
        <v>58.30875</v>
      </c>
      <c r="R14" s="329">
        <f>IF(LEN('UPS PMI_Base'!R12)&gt;0,(ROUND('UPS PMI_Base'!R12*(1+Mail_Innovations_Markup),2))*(1+Mail_Innovations_Fuel_Surcharge),"N/A")</f>
        <v>61.92975</v>
      </c>
      <c r="S14" s="329">
        <f>IF(LEN('UPS PMI_Base'!S12)&gt;0,(ROUND('UPS PMI_Base'!S12*(1+Mail_Innovations_Markup),2))*(1+Mail_Innovations_Fuel_Surcharge),"N/A")</f>
        <v>44.6661</v>
      </c>
      <c r="T14" s="329">
        <f>IF(LEN('UPS PMI_Base'!T12)&gt;0,(ROUND('UPS PMI_Base'!T12*(1+Mail_Innovations_Markup),2))*(1+Mail_Innovations_Fuel_Surcharge),"N/A")</f>
        <v>54.53865</v>
      </c>
      <c r="U14" s="329">
        <f>IF(LEN('UPS PMI_Base'!U12)&gt;0,(ROUND('UPS PMI_Base'!U12*(1+Mail_Innovations_Markup),2))*(1+Mail_Innovations_Fuel_Surcharge),"N/A")</f>
        <v>88.3311</v>
      </c>
      <c r="V14" s="329">
        <f>IF(LEN('UPS PMI_Base'!V12)&gt;0,(ROUND('UPS PMI_Base'!V12*(1+Mail_Innovations_Markup),2))*(1+Mail_Innovations_Fuel_Surcharge),"N/A")</f>
        <v>71.64255</v>
      </c>
    </row>
    <row r="15" ht="12.75" customHeight="1">
      <c r="A15" s="328">
        <v>10.0</v>
      </c>
      <c r="B15" s="329">
        <f>IF(LEN('UPS PMI_Base'!B13)&gt;0,ROUND('UPS PMI_Base'!B13*(1+Mail_Innovations_Markup),2),"N/A")</f>
        <v>47.26</v>
      </c>
      <c r="C15" s="329">
        <f>IF(LEN('UPS PMI_Base'!C13)&gt;0,(ROUND('UPS PMI_Base'!C13*(1+Mail_Innovations_Markup),2))*(1+Mail_Innovations_Fuel_Surcharge),"N/A")</f>
        <v>46.3062</v>
      </c>
      <c r="D15" s="329">
        <f>IF(LEN('UPS PMI_Base'!D13)&gt;0,(ROUND('UPS PMI_Base'!D13*(1+Mail_Innovations_Markup),2))*(1+Mail_Innovations_Fuel_Surcharge),"N/A")</f>
        <v>41.24745</v>
      </c>
      <c r="E15" s="329">
        <f>IF(LEN('UPS PMI_Base'!E13)&gt;0,(ROUND('UPS PMI_Base'!E13*(1+Mail_Innovations_Markup),2))*(1+Mail_Innovations_Fuel_Surcharge),"N/A")</f>
        <v>58.18095</v>
      </c>
      <c r="F15" s="329">
        <f>IF(LEN('UPS PMI_Base'!F13)&gt;0,(ROUND('UPS PMI_Base'!F13*(1+Mail_Innovations_Markup),2))*(1+Mail_Innovations_Fuel_Surcharge),"N/A")</f>
        <v>57.00945</v>
      </c>
      <c r="G15" s="329">
        <f>IF(LEN('UPS PMI_Base'!G13)&gt;0,(ROUND('UPS PMI_Base'!G13*(1+Mail_Innovations_Markup),2))*(1+Mail_Innovations_Fuel_Surcharge),"N/A")</f>
        <v>61.6209</v>
      </c>
      <c r="H15" s="329">
        <f>IF(LEN('UPS PMI_Base'!H13)&gt;0,(ROUND('UPS PMI_Base'!H13*(1+Mail_Innovations_Markup),2))*(1+Mail_Innovations_Fuel_Surcharge),"N/A")</f>
        <v>50.47035</v>
      </c>
      <c r="I15" s="329">
        <f>IF(LEN('UPS PMI_Base'!I13)&gt;0,(ROUND('UPS PMI_Base'!I13*(1+Mail_Innovations_Markup),2))*(1+Mail_Innovations_Fuel_Surcharge),"N/A")</f>
        <v>61.46115</v>
      </c>
      <c r="J15" s="329">
        <f>IF(LEN('UPS PMI_Base'!J13)&gt;0,(ROUND('UPS PMI_Base'!J13*(1+Mail_Innovations_Markup),2))*(1+Mail_Innovations_Fuel_Surcharge),"N/A")</f>
        <v>59.1288</v>
      </c>
      <c r="K15" s="329">
        <f>IF(LEN('UPS PMI_Base'!K13)&gt;0,(ROUND('UPS PMI_Base'!K13*(1+Mail_Innovations_Markup),2))*(1+Mail_Innovations_Fuel_Surcharge),"N/A")</f>
        <v>66.7968</v>
      </c>
      <c r="L15" s="329">
        <f>IF(LEN('UPS PMI_Base'!L13)&gt;0,(ROUND('UPS PMI_Base'!L13*(1+Mail_Innovations_Markup),2))*(1+Mail_Innovations_Fuel_Surcharge),"N/A")</f>
        <v>49.76745</v>
      </c>
      <c r="M15" s="329">
        <f>IF(LEN('UPS PMI_Base'!M13)&gt;0,(ROUND('UPS PMI_Base'!M13*(1+Mail_Innovations_Markup),2))*(1+Mail_Innovations_Fuel_Surcharge),"N/A")</f>
        <v>51.19455</v>
      </c>
      <c r="N15" s="329">
        <f>IF(LEN('UPS PMI_Base'!N13)&gt;0,(ROUND('UPS PMI_Base'!N13*(1+Mail_Innovations_Markup),2))*(1+Mail_Innovations_Fuel_Surcharge),"N/A")</f>
        <v>61.3866</v>
      </c>
      <c r="O15" s="329">
        <f>IF(LEN('UPS PMI_Base'!O13)&gt;0,(ROUND('UPS PMI_Base'!O13*(1+Mail_Innovations_Markup),2))*(1+Mail_Innovations_Fuel_Surcharge),"N/A")</f>
        <v>65.74245</v>
      </c>
      <c r="P15" s="329">
        <f>IF(LEN('UPS PMI_Base'!P13)&gt;0,(ROUND('UPS PMI_Base'!P13*(1+Mail_Innovations_Markup),2))*(1+Mail_Innovations_Fuel_Surcharge),"N/A")</f>
        <v>58.788</v>
      </c>
      <c r="Q15" s="329">
        <f>IF(LEN('UPS PMI_Base'!Q13)&gt;0,(ROUND('UPS PMI_Base'!Q13*(1+Mail_Innovations_Markup),2))*(1+Mail_Innovations_Fuel_Surcharge),"N/A")</f>
        <v>61.5357</v>
      </c>
      <c r="R15" s="329">
        <f>IF(LEN('UPS PMI_Base'!R13)&gt;0,(ROUND('UPS PMI_Base'!R13*(1+Mail_Innovations_Markup),2))*(1+Mail_Innovations_Fuel_Surcharge),"N/A")</f>
        <v>65.29515</v>
      </c>
      <c r="S15" s="329">
        <f>IF(LEN('UPS PMI_Base'!S13)&gt;0,(ROUND('UPS PMI_Base'!S13*(1+Mail_Innovations_Markup),2))*(1+Mail_Innovations_Fuel_Surcharge),"N/A")</f>
        <v>47.19015</v>
      </c>
      <c r="T15" s="329">
        <f>IF(LEN('UPS PMI_Base'!T13)&gt;0,(ROUND('UPS PMI_Base'!T13*(1+Mail_Innovations_Markup),2))*(1+Mail_Innovations_Fuel_Surcharge),"N/A")</f>
        <v>57.7869</v>
      </c>
      <c r="U15" s="329">
        <f>IF(LEN('UPS PMI_Base'!U13)&gt;0,(ROUND('UPS PMI_Base'!U13*(1+Mail_Innovations_Markup),2))*(1+Mail_Innovations_Fuel_Surcharge),"N/A")</f>
        <v>93.66675</v>
      </c>
      <c r="V15" s="329">
        <f>IF(LEN('UPS PMI_Base'!V13)&gt;0,(ROUND('UPS PMI_Base'!V13*(1+Mail_Innovations_Markup),2))*(1+Mail_Innovations_Fuel_Surcharge),"N/A")</f>
        <v>75.3381</v>
      </c>
    </row>
    <row r="16" ht="12.75" customHeight="1">
      <c r="A16" s="328">
        <v>11.0</v>
      </c>
      <c r="B16" s="329">
        <f>IF(LEN('UPS PMI_Base'!B14)&gt;0,ROUND('UPS PMI_Base'!B14*(1+Mail_Innovations_Markup),2),"N/A")</f>
        <v>49.82</v>
      </c>
      <c r="C16" s="329">
        <f>IF(LEN('UPS PMI_Base'!C14)&gt;0,(ROUND('UPS PMI_Base'!C14*(1+Mail_Innovations_Markup),2))*(1+Mail_Innovations_Fuel_Surcharge),"N/A")</f>
        <v>48.8835</v>
      </c>
      <c r="D16" s="329">
        <f>IF(LEN('UPS PMI_Base'!D14)&gt;0,(ROUND('UPS PMI_Base'!D14*(1+Mail_Innovations_Markup),2))*(1+Mail_Innovations_Fuel_Surcharge),"N/A")</f>
        <v>43.452</v>
      </c>
      <c r="E16" s="329">
        <f>IF(LEN('UPS PMI_Base'!E14)&gt;0,(ROUND('UPS PMI_Base'!E14*(1+Mail_Innovations_Markup),2))*(1+Mail_Innovations_Fuel_Surcharge),"N/A")</f>
        <v>61.6209</v>
      </c>
      <c r="F16" s="329">
        <f>IF(LEN('UPS PMI_Base'!F14)&gt;0,(ROUND('UPS PMI_Base'!F14*(1+Mail_Innovations_Markup),2))*(1+Mail_Innovations_Fuel_Surcharge),"N/A")</f>
        <v>59.7678</v>
      </c>
      <c r="G16" s="329">
        <f>IF(LEN('UPS PMI_Base'!G14)&gt;0,(ROUND('UPS PMI_Base'!G14*(1+Mail_Innovations_Markup),2))*(1+Mail_Innovations_Fuel_Surcharge),"N/A")</f>
        <v>64.57095</v>
      </c>
      <c r="H16" s="329">
        <f>IF(LEN('UPS PMI_Base'!H14)&gt;0,(ROUND('UPS PMI_Base'!H14*(1+Mail_Innovations_Markup),2))*(1+Mail_Innovations_Fuel_Surcharge),"N/A")</f>
        <v>53.3352</v>
      </c>
      <c r="I16" s="329">
        <f>IF(LEN('UPS PMI_Base'!I14)&gt;0,(ROUND('UPS PMI_Base'!I14*(1+Mail_Innovations_Markup),2))*(1+Mail_Innovations_Fuel_Surcharge),"N/A")</f>
        <v>64.8585</v>
      </c>
      <c r="J16" s="329">
        <f>IF(LEN('UPS PMI_Base'!J14)&gt;0,(ROUND('UPS PMI_Base'!J14*(1+Mail_Innovations_Markup),2))*(1+Mail_Innovations_Fuel_Surcharge),"N/A")</f>
        <v>62.86695</v>
      </c>
      <c r="K16" s="329">
        <f>IF(LEN('UPS PMI_Base'!K14)&gt;0,(ROUND('UPS PMI_Base'!K14*(1+Mail_Innovations_Markup),2))*(1+Mail_Innovations_Fuel_Surcharge),"N/A")</f>
        <v>70.9929</v>
      </c>
      <c r="L16" s="329">
        <f>IF(LEN('UPS PMI_Base'!L14)&gt;0,(ROUND('UPS PMI_Base'!L14*(1+Mail_Innovations_Markup),2))*(1+Mail_Innovations_Fuel_Surcharge),"N/A")</f>
        <v>52.6323</v>
      </c>
      <c r="M16" s="329">
        <f>IF(LEN('UPS PMI_Base'!M14)&gt;0,(ROUND('UPS PMI_Base'!M14*(1+Mail_Innovations_Markup),2))*(1+Mail_Innovations_Fuel_Surcharge),"N/A")</f>
        <v>54.07005</v>
      </c>
      <c r="N16" s="329">
        <f>IF(LEN('UPS PMI_Base'!N14)&gt;0,(ROUND('UPS PMI_Base'!N14*(1+Mail_Innovations_Markup),2))*(1+Mail_Innovations_Fuel_Surcharge),"N/A")</f>
        <v>65.03955</v>
      </c>
      <c r="O16" s="329">
        <f>IF(LEN('UPS PMI_Base'!O14)&gt;0,(ROUND('UPS PMI_Base'!O14*(1+Mail_Innovations_Markup),2))*(1+Mail_Innovations_Fuel_Surcharge),"N/A")</f>
        <v>69.4167</v>
      </c>
      <c r="P16" s="329">
        <f>IF(LEN('UPS PMI_Base'!P14)&gt;0,(ROUND('UPS PMI_Base'!P14*(1+Mail_Innovations_Markup),2))*(1+Mail_Innovations_Fuel_Surcharge),"N/A")</f>
        <v>61.9191</v>
      </c>
      <c r="Q16" s="329">
        <f>IF(LEN('UPS PMI_Base'!Q14)&gt;0,(ROUND('UPS PMI_Base'!Q14*(1+Mail_Innovations_Markup),2))*(1+Mail_Innovations_Fuel_Surcharge),"N/A")</f>
        <v>63.9213</v>
      </c>
      <c r="R16" s="329">
        <f>IF(LEN('UPS PMI_Base'!R14)&gt;0,(ROUND('UPS PMI_Base'!R14*(1+Mail_Innovations_Markup),2))*(1+Mail_Innovations_Fuel_Surcharge),"N/A")</f>
        <v>67.80855</v>
      </c>
      <c r="S16" s="329">
        <f>IF(LEN('UPS PMI_Base'!S14)&gt;0,(ROUND('UPS PMI_Base'!S14*(1+Mail_Innovations_Markup),2))*(1+Mail_Innovations_Fuel_Surcharge),"N/A")</f>
        <v>49.6929</v>
      </c>
      <c r="T16" s="329">
        <f>IF(LEN('UPS PMI_Base'!T14)&gt;0,(ROUND('UPS PMI_Base'!T14*(1+Mail_Innovations_Markup),2))*(1+Mail_Innovations_Fuel_Surcharge),"N/A")</f>
        <v>60.3216</v>
      </c>
      <c r="U16" s="329">
        <f>IF(LEN('UPS PMI_Base'!U14)&gt;0,(ROUND('UPS PMI_Base'!U14*(1+Mail_Innovations_Markup),2))*(1+Mail_Innovations_Fuel_Surcharge),"N/A")</f>
        <v>98.9598</v>
      </c>
      <c r="V16" s="329">
        <f>IF(LEN('UPS PMI_Base'!V14)&gt;0,(ROUND('UPS PMI_Base'!V14*(1+Mail_Innovations_Markup),2))*(1+Mail_Innovations_Fuel_Surcharge),"N/A")</f>
        <v>79.023</v>
      </c>
    </row>
    <row r="17" ht="12.75" customHeight="1">
      <c r="A17" s="328">
        <v>12.0</v>
      </c>
      <c r="B17" s="329">
        <f>IF(LEN('UPS PMI_Base'!B15)&gt;0,ROUND('UPS PMI_Base'!B15*(1+Mail_Innovations_Markup),2),"N/A")</f>
        <v>52.4</v>
      </c>
      <c r="C17" s="329">
        <f>IF(LEN('UPS PMI_Base'!C15)&gt;0,(ROUND('UPS PMI_Base'!C15*(1+Mail_Innovations_Markup),2))*(1+Mail_Innovations_Fuel_Surcharge),"N/A")</f>
        <v>51.47145</v>
      </c>
      <c r="D17" s="329">
        <f>IF(LEN('UPS PMI_Base'!D15)&gt;0,(ROUND('UPS PMI_Base'!D15*(1+Mail_Innovations_Markup),2))*(1+Mail_Innovations_Fuel_Surcharge),"N/A")</f>
        <v>45.67785</v>
      </c>
      <c r="E17" s="329">
        <f>IF(LEN('UPS PMI_Base'!E15)&gt;0,(ROUND('UPS PMI_Base'!E15*(1+Mail_Innovations_Markup),2))*(1+Mail_Innovations_Fuel_Surcharge),"N/A")</f>
        <v>65.0502</v>
      </c>
      <c r="F17" s="329">
        <f>IF(LEN('UPS PMI_Base'!F15)&gt;0,(ROUND('UPS PMI_Base'!F15*(1+Mail_Innovations_Markup),2))*(1+Mail_Innovations_Fuel_Surcharge),"N/A")</f>
        <v>62.5581</v>
      </c>
      <c r="G17" s="329">
        <f>IF(LEN('UPS PMI_Base'!G15)&gt;0,(ROUND('UPS PMI_Base'!G15*(1+Mail_Innovations_Markup),2))*(1+Mail_Innovations_Fuel_Surcharge),"N/A")</f>
        <v>67.5423</v>
      </c>
      <c r="H17" s="329">
        <f>IF(LEN('UPS PMI_Base'!H15)&gt;0,(ROUND('UPS PMI_Base'!H15*(1+Mail_Innovations_Markup),2))*(1+Mail_Innovations_Fuel_Surcharge),"N/A")</f>
        <v>56.2107</v>
      </c>
      <c r="I17" s="329">
        <f>IF(LEN('UPS PMI_Base'!I15)&gt;0,(ROUND('UPS PMI_Base'!I15*(1+Mail_Innovations_Markup),2))*(1+Mail_Innovations_Fuel_Surcharge),"N/A")</f>
        <v>68.2665</v>
      </c>
      <c r="J17" s="329">
        <f>IF(LEN('UPS PMI_Base'!J15)&gt;0,(ROUND('UPS PMI_Base'!J15*(1+Mail_Innovations_Markup),2))*(1+Mail_Innovations_Fuel_Surcharge),"N/A")</f>
        <v>66.6051</v>
      </c>
      <c r="K17" s="329">
        <f>IF(LEN('UPS PMI_Base'!K15)&gt;0,(ROUND('UPS PMI_Base'!K15*(1+Mail_Innovations_Markup),2))*(1+Mail_Innovations_Fuel_Surcharge),"N/A")</f>
        <v>75.15705</v>
      </c>
      <c r="L17" s="329">
        <f>IF(LEN('UPS PMI_Base'!L15)&gt;0,(ROUND('UPS PMI_Base'!L15*(1+Mail_Innovations_Markup),2))*(1+Mail_Innovations_Fuel_Surcharge),"N/A")</f>
        <v>55.5291</v>
      </c>
      <c r="M17" s="329">
        <f>IF(LEN('UPS PMI_Base'!M15)&gt;0,(ROUND('UPS PMI_Base'!M15*(1+Mail_Innovations_Markup),2))*(1+Mail_Innovations_Fuel_Surcharge),"N/A")</f>
        <v>56.94555</v>
      </c>
      <c r="N17" s="329">
        <f>IF(LEN('UPS PMI_Base'!N15)&gt;0,(ROUND('UPS PMI_Base'!N15*(1+Mail_Innovations_Markup),2))*(1+Mail_Innovations_Fuel_Surcharge),"N/A")</f>
        <v>68.66055</v>
      </c>
      <c r="O17" s="329">
        <f>IF(LEN('UPS PMI_Base'!O15)&gt;0,(ROUND('UPS PMI_Base'!O15*(1+Mail_Innovations_Markup),2))*(1+Mail_Innovations_Fuel_Surcharge),"N/A")</f>
        <v>73.09095</v>
      </c>
      <c r="P17" s="329">
        <f>IF(LEN('UPS PMI_Base'!P15)&gt;0,(ROUND('UPS PMI_Base'!P15*(1+Mail_Innovations_Markup),2))*(1+Mail_Innovations_Fuel_Surcharge),"N/A")</f>
        <v>65.03955</v>
      </c>
      <c r="Q17" s="329">
        <f>IF(LEN('UPS PMI_Base'!Q15)&gt;0,(ROUND('UPS PMI_Base'!Q15*(1+Mail_Innovations_Markup),2))*(1+Mail_Innovations_Fuel_Surcharge),"N/A")</f>
        <v>66.31755</v>
      </c>
      <c r="R17" s="329">
        <f>IF(LEN('UPS PMI_Base'!R15)&gt;0,(ROUND('UPS PMI_Base'!R15*(1+Mail_Innovations_Markup),2))*(1+Mail_Innovations_Fuel_Surcharge),"N/A")</f>
        <v>70.30065</v>
      </c>
      <c r="S17" s="329">
        <f>IF(LEN('UPS PMI_Base'!S15)&gt;0,(ROUND('UPS PMI_Base'!S15*(1+Mail_Innovations_Markup),2))*(1+Mail_Innovations_Fuel_Surcharge),"N/A")</f>
        <v>52.2276</v>
      </c>
      <c r="T17" s="329">
        <f>IF(LEN('UPS PMI_Base'!T15)&gt;0,(ROUND('UPS PMI_Base'!T15*(1+Mail_Innovations_Markup),2))*(1+Mail_Innovations_Fuel_Surcharge),"N/A")</f>
        <v>62.8563</v>
      </c>
      <c r="U17" s="329">
        <f>IF(LEN('UPS PMI_Base'!U15)&gt;0,(ROUND('UPS PMI_Base'!U15*(1+Mail_Innovations_Markup),2))*(1+Mail_Innovations_Fuel_Surcharge),"N/A")</f>
        <v>104.2848</v>
      </c>
      <c r="V17" s="329">
        <f>IF(LEN('UPS PMI_Base'!V15)&gt;0,(ROUND('UPS PMI_Base'!V15*(1+Mail_Innovations_Markup),2))*(1+Mail_Innovations_Fuel_Surcharge),"N/A")</f>
        <v>82.69725</v>
      </c>
    </row>
    <row r="18" ht="12.75" customHeight="1">
      <c r="A18" s="328">
        <v>13.0</v>
      </c>
      <c r="B18" s="329">
        <f>IF(LEN('UPS PMI_Base'!B16)&gt;0,ROUND('UPS PMI_Base'!B16*(1+Mail_Innovations_Markup),2),"N/A")</f>
        <v>54.99</v>
      </c>
      <c r="C18" s="329">
        <f>IF(LEN('UPS PMI_Base'!C16)&gt;0,(ROUND('UPS PMI_Base'!C16*(1+Mail_Innovations_Markup),2))*(1+Mail_Innovations_Fuel_Surcharge),"N/A")</f>
        <v>54.07005</v>
      </c>
      <c r="D18" s="329">
        <f>IF(LEN('UPS PMI_Base'!D16)&gt;0,(ROUND('UPS PMI_Base'!D16*(1+Mail_Innovations_Markup),2))*(1+Mail_Innovations_Fuel_Surcharge),"N/A")</f>
        <v>47.8824</v>
      </c>
      <c r="E18" s="329">
        <f>IF(LEN('UPS PMI_Base'!E16)&gt;0,(ROUND('UPS PMI_Base'!E16*(1+Mail_Innovations_Markup),2))*(1+Mail_Innovations_Fuel_Surcharge),"N/A")</f>
        <v>68.5008</v>
      </c>
      <c r="F18" s="329">
        <f>IF(LEN('UPS PMI_Base'!F16)&gt;0,(ROUND('UPS PMI_Base'!F16*(1+Mail_Innovations_Markup),2))*(1+Mail_Innovations_Fuel_Surcharge),"N/A")</f>
        <v>65.3484</v>
      </c>
      <c r="G18" s="329">
        <f>IF(LEN('UPS PMI_Base'!G16)&gt;0,(ROUND('UPS PMI_Base'!G16*(1+Mail_Innovations_Markup),2))*(1+Mail_Innovations_Fuel_Surcharge),"N/A")</f>
        <v>70.51365</v>
      </c>
      <c r="H18" s="329">
        <f>IF(LEN('UPS PMI_Base'!H16)&gt;0,(ROUND('UPS PMI_Base'!H16*(1+Mail_Innovations_Markup),2))*(1+Mail_Innovations_Fuel_Surcharge),"N/A")</f>
        <v>59.07555</v>
      </c>
      <c r="I18" s="329">
        <f>IF(LEN('UPS PMI_Base'!I16)&gt;0,(ROUND('UPS PMI_Base'!I16*(1+Mail_Innovations_Markup),2))*(1+Mail_Innovations_Fuel_Surcharge),"N/A")</f>
        <v>71.6532</v>
      </c>
      <c r="J18" s="329">
        <f>IF(LEN('UPS PMI_Base'!J16)&gt;0,(ROUND('UPS PMI_Base'!J16*(1+Mail_Innovations_Markup),2))*(1+Mail_Innovations_Fuel_Surcharge),"N/A")</f>
        <v>70.3326</v>
      </c>
      <c r="K18" s="329">
        <f>IF(LEN('UPS PMI_Base'!K16)&gt;0,(ROUND('UPS PMI_Base'!K16*(1+Mail_Innovations_Markup),2))*(1+Mail_Innovations_Fuel_Surcharge),"N/A")</f>
        <v>79.3212</v>
      </c>
      <c r="L18" s="329">
        <f>IF(LEN('UPS PMI_Base'!L16)&gt;0,(ROUND('UPS PMI_Base'!L16*(1+Mail_Innovations_Markup),2))*(1+Mail_Innovations_Fuel_Surcharge),"N/A")</f>
        <v>58.4046</v>
      </c>
      <c r="M18" s="329">
        <f>IF(LEN('UPS PMI_Base'!M16)&gt;0,(ROUND('UPS PMI_Base'!M16*(1+Mail_Innovations_Markup),2))*(1+Mail_Innovations_Fuel_Surcharge),"N/A")</f>
        <v>59.8317</v>
      </c>
      <c r="N18" s="329">
        <f>IF(LEN('UPS PMI_Base'!N16)&gt;0,(ROUND('UPS PMI_Base'!N16*(1+Mail_Innovations_Markup),2))*(1+Mail_Innovations_Fuel_Surcharge),"N/A")</f>
        <v>72.3135</v>
      </c>
      <c r="O18" s="329">
        <f>IF(LEN('UPS PMI_Base'!O16)&gt;0,(ROUND('UPS PMI_Base'!O16*(1+Mail_Innovations_Markup),2))*(1+Mail_Innovations_Fuel_Surcharge),"N/A")</f>
        <v>76.75455</v>
      </c>
      <c r="P18" s="329">
        <f>IF(LEN('UPS PMI_Base'!P16)&gt;0,(ROUND('UPS PMI_Base'!P16*(1+Mail_Innovations_Markup),2))*(1+Mail_Innovations_Fuel_Surcharge),"N/A")</f>
        <v>68.17065</v>
      </c>
      <c r="Q18" s="329">
        <f>IF(LEN('UPS PMI_Base'!Q16)&gt;0,(ROUND('UPS PMI_Base'!Q16*(1+Mail_Innovations_Markup),2))*(1+Mail_Innovations_Fuel_Surcharge),"N/A")</f>
        <v>69.3954</v>
      </c>
      <c r="R18" s="329">
        <f>IF(LEN('UPS PMI_Base'!R16)&gt;0,(ROUND('UPS PMI_Base'!R16*(1+Mail_Innovations_Markup),2))*(1+Mail_Innovations_Fuel_Surcharge),"N/A")</f>
        <v>73.5489</v>
      </c>
      <c r="S18" s="329">
        <f>IF(LEN('UPS PMI_Base'!S16)&gt;0,(ROUND('UPS PMI_Base'!S16*(1+Mail_Innovations_Markup),2))*(1+Mail_Innovations_Fuel_Surcharge),"N/A")</f>
        <v>54.741</v>
      </c>
      <c r="T18" s="329">
        <f>IF(LEN('UPS PMI_Base'!T16)&gt;0,(ROUND('UPS PMI_Base'!T16*(1+Mail_Innovations_Markup),2))*(1+Mail_Innovations_Fuel_Surcharge),"N/A")</f>
        <v>66.03</v>
      </c>
      <c r="U18" s="329">
        <f>IF(LEN('UPS PMI_Base'!U16)&gt;0,(ROUND('UPS PMI_Base'!U16*(1+Mail_Innovations_Markup),2))*(1+Mail_Innovations_Fuel_Surcharge),"N/A")</f>
        <v>109.6311</v>
      </c>
      <c r="V18" s="329">
        <f>IF(LEN('UPS PMI_Base'!V16)&gt;0,(ROUND('UPS PMI_Base'!V16*(1+Mail_Innovations_Markup),2))*(1+Mail_Innovations_Fuel_Surcharge),"N/A")</f>
        <v>86.3715</v>
      </c>
    </row>
    <row r="19" ht="12.75" customHeight="1">
      <c r="A19" s="328">
        <v>14.0</v>
      </c>
      <c r="B19" s="329">
        <f>IF(LEN('UPS PMI_Base'!B17)&gt;0,ROUND('UPS PMI_Base'!B17*(1+Mail_Innovations_Markup),2),"N/A")</f>
        <v>57.6</v>
      </c>
      <c r="C19" s="329">
        <f>IF(LEN('UPS PMI_Base'!C17)&gt;0,(ROUND('UPS PMI_Base'!C17*(1+Mail_Innovations_Markup),2))*(1+Mail_Innovations_Fuel_Surcharge),"N/A")</f>
        <v>56.68995</v>
      </c>
      <c r="D19" s="329">
        <f>IF(LEN('UPS PMI_Base'!D17)&gt;0,(ROUND('UPS PMI_Base'!D17*(1+Mail_Innovations_Markup),2))*(1+Mail_Innovations_Fuel_Surcharge),"N/A")</f>
        <v>50.0976</v>
      </c>
      <c r="E19" s="329">
        <f>IF(LEN('UPS PMI_Base'!E17)&gt;0,(ROUND('UPS PMI_Base'!E17*(1+Mail_Innovations_Markup),2))*(1+Mail_Innovations_Fuel_Surcharge),"N/A")</f>
        <v>71.94075</v>
      </c>
      <c r="F19" s="329">
        <f>IF(LEN('UPS PMI_Base'!F17)&gt;0,(ROUND('UPS PMI_Base'!F17*(1+Mail_Innovations_Markup),2))*(1+Mail_Innovations_Fuel_Surcharge),"N/A")</f>
        <v>68.12805</v>
      </c>
      <c r="G19" s="329">
        <f>IF(LEN('UPS PMI_Base'!G17)&gt;0,(ROUND('UPS PMI_Base'!G17*(1+Mail_Innovations_Markup),2))*(1+Mail_Innovations_Fuel_Surcharge),"N/A")</f>
        <v>73.4637</v>
      </c>
      <c r="H19" s="329">
        <f>IF(LEN('UPS PMI_Base'!H17)&gt;0,(ROUND('UPS PMI_Base'!H17*(1+Mail_Innovations_Markup),2))*(1+Mail_Innovations_Fuel_Surcharge),"N/A")</f>
        <v>61.95105</v>
      </c>
      <c r="I19" s="329">
        <f>IF(LEN('UPS PMI_Base'!I17)&gt;0,(ROUND('UPS PMI_Base'!I17*(1+Mail_Innovations_Markup),2))*(1+Mail_Innovations_Fuel_Surcharge),"N/A")</f>
        <v>75.0612</v>
      </c>
      <c r="J19" s="329">
        <f>IF(LEN('UPS PMI_Base'!J17)&gt;0,(ROUND('UPS PMI_Base'!J17*(1+Mail_Innovations_Markup),2))*(1+Mail_Innovations_Fuel_Surcharge),"N/A")</f>
        <v>74.04945</v>
      </c>
      <c r="K19" s="329">
        <f>IF(LEN('UPS PMI_Base'!K17)&gt;0,(ROUND('UPS PMI_Base'!K17*(1+Mail_Innovations_Markup),2))*(1+Mail_Innovations_Fuel_Surcharge),"N/A")</f>
        <v>83.496</v>
      </c>
      <c r="L19" s="329">
        <f>IF(LEN('UPS PMI_Base'!L17)&gt;0,(ROUND('UPS PMI_Base'!L17*(1+Mail_Innovations_Markup),2))*(1+Mail_Innovations_Fuel_Surcharge),"N/A")</f>
        <v>61.2801</v>
      </c>
      <c r="M19" s="329">
        <f>IF(LEN('UPS PMI_Base'!M17)&gt;0,(ROUND('UPS PMI_Base'!M17*(1+Mail_Innovations_Markup),2))*(1+Mail_Innovations_Fuel_Surcharge),"N/A")</f>
        <v>62.69655</v>
      </c>
      <c r="N19" s="329">
        <f>IF(LEN('UPS PMI_Base'!N17)&gt;0,(ROUND('UPS PMI_Base'!N17*(1+Mail_Innovations_Markup),2))*(1+Mail_Innovations_Fuel_Surcharge),"N/A")</f>
        <v>75.9771</v>
      </c>
      <c r="O19" s="329">
        <f>IF(LEN('UPS PMI_Base'!O17)&gt;0,(ROUND('UPS PMI_Base'!O17*(1+Mail_Innovations_Markup),2))*(1+Mail_Innovations_Fuel_Surcharge),"N/A")</f>
        <v>80.46075</v>
      </c>
      <c r="P19" s="329">
        <f>IF(LEN('UPS PMI_Base'!P17)&gt;0,(ROUND('UPS PMI_Base'!P17*(1+Mail_Innovations_Markup),2))*(1+Mail_Innovations_Fuel_Surcharge),"N/A")</f>
        <v>71.3124</v>
      </c>
      <c r="Q19" s="329">
        <f>IF(LEN('UPS PMI_Base'!Q17)&gt;0,(ROUND('UPS PMI_Base'!Q17*(1+Mail_Innovations_Markup),2))*(1+Mail_Innovations_Fuel_Surcharge),"N/A")</f>
        <v>72.47325</v>
      </c>
      <c r="R19" s="329">
        <f>IF(LEN('UPS PMI_Base'!R17)&gt;0,(ROUND('UPS PMI_Base'!R17*(1+Mail_Innovations_Markup),2))*(1+Mail_Innovations_Fuel_Surcharge),"N/A")</f>
        <v>76.7652</v>
      </c>
      <c r="S19" s="329">
        <f>IF(LEN('UPS PMI_Base'!S17)&gt;0,(ROUND('UPS PMI_Base'!S17*(1+Mail_Innovations_Markup),2))*(1+Mail_Innovations_Fuel_Surcharge),"N/A")</f>
        <v>57.2544</v>
      </c>
      <c r="T19" s="329">
        <f>IF(LEN('UPS PMI_Base'!T17)&gt;0,(ROUND('UPS PMI_Base'!T17*(1+Mail_Innovations_Markup),2))*(1+Mail_Innovations_Fuel_Surcharge),"N/A")</f>
        <v>69.225</v>
      </c>
      <c r="U19" s="329">
        <f>IF(LEN('UPS PMI_Base'!U17)&gt;0,(ROUND('UPS PMI_Base'!U17*(1+Mail_Innovations_Markup),2))*(1+Mail_Innovations_Fuel_Surcharge),"N/A")</f>
        <v>114.92415</v>
      </c>
      <c r="V19" s="329">
        <f>IF(LEN('UPS PMI_Base'!V17)&gt;0,(ROUND('UPS PMI_Base'!V17*(1+Mail_Innovations_Markup),2))*(1+Mail_Innovations_Fuel_Surcharge),"N/A")</f>
        <v>90.0564</v>
      </c>
    </row>
    <row r="20" ht="12.75" customHeight="1">
      <c r="A20" s="328">
        <v>15.0</v>
      </c>
      <c r="B20" s="329">
        <f>IF(LEN('UPS PMI_Base'!B18)&gt;0,ROUND('UPS PMI_Base'!B18*(1+Mail_Innovations_Markup),2),"N/A")</f>
        <v>60.17</v>
      </c>
      <c r="C20" s="329">
        <f>IF(LEN('UPS PMI_Base'!C18)&gt;0,(ROUND('UPS PMI_Base'!C18*(1+Mail_Innovations_Markup),2))*(1+Mail_Innovations_Fuel_Surcharge),"N/A")</f>
        <v>59.26725</v>
      </c>
      <c r="D20" s="329">
        <f>IF(LEN('UPS PMI_Base'!D18)&gt;0,(ROUND('UPS PMI_Base'!D18*(1+Mail_Innovations_Markup),2))*(1+Mail_Innovations_Fuel_Surcharge),"N/A")</f>
        <v>52.3128</v>
      </c>
      <c r="E20" s="329">
        <f>IF(LEN('UPS PMI_Base'!E18)&gt;0,(ROUND('UPS PMI_Base'!E18*(1+Mail_Innovations_Markup),2))*(1+Mail_Innovations_Fuel_Surcharge),"N/A")</f>
        <v>75.41265</v>
      </c>
      <c r="F20" s="329">
        <f>IF(LEN('UPS PMI_Base'!F18)&gt;0,(ROUND('UPS PMI_Base'!F18*(1+Mail_Innovations_Markup),2))*(1+Mail_Innovations_Fuel_Surcharge),"N/A")</f>
        <v>70.89705</v>
      </c>
      <c r="G20" s="329">
        <f>IF(LEN('UPS PMI_Base'!G18)&gt;0,(ROUND('UPS PMI_Base'!G18*(1+Mail_Innovations_Markup),2))*(1+Mail_Innovations_Fuel_Surcharge),"N/A")</f>
        <v>76.45635</v>
      </c>
      <c r="H20" s="329">
        <f>IF(LEN('UPS PMI_Base'!H18)&gt;0,(ROUND('UPS PMI_Base'!H18*(1+Mail_Innovations_Markup),2))*(1+Mail_Innovations_Fuel_Surcharge),"N/A")</f>
        <v>64.82655</v>
      </c>
      <c r="I20" s="329">
        <f>IF(LEN('UPS PMI_Base'!I18)&gt;0,(ROUND('UPS PMI_Base'!I18*(1+Mail_Innovations_Markup),2))*(1+Mail_Innovations_Fuel_Surcharge),"N/A")</f>
        <v>78.4692</v>
      </c>
      <c r="J20" s="329">
        <f>IF(LEN('UPS PMI_Base'!J18)&gt;0,(ROUND('UPS PMI_Base'!J18*(1+Mail_Innovations_Markup),2))*(1+Mail_Innovations_Fuel_Surcharge),"N/A")</f>
        <v>77.7876</v>
      </c>
      <c r="K20" s="329">
        <f>IF(LEN('UPS PMI_Base'!K18)&gt;0,(ROUND('UPS PMI_Base'!K18*(1+Mail_Innovations_Markup),2))*(1+Mail_Innovations_Fuel_Surcharge),"N/A")</f>
        <v>87.66015</v>
      </c>
      <c r="L20" s="329">
        <f>IF(LEN('UPS PMI_Base'!L18)&gt;0,(ROUND('UPS PMI_Base'!L18*(1+Mail_Innovations_Markup),2))*(1+Mail_Innovations_Fuel_Surcharge),"N/A")</f>
        <v>64.14495</v>
      </c>
      <c r="M20" s="329">
        <f>IF(LEN('UPS PMI_Base'!M18)&gt;0,(ROUND('UPS PMI_Base'!M18*(1+Mail_Innovations_Markup),2))*(1+Mail_Innovations_Fuel_Surcharge),"N/A")</f>
        <v>65.59335</v>
      </c>
      <c r="N20" s="329">
        <f>IF(LEN('UPS PMI_Base'!N18)&gt;0,(ROUND('UPS PMI_Base'!N18*(1+Mail_Innovations_Markup),2))*(1+Mail_Innovations_Fuel_Surcharge),"N/A")</f>
        <v>79.63005</v>
      </c>
      <c r="O20" s="329">
        <f>IF(LEN('UPS PMI_Base'!O18)&gt;0,(ROUND('UPS PMI_Base'!O18*(1+Mail_Innovations_Markup),2))*(1+Mail_Innovations_Fuel_Surcharge),"N/A")</f>
        <v>84.135</v>
      </c>
      <c r="P20" s="329">
        <f>IF(LEN('UPS PMI_Base'!P18)&gt;0,(ROUND('UPS PMI_Base'!P18*(1+Mail_Innovations_Markup),2))*(1+Mail_Innovations_Fuel_Surcharge),"N/A")</f>
        <v>74.4222</v>
      </c>
      <c r="Q20" s="329">
        <f>IF(LEN('UPS PMI_Base'!Q18)&gt;0,(ROUND('UPS PMI_Base'!Q18*(1+Mail_Innovations_Markup),2))*(1+Mail_Innovations_Fuel_Surcharge),"N/A")</f>
        <v>75.54045</v>
      </c>
      <c r="R20" s="329">
        <f>IF(LEN('UPS PMI_Base'!R18)&gt;0,(ROUND('UPS PMI_Base'!R18*(1+Mail_Innovations_Markup),2))*(1+Mail_Innovations_Fuel_Surcharge),"N/A")</f>
        <v>79.99215</v>
      </c>
      <c r="S20" s="329">
        <f>IF(LEN('UPS PMI_Base'!S18)&gt;0,(ROUND('UPS PMI_Base'!S18*(1+Mail_Innovations_Markup),2))*(1+Mail_Innovations_Fuel_Surcharge),"N/A")</f>
        <v>59.7678</v>
      </c>
      <c r="T20" s="329">
        <f>IF(LEN('UPS PMI_Base'!T18)&gt;0,(ROUND('UPS PMI_Base'!T18*(1+Mail_Innovations_Markup),2))*(1+Mail_Innovations_Fuel_Surcharge),"N/A")</f>
        <v>72.47325</v>
      </c>
      <c r="U20" s="329">
        <f>IF(LEN('UPS PMI_Base'!U18)&gt;0,(ROUND('UPS PMI_Base'!U18*(1+Mail_Innovations_Markup),2))*(1+Mail_Innovations_Fuel_Surcharge),"N/A")</f>
        <v>120.2385</v>
      </c>
      <c r="V20" s="329">
        <f>IF(LEN('UPS PMI_Base'!V18)&gt;0,(ROUND('UPS PMI_Base'!V18*(1+Mail_Innovations_Markup),2))*(1+Mail_Innovations_Fuel_Surcharge),"N/A")</f>
        <v>93.70935</v>
      </c>
    </row>
    <row r="21" ht="12.75" customHeight="1">
      <c r="A21" s="328">
        <v>16.0</v>
      </c>
      <c r="B21" s="329">
        <f>IF(LEN('UPS PMI_Base'!B19)&gt;0,ROUND('UPS PMI_Base'!B19*(1+Mail_Innovations_Markup),2),"N/A")</f>
        <v>62.76</v>
      </c>
      <c r="C21" s="329">
        <f>IF(LEN('UPS PMI_Base'!C19)&gt;0,(ROUND('UPS PMI_Base'!C19*(1+Mail_Innovations_Markup),2))*(1+Mail_Innovations_Fuel_Surcharge),"N/A")</f>
        <v>61.8552</v>
      </c>
      <c r="D21" s="329">
        <f>IF(LEN('UPS PMI_Base'!D19)&gt;0,(ROUND('UPS PMI_Base'!D19*(1+Mail_Innovations_Markup),2))*(1+Mail_Innovations_Fuel_Surcharge),"N/A")</f>
        <v>54.51735</v>
      </c>
      <c r="E21" s="329">
        <f>IF(LEN('UPS PMI_Base'!E19)&gt;0,(ROUND('UPS PMI_Base'!E19*(1+Mail_Innovations_Markup),2))*(1+Mail_Innovations_Fuel_Surcharge),"N/A")</f>
        <v>78.8526</v>
      </c>
      <c r="F21" s="329">
        <f>IF(LEN('UPS PMI_Base'!F19)&gt;0,(ROUND('UPS PMI_Base'!F19*(1+Mail_Innovations_Markup),2))*(1+Mail_Innovations_Fuel_Surcharge),"N/A")</f>
        <v>73.68735</v>
      </c>
      <c r="G21" s="329">
        <f>IF(LEN('UPS PMI_Base'!G19)&gt;0,(ROUND('UPS PMI_Base'!G19*(1+Mail_Innovations_Markup),2))*(1+Mail_Innovations_Fuel_Surcharge),"N/A")</f>
        <v>79.4064</v>
      </c>
      <c r="H21" s="329">
        <f>IF(LEN('UPS PMI_Base'!H19)&gt;0,(ROUND('UPS PMI_Base'!H19*(1+Mail_Innovations_Markup),2))*(1+Mail_Innovations_Fuel_Surcharge),"N/A")</f>
        <v>67.70205</v>
      </c>
      <c r="I21" s="329">
        <f>IF(LEN('UPS PMI_Base'!I19)&gt;0,(ROUND('UPS PMI_Base'!I19*(1+Mail_Innovations_Markup),2))*(1+Mail_Innovations_Fuel_Surcharge),"N/A")</f>
        <v>81.86655</v>
      </c>
      <c r="J21" s="329">
        <f>IF(LEN('UPS PMI_Base'!J19)&gt;0,(ROUND('UPS PMI_Base'!J19*(1+Mail_Innovations_Markup),2))*(1+Mail_Innovations_Fuel_Surcharge),"N/A")</f>
        <v>81.52575</v>
      </c>
      <c r="K21" s="329">
        <f>IF(LEN('UPS PMI_Base'!K19)&gt;0,(ROUND('UPS PMI_Base'!K19*(1+Mail_Innovations_Markup),2))*(1+Mail_Innovations_Fuel_Surcharge),"N/A")</f>
        <v>91.8456</v>
      </c>
      <c r="L21" s="329">
        <f>IF(LEN('UPS PMI_Base'!L19)&gt;0,(ROUND('UPS PMI_Base'!L19*(1+Mail_Innovations_Markup),2))*(1+Mail_Innovations_Fuel_Surcharge),"N/A")</f>
        <v>67.02045</v>
      </c>
      <c r="M21" s="329">
        <f>IF(LEN('UPS PMI_Base'!M19)&gt;0,(ROUND('UPS PMI_Base'!M19*(1+Mail_Innovations_Markup),2))*(1+Mail_Innovations_Fuel_Surcharge),"N/A")</f>
        <v>68.4582</v>
      </c>
      <c r="N21" s="329">
        <f>IF(LEN('UPS PMI_Base'!N19)&gt;0,(ROUND('UPS PMI_Base'!N19*(1+Mail_Innovations_Markup),2))*(1+Mail_Innovations_Fuel_Surcharge),"N/A")</f>
        <v>83.27235</v>
      </c>
      <c r="O21" s="329">
        <f>IF(LEN('UPS PMI_Base'!O19)&gt;0,(ROUND('UPS PMI_Base'!O19*(1+Mail_Innovations_Markup),2))*(1+Mail_Innovations_Fuel_Surcharge),"N/A")</f>
        <v>87.83055</v>
      </c>
      <c r="P21" s="329">
        <f>IF(LEN('UPS PMI_Base'!P19)&gt;0,(ROUND('UPS PMI_Base'!P19*(1+Mail_Innovations_Markup),2))*(1+Mail_Innovations_Fuel_Surcharge),"N/A")</f>
        <v>77.5533</v>
      </c>
      <c r="Q21" s="329">
        <f>IF(LEN('UPS PMI_Base'!Q19)&gt;0,(ROUND('UPS PMI_Base'!Q19*(1+Mail_Innovations_Markup),2))*(1+Mail_Innovations_Fuel_Surcharge),"N/A")</f>
        <v>78.58635</v>
      </c>
      <c r="R21" s="329">
        <f>IF(LEN('UPS PMI_Base'!R19)&gt;0,(ROUND('UPS PMI_Base'!R19*(1+Mail_Innovations_Markup),2))*(1+Mail_Innovations_Fuel_Surcharge),"N/A")</f>
        <v>83.2191</v>
      </c>
      <c r="S21" s="329">
        <f>IF(LEN('UPS PMI_Base'!S19)&gt;0,(ROUND('UPS PMI_Base'!S19*(1+Mail_Innovations_Markup),2))*(1+Mail_Innovations_Fuel_Surcharge),"N/A")</f>
        <v>62.29185</v>
      </c>
      <c r="T21" s="329">
        <f>IF(LEN('UPS PMI_Base'!T19)&gt;0,(ROUND('UPS PMI_Base'!T19*(1+Mail_Innovations_Markup),2))*(1+Mail_Innovations_Fuel_Surcharge),"N/A")</f>
        <v>75.68955</v>
      </c>
      <c r="U21" s="329">
        <f>IF(LEN('UPS PMI_Base'!U19)&gt;0,(ROUND('UPS PMI_Base'!U19*(1+Mail_Innovations_Markup),2))*(1+Mail_Innovations_Fuel_Surcharge),"N/A")</f>
        <v>125.5422</v>
      </c>
      <c r="V21" s="329">
        <f>IF(LEN('UPS PMI_Base'!V19)&gt;0,(ROUND('UPS PMI_Base'!V19*(1+Mail_Innovations_Markup),2))*(1+Mail_Innovations_Fuel_Surcharge),"N/A")</f>
        <v>97.3836</v>
      </c>
    </row>
    <row r="22" ht="12.75" customHeight="1">
      <c r="A22" s="328">
        <v>17.0</v>
      </c>
      <c r="B22" s="329">
        <f>IF(LEN('UPS PMI_Base'!B20)&gt;0,ROUND('UPS PMI_Base'!B20*(1+Mail_Innovations_Markup),2),"N/A")</f>
        <v>65.32</v>
      </c>
      <c r="C22" s="329">
        <f>IF(LEN('UPS PMI_Base'!C20)&gt;0,(ROUND('UPS PMI_Base'!C20*(1+Mail_Innovations_Markup),2))*(1+Mail_Innovations_Fuel_Surcharge),"N/A")</f>
        <v>64.4325</v>
      </c>
      <c r="D22" s="329">
        <f>IF(LEN('UPS PMI_Base'!D20)&gt;0,(ROUND('UPS PMI_Base'!D20*(1+Mail_Innovations_Markup),2))*(1+Mail_Innovations_Fuel_Surcharge),"N/A")</f>
        <v>56.7219</v>
      </c>
      <c r="E22" s="329">
        <f>IF(LEN('UPS PMI_Base'!E20)&gt;0,(ROUND('UPS PMI_Base'!E20*(1+Mail_Innovations_Markup),2))*(1+Mail_Innovations_Fuel_Surcharge),"N/A")</f>
        <v>82.3032</v>
      </c>
      <c r="F22" s="329">
        <f>IF(LEN('UPS PMI_Base'!F20)&gt;0,(ROUND('UPS PMI_Base'!F20*(1+Mail_Innovations_Markup),2))*(1+Mail_Innovations_Fuel_Surcharge),"N/A")</f>
        <v>76.45635</v>
      </c>
      <c r="G22" s="329">
        <f>IF(LEN('UPS PMI_Base'!G20)&gt;0,(ROUND('UPS PMI_Base'!G20*(1+Mail_Innovations_Markup),2))*(1+Mail_Innovations_Fuel_Surcharge),"N/A")</f>
        <v>82.35645</v>
      </c>
      <c r="H22" s="329">
        <f>IF(LEN('UPS PMI_Base'!H20)&gt;0,(ROUND('UPS PMI_Base'!H20*(1+Mail_Innovations_Markup),2))*(1+Mail_Innovations_Fuel_Surcharge),"N/A")</f>
        <v>70.5669</v>
      </c>
      <c r="I22" s="329">
        <f>IF(LEN('UPS PMI_Base'!I20)&gt;0,(ROUND('UPS PMI_Base'!I20*(1+Mail_Innovations_Markup),2))*(1+Mail_Innovations_Fuel_Surcharge),"N/A")</f>
        <v>85.2639</v>
      </c>
      <c r="J22" s="329">
        <f>IF(LEN('UPS PMI_Base'!J20)&gt;0,(ROUND('UPS PMI_Base'!J20*(1+Mail_Innovations_Markup),2))*(1+Mail_Innovations_Fuel_Surcharge),"N/A")</f>
        <v>85.25325</v>
      </c>
      <c r="K22" s="329">
        <f>IF(LEN('UPS PMI_Base'!K20)&gt;0,(ROUND('UPS PMI_Base'!K20*(1+Mail_Innovations_Markup),2))*(1+Mail_Innovations_Fuel_Surcharge),"N/A")</f>
        <v>96.0204</v>
      </c>
      <c r="L22" s="329">
        <f>IF(LEN('UPS PMI_Base'!L20)&gt;0,(ROUND('UPS PMI_Base'!L20*(1+Mail_Innovations_Markup),2))*(1+Mail_Innovations_Fuel_Surcharge),"N/A")</f>
        <v>69.89595</v>
      </c>
      <c r="M22" s="329">
        <f>IF(LEN('UPS PMI_Base'!M20)&gt;0,(ROUND('UPS PMI_Base'!M20*(1+Mail_Innovations_Markup),2))*(1+Mail_Innovations_Fuel_Surcharge),"N/A")</f>
        <v>71.34435</v>
      </c>
      <c r="N22" s="329">
        <f>IF(LEN('UPS PMI_Base'!N20)&gt;0,(ROUND('UPS PMI_Base'!N20*(1+Mail_Innovations_Markup),2))*(1+Mail_Innovations_Fuel_Surcharge),"N/A")</f>
        <v>86.904</v>
      </c>
      <c r="O22" s="329">
        <f>IF(LEN('UPS PMI_Base'!O20)&gt;0,(ROUND('UPS PMI_Base'!O20*(1+Mail_Innovations_Markup),2))*(1+Mail_Innovations_Fuel_Surcharge),"N/A")</f>
        <v>91.5261</v>
      </c>
      <c r="P22" s="329">
        <f>IF(LEN('UPS PMI_Base'!P20)&gt;0,(ROUND('UPS PMI_Base'!P20*(1+Mail_Innovations_Markup),2))*(1+Mail_Innovations_Fuel_Surcharge),"N/A")</f>
        <v>80.6844</v>
      </c>
      <c r="Q22" s="329">
        <f>IF(LEN('UPS PMI_Base'!Q20)&gt;0,(ROUND('UPS PMI_Base'!Q20*(1+Mail_Innovations_Markup),2))*(1+Mail_Innovations_Fuel_Surcharge),"N/A")</f>
        <v>81.6642</v>
      </c>
      <c r="R22" s="329">
        <f>IF(LEN('UPS PMI_Base'!R20)&gt;0,(ROUND('UPS PMI_Base'!R20*(1+Mail_Innovations_Markup),2))*(1+Mail_Innovations_Fuel_Surcharge),"N/A")</f>
        <v>86.44605</v>
      </c>
      <c r="S22" s="329">
        <f>IF(LEN('UPS PMI_Base'!S20)&gt;0,(ROUND('UPS PMI_Base'!S20*(1+Mail_Innovations_Markup),2))*(1+Mail_Innovations_Fuel_Surcharge),"N/A")</f>
        <v>64.80525</v>
      </c>
      <c r="T22" s="329">
        <f>IF(LEN('UPS PMI_Base'!T20)&gt;0,(ROUND('UPS PMI_Base'!T20*(1+Mail_Innovations_Markup),2))*(1+Mail_Innovations_Fuel_Surcharge),"N/A")</f>
        <v>78.96975</v>
      </c>
      <c r="U22" s="329">
        <f>IF(LEN('UPS PMI_Base'!U20)&gt;0,(ROUND('UPS PMI_Base'!U20*(1+Mail_Innovations_Markup),2))*(1+Mail_Innovations_Fuel_Surcharge),"N/A")</f>
        <v>130.8672</v>
      </c>
      <c r="V22" s="329">
        <f>IF(LEN('UPS PMI_Base'!V20)&gt;0,(ROUND('UPS PMI_Base'!V20*(1+Mail_Innovations_Markup),2))*(1+Mail_Innovations_Fuel_Surcharge),"N/A")</f>
        <v>101.0685</v>
      </c>
    </row>
    <row r="23" ht="12.75" customHeight="1">
      <c r="A23" s="328">
        <v>18.0</v>
      </c>
      <c r="B23" s="329">
        <f>IF(LEN('UPS PMI_Base'!B21)&gt;0,ROUND('UPS PMI_Base'!B21*(1+Mail_Innovations_Markup),2),"N/A")</f>
        <v>67.9</v>
      </c>
      <c r="C23" s="329">
        <f>IF(LEN('UPS PMI_Base'!C21)&gt;0,(ROUND('UPS PMI_Base'!C21*(1+Mail_Innovations_Markup),2))*(1+Mail_Innovations_Fuel_Surcharge),"N/A")</f>
        <v>67.02045</v>
      </c>
      <c r="D23" s="329">
        <f>IF(LEN('UPS PMI_Base'!D21)&gt;0,(ROUND('UPS PMI_Base'!D21*(1+Mail_Innovations_Markup),2))*(1+Mail_Innovations_Fuel_Surcharge),"N/A")</f>
        <v>58.94775</v>
      </c>
      <c r="E23" s="329">
        <f>IF(LEN('UPS PMI_Base'!E21)&gt;0,(ROUND('UPS PMI_Base'!E21*(1+Mail_Innovations_Markup),2))*(1+Mail_Innovations_Fuel_Surcharge),"N/A")</f>
        <v>85.7538</v>
      </c>
      <c r="F23" s="329">
        <f>IF(LEN('UPS PMI_Base'!F21)&gt;0,(ROUND('UPS PMI_Base'!F21*(1+Mail_Innovations_Markup),2))*(1+Mail_Innovations_Fuel_Surcharge),"N/A")</f>
        <v>79.236</v>
      </c>
      <c r="G23" s="329">
        <f>IF(LEN('UPS PMI_Base'!G21)&gt;0,(ROUND('UPS PMI_Base'!G21*(1+Mail_Innovations_Markup),2))*(1+Mail_Innovations_Fuel_Surcharge),"N/A")</f>
        <v>85.3491</v>
      </c>
      <c r="H23" s="329">
        <f>IF(LEN('UPS PMI_Base'!H21)&gt;0,(ROUND('UPS PMI_Base'!H21*(1+Mail_Innovations_Markup),2))*(1+Mail_Innovations_Fuel_Surcharge),"N/A")</f>
        <v>73.45305</v>
      </c>
      <c r="I23" s="329">
        <f>IF(LEN('UPS PMI_Base'!I21)&gt;0,(ROUND('UPS PMI_Base'!I21*(1+Mail_Innovations_Markup),2))*(1+Mail_Innovations_Fuel_Surcharge),"N/A")</f>
        <v>88.66125</v>
      </c>
      <c r="J23" s="329">
        <f>IF(LEN('UPS PMI_Base'!J21)&gt;0,(ROUND('UPS PMI_Base'!J21*(1+Mail_Innovations_Markup),2))*(1+Mail_Innovations_Fuel_Surcharge),"N/A")</f>
        <v>88.95945</v>
      </c>
      <c r="K23" s="329">
        <f>IF(LEN('UPS PMI_Base'!K21)&gt;0,(ROUND('UPS PMI_Base'!K21*(1+Mail_Innovations_Markup),2))*(1+Mail_Innovations_Fuel_Surcharge),"N/A")</f>
        <v>100.1739</v>
      </c>
      <c r="L23" s="329">
        <f>IF(LEN('UPS PMI_Base'!L21)&gt;0,(ROUND('UPS PMI_Base'!L21*(1+Mail_Innovations_Markup),2))*(1+Mail_Innovations_Fuel_Surcharge),"N/A")</f>
        <v>72.7821</v>
      </c>
      <c r="M23" s="329">
        <f>IF(LEN('UPS PMI_Base'!M21)&gt;0,(ROUND('UPS PMI_Base'!M21*(1+Mail_Innovations_Markup),2))*(1+Mail_Innovations_Fuel_Surcharge),"N/A")</f>
        <v>74.19855</v>
      </c>
      <c r="N23" s="329">
        <f>IF(LEN('UPS PMI_Base'!N21)&gt;0,(ROUND('UPS PMI_Base'!N21*(1+Mail_Innovations_Markup),2))*(1+Mail_Innovations_Fuel_Surcharge),"N/A")</f>
        <v>90.55695</v>
      </c>
      <c r="O23" s="329">
        <f>IF(LEN('UPS PMI_Base'!O21)&gt;0,(ROUND('UPS PMI_Base'!O21*(1+Mail_Innovations_Markup),2))*(1+Mail_Innovations_Fuel_Surcharge),"N/A")</f>
        <v>95.20035</v>
      </c>
      <c r="P23" s="329">
        <f>IF(LEN('UPS PMI_Base'!P21)&gt;0,(ROUND('UPS PMI_Base'!P21*(1+Mail_Innovations_Markup),2))*(1+Mail_Innovations_Fuel_Surcharge),"N/A")</f>
        <v>83.8368</v>
      </c>
      <c r="Q23" s="329">
        <f>IF(LEN('UPS PMI_Base'!Q21)&gt;0,(ROUND('UPS PMI_Base'!Q21*(1+Mail_Innovations_Markup),2))*(1+Mail_Innovations_Fuel_Surcharge),"N/A")</f>
        <v>84.7314</v>
      </c>
      <c r="R23" s="329">
        <f>IF(LEN('UPS PMI_Base'!R21)&gt;0,(ROUND('UPS PMI_Base'!R21*(1+Mail_Innovations_Markup),2))*(1+Mail_Innovations_Fuel_Surcharge),"N/A")</f>
        <v>89.66235</v>
      </c>
      <c r="S23" s="329">
        <f>IF(LEN('UPS PMI_Base'!S21)&gt;0,(ROUND('UPS PMI_Base'!S21*(1+Mail_Innovations_Markup),2))*(1+Mail_Innovations_Fuel_Surcharge),"N/A")</f>
        <v>67.31865</v>
      </c>
      <c r="T23" s="329">
        <f>IF(LEN('UPS PMI_Base'!T21)&gt;0,(ROUND('UPS PMI_Base'!T21*(1+Mail_Innovations_Markup),2))*(1+Mail_Innovations_Fuel_Surcharge),"N/A")</f>
        <v>82.24995</v>
      </c>
      <c r="U23" s="329">
        <f>IF(LEN('UPS PMI_Base'!U21)&gt;0,(ROUND('UPS PMI_Base'!U21*(1+Mail_Innovations_Markup),2))*(1+Mail_Innovations_Fuel_Surcharge),"N/A")</f>
        <v>136.20285</v>
      </c>
      <c r="V23" s="329">
        <f>IF(LEN('UPS PMI_Base'!V21)&gt;0,(ROUND('UPS PMI_Base'!V21*(1+Mail_Innovations_Markup),2))*(1+Mail_Innovations_Fuel_Surcharge),"N/A")</f>
        <v>104.74275</v>
      </c>
    </row>
    <row r="24" ht="12.75" customHeight="1">
      <c r="A24" s="328">
        <v>19.0</v>
      </c>
      <c r="B24" s="329">
        <f>IF(LEN('UPS PMI_Base'!B22)&gt;0,ROUND('UPS PMI_Base'!B22*(1+Mail_Innovations_Markup),2),"N/A")</f>
        <v>70.49</v>
      </c>
      <c r="C24" s="329">
        <f>IF(LEN('UPS PMI_Base'!C22)&gt;0,(ROUND('UPS PMI_Base'!C22*(1+Mail_Innovations_Markup),2))*(1+Mail_Innovations_Fuel_Surcharge),"N/A")</f>
        <v>69.61905</v>
      </c>
      <c r="D24" s="329">
        <f>IF(LEN('UPS PMI_Base'!D22)&gt;0,(ROUND('UPS PMI_Base'!D22*(1+Mail_Innovations_Markup),2))*(1+Mail_Innovations_Fuel_Surcharge),"N/A")</f>
        <v>61.1523</v>
      </c>
      <c r="E24" s="329">
        <f>IF(LEN('UPS PMI_Base'!E22)&gt;0,(ROUND('UPS PMI_Base'!E22*(1+Mail_Innovations_Markup),2))*(1+Mail_Innovations_Fuel_Surcharge),"N/A")</f>
        <v>89.19375</v>
      </c>
      <c r="F24" s="329">
        <f>IF(LEN('UPS PMI_Base'!F22)&gt;0,(ROUND('UPS PMI_Base'!F22*(1+Mail_Innovations_Markup),2))*(1+Mail_Innovations_Fuel_Surcharge),"N/A")</f>
        <v>82.01565</v>
      </c>
      <c r="G24" s="329">
        <f>IF(LEN('UPS PMI_Base'!G22)&gt;0,(ROUND('UPS PMI_Base'!G22*(1+Mail_Innovations_Markup),2))*(1+Mail_Innovations_Fuel_Surcharge),"N/A")</f>
        <v>88.29915</v>
      </c>
      <c r="H24" s="329">
        <f>IF(LEN('UPS PMI_Base'!H22)&gt;0,(ROUND('UPS PMI_Base'!H22*(1+Mail_Innovations_Markup),2))*(1+Mail_Innovations_Fuel_Surcharge),"N/A")</f>
        <v>76.2966</v>
      </c>
      <c r="I24" s="329">
        <f>IF(LEN('UPS PMI_Base'!I22)&gt;0,(ROUND('UPS PMI_Base'!I22*(1+Mail_Innovations_Markup),2))*(1+Mail_Innovations_Fuel_Surcharge),"N/A")</f>
        <v>92.06925</v>
      </c>
      <c r="J24" s="329">
        <f>IF(LEN('UPS PMI_Base'!J22)&gt;0,(ROUND('UPS PMI_Base'!J22*(1+Mail_Innovations_Markup),2))*(1+Mail_Innovations_Fuel_Surcharge),"N/A")</f>
        <v>92.70825</v>
      </c>
      <c r="K24" s="329">
        <f>IF(LEN('UPS PMI_Base'!K22)&gt;0,(ROUND('UPS PMI_Base'!K22*(1+Mail_Innovations_Markup),2))*(1+Mail_Innovations_Fuel_Surcharge),"N/A")</f>
        <v>104.37</v>
      </c>
      <c r="L24" s="329">
        <f>IF(LEN('UPS PMI_Base'!L22)&gt;0,(ROUND('UPS PMI_Base'!L22*(1+Mail_Innovations_Markup),2))*(1+Mail_Innovations_Fuel_Surcharge),"N/A")</f>
        <v>75.6576</v>
      </c>
      <c r="M24" s="329">
        <f>IF(LEN('UPS PMI_Base'!M22)&gt;0,(ROUND('UPS PMI_Base'!M22*(1+Mail_Innovations_Markup),2))*(1+Mail_Innovations_Fuel_Surcharge),"N/A")</f>
        <v>77.09535</v>
      </c>
      <c r="N24" s="329">
        <f>IF(LEN('UPS PMI_Base'!N22)&gt;0,(ROUND('UPS PMI_Base'!N22*(1+Mail_Innovations_Markup),2))*(1+Mail_Innovations_Fuel_Surcharge),"N/A")</f>
        <v>94.19925</v>
      </c>
      <c r="O24" s="329">
        <f>IF(LEN('UPS PMI_Base'!O22)&gt;0,(ROUND('UPS PMI_Base'!O22*(1+Mail_Innovations_Markup),2))*(1+Mail_Innovations_Fuel_Surcharge),"N/A")</f>
        <v>98.8746</v>
      </c>
      <c r="P24" s="329">
        <f>IF(LEN('UPS PMI_Base'!P22)&gt;0,(ROUND('UPS PMI_Base'!P22*(1+Mail_Innovations_Markup),2))*(1+Mail_Innovations_Fuel_Surcharge),"N/A")</f>
        <v>86.95725</v>
      </c>
      <c r="Q24" s="329">
        <f>IF(LEN('UPS PMI_Base'!Q22)&gt;0,(ROUND('UPS PMI_Base'!Q22*(1+Mail_Innovations_Markup),2))*(1+Mail_Innovations_Fuel_Surcharge),"N/A")</f>
        <v>87.8199</v>
      </c>
      <c r="R24" s="329">
        <f>IF(LEN('UPS PMI_Base'!R22)&gt;0,(ROUND('UPS PMI_Base'!R22*(1+Mail_Innovations_Markup),2))*(1+Mail_Innovations_Fuel_Surcharge),"N/A")</f>
        <v>92.9106</v>
      </c>
      <c r="S24" s="329">
        <f>IF(LEN('UPS PMI_Base'!S22)&gt;0,(ROUND('UPS PMI_Base'!S22*(1+Mail_Innovations_Markup),2))*(1+Mail_Innovations_Fuel_Surcharge),"N/A")</f>
        <v>69.83205</v>
      </c>
      <c r="T24" s="329">
        <f>IF(LEN('UPS PMI_Base'!T22)&gt;0,(ROUND('UPS PMI_Base'!T22*(1+Mail_Innovations_Markup),2))*(1+Mail_Innovations_Fuel_Surcharge),"N/A")</f>
        <v>85.5621</v>
      </c>
      <c r="U24" s="329">
        <f>IF(LEN('UPS PMI_Base'!U22)&gt;0,(ROUND('UPS PMI_Base'!U22*(1+Mail_Innovations_Markup),2))*(1+Mail_Innovations_Fuel_Surcharge),"N/A")</f>
        <v>141.4959</v>
      </c>
      <c r="V24" s="329">
        <f>IF(LEN('UPS PMI_Base'!V22)&gt;0,(ROUND('UPS PMI_Base'!V22*(1+Mail_Innovations_Markup),2))*(1+Mail_Innovations_Fuel_Surcharge),"N/A")</f>
        <v>108.4383</v>
      </c>
    </row>
    <row r="25" ht="12.75" customHeight="1">
      <c r="A25" s="328">
        <v>20.0</v>
      </c>
      <c r="B25" s="329">
        <f>IF(LEN('UPS PMI_Base'!B23)&gt;0,ROUND('UPS PMI_Base'!B23*(1+Mail_Innovations_Markup),2),"N/A")</f>
        <v>73.1</v>
      </c>
      <c r="C25" s="329">
        <f>IF(LEN('UPS PMI_Base'!C23)&gt;0,(ROUND('UPS PMI_Base'!C23*(1+Mail_Innovations_Markup),2))*(1+Mail_Innovations_Fuel_Surcharge),"N/A")</f>
        <v>72.23895</v>
      </c>
      <c r="D25" s="329">
        <f>IF(LEN('UPS PMI_Base'!D23)&gt;0,(ROUND('UPS PMI_Base'!D23*(1+Mail_Innovations_Markup),2))*(1+Mail_Innovations_Fuel_Surcharge),"N/A")</f>
        <v>63.37815</v>
      </c>
      <c r="E25" s="329">
        <f>IF(LEN('UPS PMI_Base'!E23)&gt;0,(ROUND('UPS PMI_Base'!E23*(1+Mail_Innovations_Markup),2))*(1+Mail_Innovations_Fuel_Surcharge),"N/A")</f>
        <v>92.655</v>
      </c>
      <c r="F25" s="329">
        <f>IF(LEN('UPS PMI_Base'!F23)&gt;0,(ROUND('UPS PMI_Base'!F23*(1+Mail_Innovations_Markup),2))*(1+Mail_Innovations_Fuel_Surcharge),"N/A")</f>
        <v>84.80595</v>
      </c>
      <c r="G25" s="329">
        <f>IF(LEN('UPS PMI_Base'!G23)&gt;0,(ROUND('UPS PMI_Base'!G23*(1+Mail_Innovations_Markup),2))*(1+Mail_Innovations_Fuel_Surcharge),"N/A")</f>
        <v>91.2492</v>
      </c>
      <c r="H25" s="329">
        <f>IF(LEN('UPS PMI_Base'!H23)&gt;0,(ROUND('UPS PMI_Base'!H23*(1+Mail_Innovations_Markup),2))*(1+Mail_Innovations_Fuel_Surcharge),"N/A")</f>
        <v>79.1721</v>
      </c>
      <c r="I25" s="329">
        <f>IF(LEN('UPS PMI_Base'!I23)&gt;0,(ROUND('UPS PMI_Base'!I23*(1+Mail_Innovations_Markup),2))*(1+Mail_Innovations_Fuel_Surcharge),"N/A")</f>
        <v>95.4666</v>
      </c>
      <c r="J25" s="329">
        <f>IF(LEN('UPS PMI_Base'!J23)&gt;0,(ROUND('UPS PMI_Base'!J23*(1+Mail_Innovations_Markup),2))*(1+Mail_Innovations_Fuel_Surcharge),"N/A")</f>
        <v>96.43575</v>
      </c>
      <c r="K25" s="329">
        <f>IF(LEN('UPS PMI_Base'!K23)&gt;0,(ROUND('UPS PMI_Base'!K23*(1+Mail_Innovations_Markup),2))*(1+Mail_Innovations_Fuel_Surcharge),"N/A")</f>
        <v>108.5235</v>
      </c>
      <c r="L25" s="329">
        <f>IF(LEN('UPS PMI_Base'!L23)&gt;0,(ROUND('UPS PMI_Base'!L23*(1+Mail_Innovations_Markup),2))*(1+Mail_Innovations_Fuel_Surcharge),"N/A")</f>
        <v>78.5544</v>
      </c>
      <c r="M25" s="329">
        <f>IF(LEN('UPS PMI_Base'!M23)&gt;0,(ROUND('UPS PMI_Base'!M23*(1+Mail_Innovations_Markup),2))*(1+Mail_Innovations_Fuel_Surcharge),"N/A")</f>
        <v>79.97085</v>
      </c>
      <c r="N25" s="329">
        <f>IF(LEN('UPS PMI_Base'!N23)&gt;0,(ROUND('UPS PMI_Base'!N23*(1+Mail_Innovations_Markup),2))*(1+Mail_Innovations_Fuel_Surcharge),"N/A")</f>
        <v>97.8522</v>
      </c>
      <c r="O25" s="329">
        <f>IF(LEN('UPS PMI_Base'!O23)&gt;0,(ROUND('UPS PMI_Base'!O23*(1+Mail_Innovations_Markup),2))*(1+Mail_Innovations_Fuel_Surcharge),"N/A")</f>
        <v>102.54885</v>
      </c>
      <c r="P25" s="329">
        <f>IF(LEN('UPS PMI_Base'!P23)&gt;0,(ROUND('UPS PMI_Base'!P23*(1+Mail_Innovations_Markup),2))*(1+Mail_Innovations_Fuel_Surcharge),"N/A")</f>
        <v>90.08835</v>
      </c>
      <c r="Q25" s="329">
        <f>IF(LEN('UPS PMI_Base'!Q23)&gt;0,(ROUND('UPS PMI_Base'!Q23*(1+Mail_Innovations_Markup),2))*(1+Mail_Innovations_Fuel_Surcharge),"N/A")</f>
        <v>90.8871</v>
      </c>
      <c r="R25" s="329">
        <f>IF(LEN('UPS PMI_Base'!R23)&gt;0,(ROUND('UPS PMI_Base'!R23*(1+Mail_Innovations_Markup),2))*(1+Mail_Innovations_Fuel_Surcharge),"N/A")</f>
        <v>96.13755</v>
      </c>
      <c r="S25" s="329">
        <f>IF(LEN('UPS PMI_Base'!S23)&gt;0,(ROUND('UPS PMI_Base'!S23*(1+Mail_Innovations_Markup),2))*(1+Mail_Innovations_Fuel_Surcharge),"N/A")</f>
        <v>72.36675</v>
      </c>
      <c r="T25" s="329">
        <f>IF(LEN('UPS PMI_Base'!T23)&gt;0,(ROUND('UPS PMI_Base'!T23*(1+Mail_Innovations_Markup),2))*(1+Mail_Innovations_Fuel_Surcharge),"N/A")</f>
        <v>88.5228</v>
      </c>
      <c r="U25" s="329">
        <f>IF(LEN('UPS PMI_Base'!U23)&gt;0,(ROUND('UPS PMI_Base'!U23*(1+Mail_Innovations_Markup),2))*(1+Mail_Innovations_Fuel_Surcharge),"N/A")</f>
        <v>146.83155</v>
      </c>
      <c r="V25" s="329">
        <f>IF(LEN('UPS PMI_Base'!V23)&gt;0,(ROUND('UPS PMI_Base'!V23*(1+Mail_Innovations_Markup),2))*(1+Mail_Innovations_Fuel_Surcharge),"N/A")</f>
        <v>112.11255</v>
      </c>
    </row>
    <row r="26" ht="12.75" customHeight="1">
      <c r="A26" s="328">
        <v>21.0</v>
      </c>
      <c r="B26" s="329">
        <f>IF(LEN('UPS PMI_Base'!B24)&gt;0,ROUND('UPS PMI_Base'!B24*(1+Mail_Innovations_Markup),2),"N/A")</f>
        <v>148.95</v>
      </c>
      <c r="C26" s="329">
        <f>IF(LEN('UPS PMI_Base'!C24)&gt;0,(ROUND('UPS PMI_Base'!C24*(1+Mail_Innovations_Markup),2))*(1+Mail_Innovations_Fuel_Surcharge),"N/A")</f>
        <v>148.3332</v>
      </c>
      <c r="D26" s="329">
        <f>IF(LEN('UPS PMI_Base'!D24)&gt;0,(ROUND('UPS PMI_Base'!D24*(1+Mail_Innovations_Markup),2))*(1+Mail_Innovations_Fuel_Surcharge),"N/A")</f>
        <v>163.5201</v>
      </c>
      <c r="E26" s="329">
        <f>IF(LEN('UPS PMI_Base'!E24)&gt;0,(ROUND('UPS PMI_Base'!E24*(1+Mail_Innovations_Markup),2))*(1+Mail_Innovations_Fuel_Surcharge),"N/A")</f>
        <v>247.3995</v>
      </c>
      <c r="F26" s="329">
        <f>IF(LEN('UPS PMI_Base'!F24)&gt;0,(ROUND('UPS PMI_Base'!F24*(1+Mail_Innovations_Markup),2))*(1+Mail_Innovations_Fuel_Surcharge),"N/A")</f>
        <v>178.78155</v>
      </c>
      <c r="G26" s="329">
        <f>IF(LEN('UPS PMI_Base'!G24)&gt;0,(ROUND('UPS PMI_Base'!G24*(1+Mail_Innovations_Markup),2))*(1+Mail_Innovations_Fuel_Surcharge),"N/A")</f>
        <v>179.4951</v>
      </c>
      <c r="H26" s="329">
        <f>IF(LEN('UPS PMI_Base'!H24)&gt;0,(ROUND('UPS PMI_Base'!H24*(1+Mail_Innovations_Markup),2))*(1+Mail_Innovations_Fuel_Surcharge),"N/A")</f>
        <v>216.61035</v>
      </c>
      <c r="I26" s="329">
        <f>IF(LEN('UPS PMI_Base'!I24)&gt;0,(ROUND('UPS PMI_Base'!I24*(1+Mail_Innovations_Markup),2))*(1+Mail_Innovations_Fuel_Surcharge),"N/A")</f>
        <v>214.77855</v>
      </c>
      <c r="J26" s="329">
        <f>IF(LEN('UPS PMI_Base'!J24)&gt;0,(ROUND('UPS PMI_Base'!J24*(1+Mail_Innovations_Markup),2))*(1+Mail_Innovations_Fuel_Surcharge),"N/A")</f>
        <v>275.07885</v>
      </c>
      <c r="K26" s="329">
        <f>IF(LEN('UPS PMI_Base'!K24)&gt;0,(ROUND('UPS PMI_Base'!K24*(1+Mail_Innovations_Markup),2))*(1+Mail_Innovations_Fuel_Surcharge),"N/A")</f>
        <v>267.8901</v>
      </c>
      <c r="L26" s="329">
        <f>IF(LEN('UPS PMI_Base'!L24)&gt;0,(ROUND('UPS PMI_Base'!L24*(1+Mail_Innovations_Markup),2))*(1+Mail_Innovations_Fuel_Surcharge),"N/A")</f>
        <v>202.87185</v>
      </c>
      <c r="M26" s="329">
        <f>IF(LEN('UPS PMI_Base'!M24)&gt;0,(ROUND('UPS PMI_Base'!M24*(1+Mail_Innovations_Markup),2))*(1+Mail_Innovations_Fuel_Surcharge),"N/A")</f>
        <v>196.6629</v>
      </c>
      <c r="N26" s="329">
        <f>IF(LEN('UPS PMI_Base'!N24)&gt;0,(ROUND('UPS PMI_Base'!N24*(1+Mail_Innovations_Markup),2))*(1+Mail_Innovations_Fuel_Surcharge),"N/A")</f>
        <v>243.5868</v>
      </c>
      <c r="O26" s="329">
        <f>IF(LEN('UPS PMI_Base'!O24)&gt;0,(ROUND('UPS PMI_Base'!O24*(1+Mail_Innovations_Markup),2))*(1+Mail_Innovations_Fuel_Surcharge),"N/A")</f>
        <v>209.7411</v>
      </c>
      <c r="P26" s="329">
        <f>IF(LEN('UPS PMI_Base'!P24)&gt;0,(ROUND('UPS PMI_Base'!P24*(1+Mail_Innovations_Markup),2))*(1+Mail_Innovations_Fuel_Surcharge),"N/A")</f>
        <v>210.0606</v>
      </c>
      <c r="Q26" s="329">
        <f>IF(LEN('UPS PMI_Base'!Q24)&gt;0,(ROUND('UPS PMI_Base'!Q24*(1+Mail_Innovations_Markup),2))*(1+Mail_Innovations_Fuel_Surcharge),"N/A")</f>
        <v>178.8987</v>
      </c>
      <c r="R26" s="329">
        <f>IF(LEN('UPS PMI_Base'!R24)&gt;0,(ROUND('UPS PMI_Base'!R24*(1+Mail_Innovations_Markup),2))*(1+Mail_Innovations_Fuel_Surcharge),"N/A")</f>
        <v>183.61665</v>
      </c>
      <c r="S26" s="329">
        <f>IF(LEN('UPS PMI_Base'!S24)&gt;0,(ROUND('UPS PMI_Base'!S24*(1+Mail_Innovations_Markup),2))*(1+Mail_Innovations_Fuel_Surcharge),"N/A")</f>
        <v>199.1976</v>
      </c>
      <c r="T26" s="329">
        <f>IF(LEN('UPS PMI_Base'!T24)&gt;0,(ROUND('UPS PMI_Base'!T24*(1+Mail_Innovations_Markup),2))*(1+Mail_Innovations_Fuel_Surcharge),"N/A")</f>
        <v>205.2894</v>
      </c>
      <c r="U26" s="329">
        <f>IF(LEN('UPS PMI_Base'!U24)&gt;0,(ROUND('UPS PMI_Base'!U24*(1+Mail_Innovations_Markup),2))*(1+Mail_Innovations_Fuel_Surcharge),"N/A")</f>
        <v>250.6584</v>
      </c>
      <c r="V26" s="329">
        <f>IF(LEN('UPS PMI_Base'!V24)&gt;0,(ROUND('UPS PMI_Base'!V24*(1+Mail_Innovations_Markup),2))*(1+Mail_Innovations_Fuel_Surcharge),"N/A")</f>
        <v>210.018</v>
      </c>
    </row>
    <row r="27" ht="12.75" customHeight="1">
      <c r="A27" s="328">
        <v>22.0</v>
      </c>
      <c r="B27" s="329">
        <f>IF(LEN('UPS PMI_Base'!B25)&gt;0,ROUND('UPS PMI_Base'!B25*(1+Mail_Innovations_Markup),2),"N/A")</f>
        <v>153.76</v>
      </c>
      <c r="C27" s="329">
        <f>IF(LEN('UPS PMI_Base'!C25)&gt;0,(ROUND('UPS PMI_Base'!C25*(1+Mail_Innovations_Markup),2))*(1+Mail_Innovations_Fuel_Surcharge),"N/A")</f>
        <v>153.15765</v>
      </c>
      <c r="D27" s="329">
        <f>IF(LEN('UPS PMI_Base'!D25)&gt;0,(ROUND('UPS PMI_Base'!D25*(1+Mail_Innovations_Markup),2))*(1+Mail_Innovations_Fuel_Surcharge),"N/A")</f>
        <v>168.483</v>
      </c>
      <c r="E27" s="329">
        <f>IF(LEN('UPS PMI_Base'!E25)&gt;0,(ROUND('UPS PMI_Base'!E25*(1+Mail_Innovations_Markup),2))*(1+Mail_Innovations_Fuel_Surcharge),"N/A")</f>
        <v>255.8769</v>
      </c>
      <c r="F27" s="329">
        <f>IF(LEN('UPS PMI_Base'!F25)&gt;0,(ROUND('UPS PMI_Base'!F25*(1+Mail_Innovations_Markup),2))*(1+Mail_Innovations_Fuel_Surcharge),"N/A")</f>
        <v>184.0533</v>
      </c>
      <c r="G27" s="329">
        <f>IF(LEN('UPS PMI_Base'!G25)&gt;0,(ROUND('UPS PMI_Base'!G25*(1+Mail_Innovations_Markup),2))*(1+Mail_Innovations_Fuel_Surcharge),"N/A")</f>
        <v>184.78815</v>
      </c>
      <c r="H27" s="329">
        <f>IF(LEN('UPS PMI_Base'!H25)&gt;0,(ROUND('UPS PMI_Base'!H25*(1+Mail_Innovations_Markup),2))*(1+Mail_Innovations_Fuel_Surcharge),"N/A")</f>
        <v>223.74585</v>
      </c>
      <c r="I27" s="329">
        <f>IF(LEN('UPS PMI_Base'!I25)&gt;0,(ROUND('UPS PMI_Base'!I25*(1+Mail_Innovations_Markup),2))*(1+Mail_Innovations_Fuel_Surcharge),"N/A")</f>
        <v>221.8395</v>
      </c>
      <c r="J27" s="329">
        <f>IF(LEN('UPS PMI_Base'!J25)&gt;0,(ROUND('UPS PMI_Base'!J25*(1+Mail_Innovations_Markup),2))*(1+Mail_Innovations_Fuel_Surcharge),"N/A")</f>
        <v>285.0153</v>
      </c>
      <c r="K27" s="329">
        <f>IF(LEN('UPS PMI_Base'!K25)&gt;0,(ROUND('UPS PMI_Base'!K25*(1+Mail_Innovations_Markup),2))*(1+Mail_Innovations_Fuel_Surcharge),"N/A")</f>
        <v>277.4964</v>
      </c>
      <c r="L27" s="329">
        <f>IF(LEN('UPS PMI_Base'!L25)&gt;0,(ROUND('UPS PMI_Base'!L25*(1+Mail_Innovations_Markup),2))*(1+Mail_Innovations_Fuel_Surcharge),"N/A")</f>
        <v>209.66655</v>
      </c>
      <c r="M27" s="329">
        <f>IF(LEN('UPS PMI_Base'!M25)&gt;0,(ROUND('UPS PMI_Base'!M25*(1+Mail_Innovations_Markup),2))*(1+Mail_Innovations_Fuel_Surcharge),"N/A")</f>
        <v>203.0529</v>
      </c>
      <c r="N27" s="329">
        <f>IF(LEN('UPS PMI_Base'!N25)&gt;0,(ROUND('UPS PMI_Base'!N25*(1+Mail_Innovations_Markup),2))*(1+Mail_Innovations_Fuel_Surcharge),"N/A")</f>
        <v>252.0216</v>
      </c>
      <c r="O27" s="329">
        <f>IF(LEN('UPS PMI_Base'!O25)&gt;0,(ROUND('UPS PMI_Base'!O25*(1+Mail_Innovations_Markup),2))*(1+Mail_Innovations_Fuel_Surcharge),"N/A")</f>
        <v>216.73815</v>
      </c>
      <c r="P27" s="329">
        <f>IF(LEN('UPS PMI_Base'!P25)&gt;0,(ROUND('UPS PMI_Base'!P25*(1+Mail_Innovations_Markup),2))*(1+Mail_Innovations_Fuel_Surcharge),"N/A")</f>
        <v>216.73815</v>
      </c>
      <c r="Q27" s="329">
        <f>IF(LEN('UPS PMI_Base'!Q25)&gt;0,(ROUND('UPS PMI_Base'!Q25*(1+Mail_Innovations_Markup),2))*(1+Mail_Innovations_Fuel_Surcharge),"N/A")</f>
        <v>184.458</v>
      </c>
      <c r="R27" s="329">
        <f>IF(LEN('UPS PMI_Base'!R25)&gt;0,(ROUND('UPS PMI_Base'!R25*(1+Mail_Innovations_Markup),2))*(1+Mail_Innovations_Fuel_Surcharge),"N/A")</f>
        <v>189.2931</v>
      </c>
      <c r="S27" s="329">
        <f>IF(LEN('UPS PMI_Base'!S25)&gt;0,(ROUND('UPS PMI_Base'!S25*(1+Mail_Innovations_Markup),2))*(1+Mail_Innovations_Fuel_Surcharge),"N/A")</f>
        <v>205.34265</v>
      </c>
      <c r="T27" s="329">
        <f>IF(LEN('UPS PMI_Base'!T25)&gt;0,(ROUND('UPS PMI_Base'!T25*(1+Mail_Innovations_Markup),2))*(1+Mail_Innovations_Fuel_Surcharge),"N/A")</f>
        <v>211.49835</v>
      </c>
      <c r="U27" s="329">
        <f>IF(LEN('UPS PMI_Base'!U25)&gt;0,(ROUND('UPS PMI_Base'!U25*(1+Mail_Innovations_Markup),2))*(1+Mail_Innovations_Fuel_Surcharge),"N/A")</f>
        <v>259.221</v>
      </c>
      <c r="V27" s="329">
        <f>IF(LEN('UPS PMI_Base'!V25)&gt;0,(ROUND('UPS PMI_Base'!V25*(1+Mail_Innovations_Markup),2))*(1+Mail_Innovations_Fuel_Surcharge),"N/A")</f>
        <v>216.408</v>
      </c>
    </row>
    <row r="28" ht="12.75" customHeight="1">
      <c r="A28" s="328">
        <v>23.0</v>
      </c>
      <c r="B28" s="329">
        <f>IF(LEN('UPS PMI_Base'!B26)&gt;0,ROUND('UPS PMI_Base'!B26*(1+Mail_Innovations_Markup),2),"N/A")</f>
        <v>158.58</v>
      </c>
      <c r="C28" s="329">
        <f>IF(LEN('UPS PMI_Base'!C26)&gt;0,(ROUND('UPS PMI_Base'!C26*(1+Mail_Innovations_Markup),2))*(1+Mail_Innovations_Fuel_Surcharge),"N/A")</f>
        <v>158.0034</v>
      </c>
      <c r="D28" s="329">
        <f>IF(LEN('UPS PMI_Base'!D26)&gt;0,(ROUND('UPS PMI_Base'!D26*(1+Mail_Innovations_Markup),2))*(1+Mail_Innovations_Fuel_Surcharge),"N/A")</f>
        <v>173.49915</v>
      </c>
      <c r="E28" s="329">
        <f>IF(LEN('UPS PMI_Base'!E26)&gt;0,(ROUND('UPS PMI_Base'!E26*(1+Mail_Innovations_Markup),2))*(1+Mail_Innovations_Fuel_Surcharge),"N/A")</f>
        <v>264.3756</v>
      </c>
      <c r="F28" s="329">
        <f>IF(LEN('UPS PMI_Base'!F26)&gt;0,(ROUND('UPS PMI_Base'!F26*(1+Mail_Innovations_Markup),2))*(1+Mail_Innovations_Fuel_Surcharge),"N/A")</f>
        <v>189.34635</v>
      </c>
      <c r="G28" s="329">
        <f>IF(LEN('UPS PMI_Base'!G26)&gt;0,(ROUND('UPS PMI_Base'!G26*(1+Mail_Innovations_Markup),2))*(1+Mail_Innovations_Fuel_Surcharge),"N/A")</f>
        <v>190.13445</v>
      </c>
      <c r="H28" s="329">
        <f>IF(LEN('UPS PMI_Base'!H26)&gt;0,(ROUND('UPS PMI_Base'!H26*(1+Mail_Innovations_Markup),2))*(1+Mail_Innovations_Fuel_Surcharge),"N/A")</f>
        <v>230.86005</v>
      </c>
      <c r="I28" s="329">
        <f>IF(LEN('UPS PMI_Base'!I26)&gt;0,(ROUND('UPS PMI_Base'!I26*(1+Mail_Innovations_Markup),2))*(1+Mail_Innovations_Fuel_Surcharge),"N/A")</f>
        <v>228.90045</v>
      </c>
      <c r="J28" s="329">
        <f>IF(LEN('UPS PMI_Base'!J26)&gt;0,(ROUND('UPS PMI_Base'!J26*(1+Mail_Innovations_Markup),2))*(1+Mail_Innovations_Fuel_Surcharge),"N/A")</f>
        <v>294.88785</v>
      </c>
      <c r="K28" s="329">
        <f>IF(LEN('UPS PMI_Base'!K26)&gt;0,(ROUND('UPS PMI_Base'!K26*(1+Mail_Innovations_Markup),2))*(1+Mail_Innovations_Fuel_Surcharge),"N/A")</f>
        <v>287.1027</v>
      </c>
      <c r="L28" s="329">
        <f>IF(LEN('UPS PMI_Base'!L26)&gt;0,(ROUND('UPS PMI_Base'!L26*(1+Mail_Innovations_Markup),2))*(1+Mail_Innovations_Fuel_Surcharge),"N/A")</f>
        <v>216.39735</v>
      </c>
      <c r="M28" s="329">
        <f>IF(LEN('UPS PMI_Base'!M26)&gt;0,(ROUND('UPS PMI_Base'!M26*(1+Mail_Innovations_Markup),2))*(1+Mail_Innovations_Fuel_Surcharge),"N/A")</f>
        <v>209.5068</v>
      </c>
      <c r="N28" s="329">
        <f>IF(LEN('UPS PMI_Base'!N26)&gt;0,(ROUND('UPS PMI_Base'!N26*(1+Mail_Innovations_Markup),2))*(1+Mail_Innovations_Fuel_Surcharge),"N/A")</f>
        <v>260.3925</v>
      </c>
      <c r="O28" s="329">
        <f>IF(LEN('UPS PMI_Base'!O26)&gt;0,(ROUND('UPS PMI_Base'!O26*(1+Mail_Innovations_Markup),2))*(1+Mail_Innovations_Fuel_Surcharge),"N/A")</f>
        <v>223.72455</v>
      </c>
      <c r="P28" s="329">
        <f>IF(LEN('UPS PMI_Base'!P26)&gt;0,(ROUND('UPS PMI_Base'!P26*(1+Mail_Innovations_Markup),2))*(1+Mail_Innovations_Fuel_Surcharge),"N/A")</f>
        <v>223.3944</v>
      </c>
      <c r="Q28" s="329">
        <f>IF(LEN('UPS PMI_Base'!Q26)&gt;0,(ROUND('UPS PMI_Base'!Q26*(1+Mail_Innovations_Markup),2))*(1+Mail_Innovations_Fuel_Surcharge),"N/A")</f>
        <v>189.996</v>
      </c>
      <c r="R28" s="329">
        <f>IF(LEN('UPS PMI_Base'!R26)&gt;0,(ROUND('UPS PMI_Base'!R26*(1+Mail_Innovations_Markup),2))*(1+Mail_Innovations_Fuel_Surcharge),"N/A")</f>
        <v>194.96955</v>
      </c>
      <c r="S28" s="329">
        <f>IF(LEN('UPS PMI_Base'!S26)&gt;0,(ROUND('UPS PMI_Base'!S26*(1+Mail_Innovations_Markup),2))*(1+Mail_Innovations_Fuel_Surcharge),"N/A")</f>
        <v>211.47705</v>
      </c>
      <c r="T28" s="329">
        <f>IF(LEN('UPS PMI_Base'!T26)&gt;0,(ROUND('UPS PMI_Base'!T26*(1+Mail_Innovations_Markup),2))*(1+Mail_Innovations_Fuel_Surcharge),"N/A")</f>
        <v>217.63275</v>
      </c>
      <c r="U28" s="329">
        <f>IF(LEN('UPS PMI_Base'!U26)&gt;0,(ROUND('UPS PMI_Base'!U26*(1+Mail_Innovations_Markup),2))*(1+Mail_Innovations_Fuel_Surcharge),"N/A")</f>
        <v>267.8475</v>
      </c>
      <c r="V28" s="329">
        <f>IF(LEN('UPS PMI_Base'!V26)&gt;0,(ROUND('UPS PMI_Base'!V26*(1+Mail_Innovations_Markup),2))*(1+Mail_Innovations_Fuel_Surcharge),"N/A")</f>
        <v>222.7341</v>
      </c>
    </row>
    <row r="29" ht="12.75" customHeight="1">
      <c r="A29" s="328">
        <v>24.0</v>
      </c>
      <c r="B29" s="329">
        <f>IF(LEN('UPS PMI_Base'!B27)&gt;0,ROUND('UPS PMI_Base'!B27*(1+Mail_Innovations_Markup),2),"N/A")</f>
        <v>163.38</v>
      </c>
      <c r="C29" s="329">
        <f>IF(LEN('UPS PMI_Base'!C27)&gt;0,(ROUND('UPS PMI_Base'!C27*(1+Mail_Innovations_Markup),2))*(1+Mail_Innovations_Fuel_Surcharge),"N/A")</f>
        <v>162.8172</v>
      </c>
      <c r="D29" s="329">
        <f>IF(LEN('UPS PMI_Base'!D27)&gt;0,(ROUND('UPS PMI_Base'!D27*(1+Mail_Innovations_Markup),2))*(1+Mail_Innovations_Fuel_Surcharge),"N/A")</f>
        <v>178.46205</v>
      </c>
      <c r="E29" s="329">
        <f>IF(LEN('UPS PMI_Base'!E27)&gt;0,(ROUND('UPS PMI_Base'!E27*(1+Mail_Innovations_Markup),2))*(1+Mail_Innovations_Fuel_Surcharge),"N/A")</f>
        <v>272.8743</v>
      </c>
      <c r="F29" s="329">
        <f>IF(LEN('UPS PMI_Base'!F27)&gt;0,(ROUND('UPS PMI_Base'!F27*(1+Mail_Innovations_Markup),2))*(1+Mail_Innovations_Fuel_Surcharge),"N/A")</f>
        <v>194.62875</v>
      </c>
      <c r="G29" s="329">
        <f>IF(LEN('UPS PMI_Base'!G27)&gt;0,(ROUND('UPS PMI_Base'!G27*(1+Mail_Innovations_Markup),2))*(1+Mail_Innovations_Fuel_Surcharge),"N/A")</f>
        <v>195.41685</v>
      </c>
      <c r="H29" s="329">
        <f>IF(LEN('UPS PMI_Base'!H27)&gt;0,(ROUND('UPS PMI_Base'!H27*(1+Mail_Innovations_Markup),2))*(1+Mail_Innovations_Fuel_Surcharge),"N/A")</f>
        <v>237.97425</v>
      </c>
      <c r="I29" s="329">
        <f>IF(LEN('UPS PMI_Base'!I27)&gt;0,(ROUND('UPS PMI_Base'!I27*(1+Mail_Innovations_Markup),2))*(1+Mail_Innovations_Fuel_Surcharge),"N/A")</f>
        <v>235.95075</v>
      </c>
      <c r="J29" s="329">
        <f>IF(LEN('UPS PMI_Base'!J27)&gt;0,(ROUND('UPS PMI_Base'!J27*(1+Mail_Innovations_Markup),2))*(1+Mail_Innovations_Fuel_Surcharge),"N/A")</f>
        <v>304.74975</v>
      </c>
      <c r="K29" s="329">
        <f>IF(LEN('UPS PMI_Base'!K27)&gt;0,(ROUND('UPS PMI_Base'!K27*(1+Mail_Innovations_Markup),2))*(1+Mail_Innovations_Fuel_Surcharge),"N/A")</f>
        <v>296.76225</v>
      </c>
      <c r="L29" s="329">
        <f>IF(LEN('UPS PMI_Base'!L27)&gt;0,(ROUND('UPS PMI_Base'!L27*(1+Mail_Innovations_Markup),2))*(1+Mail_Innovations_Fuel_Surcharge),"N/A")</f>
        <v>223.17075</v>
      </c>
      <c r="M29" s="329">
        <f>IF(LEN('UPS PMI_Base'!M27)&gt;0,(ROUND('UPS PMI_Base'!M27*(1+Mail_Innovations_Markup),2))*(1+Mail_Innovations_Fuel_Surcharge),"N/A")</f>
        <v>215.90745</v>
      </c>
      <c r="N29" s="329">
        <f>IF(LEN('UPS PMI_Base'!N27)&gt;0,(ROUND('UPS PMI_Base'!N27*(1+Mail_Innovations_Markup),2))*(1+Mail_Innovations_Fuel_Surcharge),"N/A")</f>
        <v>268.81665</v>
      </c>
      <c r="O29" s="329">
        <f>IF(LEN('UPS PMI_Base'!O27)&gt;0,(ROUND('UPS PMI_Base'!O27*(1+Mail_Innovations_Markup),2))*(1+Mail_Innovations_Fuel_Surcharge),"N/A")</f>
        <v>230.71095</v>
      </c>
      <c r="P29" s="329">
        <f>IF(LEN('UPS PMI_Base'!P27)&gt;0,(ROUND('UPS PMI_Base'!P27*(1+Mail_Innovations_Markup),2))*(1+Mail_Innovations_Fuel_Surcharge),"N/A")</f>
        <v>230.0613</v>
      </c>
      <c r="Q29" s="329">
        <f>IF(LEN('UPS PMI_Base'!Q27)&gt;0,(ROUND('UPS PMI_Base'!Q27*(1+Mail_Innovations_Markup),2))*(1+Mail_Innovations_Fuel_Surcharge),"N/A")</f>
        <v>195.5553</v>
      </c>
      <c r="R29" s="329">
        <f>IF(LEN('UPS PMI_Base'!R27)&gt;0,(ROUND('UPS PMI_Base'!R27*(1+Mail_Innovations_Markup),2))*(1+Mail_Innovations_Fuel_Surcharge),"N/A")</f>
        <v>200.65665</v>
      </c>
      <c r="S29" s="329">
        <f>IF(LEN('UPS PMI_Base'!S27)&gt;0,(ROUND('UPS PMI_Base'!S27*(1+Mail_Innovations_Markup),2))*(1+Mail_Innovations_Fuel_Surcharge),"N/A")</f>
        <v>217.6221</v>
      </c>
      <c r="T29" s="329">
        <f>IF(LEN('UPS PMI_Base'!T27)&gt;0,(ROUND('UPS PMI_Base'!T27*(1+Mail_Innovations_Markup),2))*(1+Mail_Innovations_Fuel_Surcharge),"N/A")</f>
        <v>223.76715</v>
      </c>
      <c r="U29" s="329">
        <f>IF(LEN('UPS PMI_Base'!U27)&gt;0,(ROUND('UPS PMI_Base'!U27*(1+Mail_Innovations_Markup),2))*(1+Mail_Innovations_Fuel_Surcharge),"N/A")</f>
        <v>276.39945</v>
      </c>
      <c r="V29" s="329">
        <f>IF(LEN('UPS PMI_Base'!V27)&gt;0,(ROUND('UPS PMI_Base'!V27*(1+Mail_Innovations_Markup),2))*(1+Mail_Innovations_Fuel_Surcharge),"N/A")</f>
        <v>229.1454</v>
      </c>
    </row>
    <row r="30" ht="12.75" customHeight="1">
      <c r="A30" s="328">
        <v>25.0</v>
      </c>
      <c r="B30" s="329">
        <f>IF(LEN('UPS PMI_Base'!B28)&gt;0,ROUND('UPS PMI_Base'!B28*(1+Mail_Innovations_Markup),2),"N/A")</f>
        <v>168.19</v>
      </c>
      <c r="C30" s="329">
        <f>IF(LEN('UPS PMI_Base'!C28)&gt;0,(ROUND('UPS PMI_Base'!C28*(1+Mail_Innovations_Markup),2))*(1+Mail_Innovations_Fuel_Surcharge),"N/A")</f>
        <v>167.64165</v>
      </c>
      <c r="D30" s="329">
        <f>IF(LEN('UPS PMI_Base'!D28)&gt;0,(ROUND('UPS PMI_Base'!D28*(1+Mail_Innovations_Markup),2))*(1+Mail_Innovations_Fuel_Surcharge),"N/A")</f>
        <v>183.48885</v>
      </c>
      <c r="E30" s="329">
        <f>IF(LEN('UPS PMI_Base'!E28)&gt;0,(ROUND('UPS PMI_Base'!E28*(1+Mail_Innovations_Markup),2))*(1+Mail_Innovations_Fuel_Surcharge),"N/A")</f>
        <v>281.373</v>
      </c>
      <c r="F30" s="329">
        <f>IF(LEN('UPS PMI_Base'!F28)&gt;0,(ROUND('UPS PMI_Base'!F28*(1+Mail_Innovations_Markup),2))*(1+Mail_Innovations_Fuel_Surcharge),"N/A")</f>
        <v>199.93245</v>
      </c>
      <c r="G30" s="329">
        <f>IF(LEN('UPS PMI_Base'!G28)&gt;0,(ROUND('UPS PMI_Base'!G28*(1+Mail_Innovations_Markup),2))*(1+Mail_Innovations_Fuel_Surcharge),"N/A")</f>
        <v>200.7099</v>
      </c>
      <c r="H30" s="329">
        <f>IF(LEN('UPS PMI_Base'!H28)&gt;0,(ROUND('UPS PMI_Base'!H28*(1+Mail_Innovations_Markup),2))*(1+Mail_Innovations_Fuel_Surcharge),"N/A")</f>
        <v>245.08845</v>
      </c>
      <c r="I30" s="329">
        <f>IF(LEN('UPS PMI_Base'!I28)&gt;0,(ROUND('UPS PMI_Base'!I28*(1+Mail_Innovations_Markup),2))*(1+Mail_Innovations_Fuel_Surcharge),"N/A")</f>
        <v>242.9904</v>
      </c>
      <c r="J30" s="329">
        <f>IF(LEN('UPS PMI_Base'!J28)&gt;0,(ROUND('UPS PMI_Base'!J28*(1+Mail_Innovations_Markup),2))*(1+Mail_Innovations_Fuel_Surcharge),"N/A")</f>
        <v>314.63295</v>
      </c>
      <c r="K30" s="329">
        <f>IF(LEN('UPS PMI_Base'!K28)&gt;0,(ROUND('UPS PMI_Base'!K28*(1+Mail_Innovations_Markup),2))*(1+Mail_Innovations_Fuel_Surcharge),"N/A")</f>
        <v>306.36855</v>
      </c>
      <c r="L30" s="329">
        <f>IF(LEN('UPS PMI_Base'!L28)&gt;0,(ROUND('UPS PMI_Base'!L28*(1+Mail_Innovations_Markup),2))*(1+Mail_Innovations_Fuel_Surcharge),"N/A")</f>
        <v>229.9122</v>
      </c>
      <c r="M30" s="329">
        <f>IF(LEN('UPS PMI_Base'!M28)&gt;0,(ROUND('UPS PMI_Base'!M28*(1+Mail_Innovations_Markup),2))*(1+Mail_Innovations_Fuel_Surcharge),"N/A")</f>
        <v>222.372</v>
      </c>
      <c r="N30" s="329">
        <f>IF(LEN('UPS PMI_Base'!N28)&gt;0,(ROUND('UPS PMI_Base'!N28*(1+Mail_Innovations_Markup),2))*(1+Mail_Innovations_Fuel_Surcharge),"N/A")</f>
        <v>277.25145</v>
      </c>
      <c r="O30" s="329">
        <f>IF(LEN('UPS PMI_Base'!O28)&gt;0,(ROUND('UPS PMI_Base'!O28*(1+Mail_Innovations_Markup),2))*(1+Mail_Innovations_Fuel_Surcharge),"N/A")</f>
        <v>237.76125</v>
      </c>
      <c r="P30" s="329">
        <f>IF(LEN('UPS PMI_Base'!P28)&gt;0,(ROUND('UPS PMI_Base'!P28*(1+Mail_Innovations_Markup),2))*(1+Mail_Innovations_Fuel_Surcharge),"N/A")</f>
        <v>236.71755</v>
      </c>
      <c r="Q30" s="329">
        <f>IF(LEN('UPS PMI_Base'!Q28)&gt;0,(ROUND('UPS PMI_Base'!Q28*(1+Mail_Innovations_Markup),2))*(1+Mail_Innovations_Fuel_Surcharge),"N/A")</f>
        <v>201.04005</v>
      </c>
      <c r="R30" s="329">
        <f>IF(LEN('UPS PMI_Base'!R28)&gt;0,(ROUND('UPS PMI_Base'!R28*(1+Mail_Innovations_Markup),2))*(1+Mail_Innovations_Fuel_Surcharge),"N/A")</f>
        <v>206.3331</v>
      </c>
      <c r="S30" s="329">
        <f>IF(LEN('UPS PMI_Base'!S28)&gt;0,(ROUND('UPS PMI_Base'!S28*(1+Mail_Innovations_Markup),2))*(1+Mail_Innovations_Fuel_Surcharge),"N/A")</f>
        <v>223.7565</v>
      </c>
      <c r="T30" s="329">
        <f>IF(LEN('UPS PMI_Base'!T28)&gt;0,(ROUND('UPS PMI_Base'!T28*(1+Mail_Innovations_Markup),2))*(1+Mail_Innovations_Fuel_Surcharge),"N/A")</f>
        <v>229.9122</v>
      </c>
      <c r="U30" s="329">
        <f>IF(LEN('UPS PMI_Base'!U28)&gt;0,(ROUND('UPS PMI_Base'!U28*(1+Mail_Innovations_Markup),2))*(1+Mail_Innovations_Fuel_Surcharge),"N/A")</f>
        <v>285.0366</v>
      </c>
      <c r="V30" s="329">
        <f>IF(LEN('UPS PMI_Base'!V28)&gt;0,(ROUND('UPS PMI_Base'!V28*(1+Mail_Innovations_Markup),2))*(1+Mail_Innovations_Fuel_Surcharge),"N/A")</f>
        <v>232.99005</v>
      </c>
    </row>
    <row r="31" ht="12.75" customHeight="1">
      <c r="A31" s="328">
        <v>26.0</v>
      </c>
      <c r="B31" s="329">
        <f>IF(LEN('UPS PMI_Base'!B29)&gt;0,ROUND('UPS PMI_Base'!B29*(1+Mail_Innovations_Markup),2),"N/A")</f>
        <v>173.07</v>
      </c>
      <c r="C31" s="329">
        <f>IF(LEN('UPS PMI_Base'!C29)&gt;0,(ROUND('UPS PMI_Base'!C29*(1+Mail_Innovations_Markup),2))*(1+Mail_Innovations_Fuel_Surcharge),"N/A")</f>
        <v>172.54065</v>
      </c>
      <c r="D31" s="329">
        <f>IF(LEN('UPS PMI_Base'!D29)&gt;0,(ROUND('UPS PMI_Base'!D29*(1+Mail_Innovations_Markup),2))*(1+Mail_Innovations_Fuel_Surcharge),"N/A")</f>
        <v>188.45175</v>
      </c>
      <c r="E31" s="329">
        <f>IF(LEN('UPS PMI_Base'!E29)&gt;0,(ROUND('UPS PMI_Base'!E29*(1+Mail_Innovations_Markup),2))*(1+Mail_Innovations_Fuel_Surcharge),"N/A")</f>
        <v>289.86105</v>
      </c>
      <c r="F31" s="329">
        <f>IF(LEN('UPS PMI_Base'!F29)&gt;0,(ROUND('UPS PMI_Base'!F29*(1+Mail_Innovations_Markup),2))*(1+Mail_Innovations_Fuel_Surcharge),"N/A")</f>
        <v>205.2042</v>
      </c>
      <c r="G31" s="329">
        <f>IF(LEN('UPS PMI_Base'!G29)&gt;0,(ROUND('UPS PMI_Base'!G29*(1+Mail_Innovations_Markup),2))*(1+Mail_Innovations_Fuel_Surcharge),"N/A")</f>
        <v>206.0562</v>
      </c>
      <c r="H31" s="329">
        <f>IF(LEN('UPS PMI_Base'!H29)&gt;0,(ROUND('UPS PMI_Base'!H29*(1+Mail_Innovations_Markup),2))*(1+Mail_Innovations_Fuel_Surcharge),"N/A")</f>
        <v>252.2133</v>
      </c>
      <c r="I31" s="329">
        <f>IF(LEN('UPS PMI_Base'!I29)&gt;0,(ROUND('UPS PMI_Base'!I29*(1+Mail_Innovations_Markup),2))*(1+Mail_Innovations_Fuel_Surcharge),"N/A")</f>
        <v>250.062</v>
      </c>
      <c r="J31" s="329">
        <f>IF(LEN('UPS PMI_Base'!J29)&gt;0,(ROUND('UPS PMI_Base'!J29*(1+Mail_Innovations_Markup),2))*(1+Mail_Innovations_Fuel_Surcharge),"N/A")</f>
        <v>324.5694</v>
      </c>
      <c r="K31" s="329">
        <f>IF(LEN('UPS PMI_Base'!K29)&gt;0,(ROUND('UPS PMI_Base'!K29*(1+Mail_Innovations_Markup),2))*(1+Mail_Innovations_Fuel_Surcharge),"N/A")</f>
        <v>316.0494</v>
      </c>
      <c r="L31" s="329">
        <f>IF(LEN('UPS PMI_Base'!L29)&gt;0,(ROUND('UPS PMI_Base'!L29*(1+Mail_Innovations_Markup),2))*(1+Mail_Innovations_Fuel_Surcharge),"N/A")</f>
        <v>236.7069</v>
      </c>
      <c r="M31" s="329">
        <f>IF(LEN('UPS PMI_Base'!M29)&gt;0,(ROUND('UPS PMI_Base'!M29*(1+Mail_Innovations_Markup),2))*(1+Mail_Innovations_Fuel_Surcharge),"N/A")</f>
        <v>228.77265</v>
      </c>
      <c r="N31" s="329">
        <f>IF(LEN('UPS PMI_Base'!N29)&gt;0,(ROUND('UPS PMI_Base'!N29*(1+Mail_Innovations_Markup),2))*(1+Mail_Innovations_Fuel_Surcharge),"N/A")</f>
        <v>285.6756</v>
      </c>
      <c r="O31" s="329">
        <f>IF(LEN('UPS PMI_Base'!O29)&gt;0,(ROUND('UPS PMI_Base'!O29*(1+Mail_Innovations_Markup),2))*(1+Mail_Innovations_Fuel_Surcharge),"N/A")</f>
        <v>244.74765</v>
      </c>
      <c r="P31" s="329">
        <f>IF(LEN('UPS PMI_Base'!P29)&gt;0,(ROUND('UPS PMI_Base'!P29*(1+Mail_Innovations_Markup),2))*(1+Mail_Innovations_Fuel_Surcharge),"N/A")</f>
        <v>243.38445</v>
      </c>
      <c r="Q31" s="329">
        <f>IF(LEN('UPS PMI_Base'!Q29)&gt;0,(ROUND('UPS PMI_Base'!Q29*(1+Mail_Innovations_Markup),2))*(1+Mail_Innovations_Fuel_Surcharge),"N/A")</f>
        <v>206.57805</v>
      </c>
      <c r="R31" s="329">
        <f>IF(LEN('UPS PMI_Base'!R29)&gt;0,(ROUND('UPS PMI_Base'!R29*(1+Mail_Innovations_Markup),2))*(1+Mail_Innovations_Fuel_Surcharge),"N/A")</f>
        <v>212.00955</v>
      </c>
      <c r="S31" s="329">
        <f>IF(LEN('UPS PMI_Base'!S29)&gt;0,(ROUND('UPS PMI_Base'!S29*(1+Mail_Innovations_Markup),2))*(1+Mail_Innovations_Fuel_Surcharge),"N/A")</f>
        <v>229.88025</v>
      </c>
      <c r="T31" s="329">
        <f>IF(LEN('UPS PMI_Base'!T29)&gt;0,(ROUND('UPS PMI_Base'!T29*(1+Mail_Innovations_Markup),2))*(1+Mail_Innovations_Fuel_Surcharge),"N/A")</f>
        <v>236.0466</v>
      </c>
      <c r="U31" s="329">
        <f>IF(LEN('UPS PMI_Base'!U29)&gt;0,(ROUND('UPS PMI_Base'!U29*(1+Mail_Innovations_Markup),2))*(1+Mail_Innovations_Fuel_Surcharge),"N/A")</f>
        <v>293.6631</v>
      </c>
      <c r="V31" s="329">
        <f>IF(LEN('UPS PMI_Base'!V29)&gt;0,(ROUND('UPS PMI_Base'!V29*(1+Mail_Innovations_Markup),2))*(1+Mail_Innovations_Fuel_Surcharge),"N/A")</f>
        <v>236.8347</v>
      </c>
    </row>
    <row r="32" ht="12.75" customHeight="1">
      <c r="A32" s="328">
        <v>27.0</v>
      </c>
      <c r="B32" s="329">
        <f>IF(LEN('UPS PMI_Base'!B30)&gt;0,ROUND('UPS PMI_Base'!B30*(1+Mail_Innovations_Markup),2),"N/A")</f>
        <v>177.88</v>
      </c>
      <c r="C32" s="329">
        <f>IF(LEN('UPS PMI_Base'!C30)&gt;0,(ROUND('UPS PMI_Base'!C30*(1+Mail_Innovations_Markup),2))*(1+Mail_Innovations_Fuel_Surcharge),"N/A")</f>
        <v>177.3651</v>
      </c>
      <c r="D32" s="329">
        <f>IF(LEN('UPS PMI_Base'!D30)&gt;0,(ROUND('UPS PMI_Base'!D30*(1+Mail_Innovations_Markup),2))*(1+Mail_Innovations_Fuel_Surcharge),"N/A")</f>
        <v>193.47855</v>
      </c>
      <c r="E32" s="329">
        <f>IF(LEN('UPS PMI_Base'!E30)&gt;0,(ROUND('UPS PMI_Base'!E30*(1+Mail_Innovations_Markup),2))*(1+Mail_Innovations_Fuel_Surcharge),"N/A")</f>
        <v>298.3491</v>
      </c>
      <c r="F32" s="329">
        <f>IF(LEN('UPS PMI_Base'!F30)&gt;0,(ROUND('UPS PMI_Base'!F30*(1+Mail_Innovations_Markup),2))*(1+Mail_Innovations_Fuel_Surcharge),"N/A")</f>
        <v>210.49725</v>
      </c>
      <c r="G32" s="329">
        <f>IF(LEN('UPS PMI_Base'!G30)&gt;0,(ROUND('UPS PMI_Base'!G30*(1+Mail_Innovations_Markup),2))*(1+Mail_Innovations_Fuel_Surcharge),"N/A")</f>
        <v>211.34925</v>
      </c>
      <c r="H32" s="329">
        <f>IF(LEN('UPS PMI_Base'!H30)&gt;0,(ROUND('UPS PMI_Base'!H30*(1+Mail_Innovations_Markup),2))*(1+Mail_Innovations_Fuel_Surcharge),"N/A")</f>
        <v>259.33815</v>
      </c>
      <c r="I32" s="329">
        <f>IF(LEN('UPS PMI_Base'!I30)&gt;0,(ROUND('UPS PMI_Base'!I30*(1+Mail_Innovations_Markup),2))*(1+Mail_Innovations_Fuel_Surcharge),"N/A")</f>
        <v>257.1123</v>
      </c>
      <c r="J32" s="329">
        <f>IF(LEN('UPS PMI_Base'!J30)&gt;0,(ROUND('UPS PMI_Base'!J30*(1+Mail_Innovations_Markup),2))*(1+Mail_Innovations_Fuel_Surcharge),"N/A")</f>
        <v>334.4313</v>
      </c>
      <c r="K32" s="329">
        <f>IF(LEN('UPS PMI_Base'!K30)&gt;0,(ROUND('UPS PMI_Base'!K30*(1+Mail_Innovations_Markup),2))*(1+Mail_Innovations_Fuel_Surcharge),"N/A")</f>
        <v>325.6557</v>
      </c>
      <c r="L32" s="329">
        <f>IF(LEN('UPS PMI_Base'!L30)&gt;0,(ROUND('UPS PMI_Base'!L30*(1+Mail_Innovations_Markup),2))*(1+Mail_Innovations_Fuel_Surcharge),"N/A")</f>
        <v>243.42705</v>
      </c>
      <c r="M32" s="329">
        <f>IF(LEN('UPS PMI_Base'!M30)&gt;0,(ROUND('UPS PMI_Base'!M30*(1+Mail_Innovations_Markup),2))*(1+Mail_Innovations_Fuel_Surcharge),"N/A")</f>
        <v>235.18395</v>
      </c>
      <c r="N32" s="329">
        <f>IF(LEN('UPS PMI_Base'!N30)&gt;0,(ROUND('UPS PMI_Base'!N30*(1+Mail_Innovations_Markup),2))*(1+Mail_Innovations_Fuel_Surcharge),"N/A")</f>
        <v>294.1104</v>
      </c>
      <c r="O32" s="329">
        <f>IF(LEN('UPS PMI_Base'!O30)&gt;0,(ROUND('UPS PMI_Base'!O30*(1+Mail_Innovations_Markup),2))*(1+Mail_Innovations_Fuel_Surcharge),"N/A")</f>
        <v>251.73405</v>
      </c>
      <c r="P32" s="329">
        <f>IF(LEN('UPS PMI_Base'!P30)&gt;0,(ROUND('UPS PMI_Base'!P30*(1+Mail_Innovations_Markup),2))*(1+Mail_Innovations_Fuel_Surcharge),"N/A")</f>
        <v>250.0407</v>
      </c>
      <c r="Q32" s="329">
        <f>IF(LEN('UPS PMI_Base'!Q30)&gt;0,(ROUND('UPS PMI_Base'!Q30*(1+Mail_Innovations_Markup),2))*(1+Mail_Innovations_Fuel_Surcharge),"N/A")</f>
        <v>212.13735</v>
      </c>
      <c r="R32" s="329">
        <f>IF(LEN('UPS PMI_Base'!R30)&gt;0,(ROUND('UPS PMI_Base'!R30*(1+Mail_Innovations_Markup),2))*(1+Mail_Innovations_Fuel_Surcharge),"N/A")</f>
        <v>217.686</v>
      </c>
      <c r="S32" s="329">
        <f>IF(LEN('UPS PMI_Base'!S30)&gt;0,(ROUND('UPS PMI_Base'!S30*(1+Mail_Innovations_Markup),2))*(1+Mail_Innovations_Fuel_Surcharge),"N/A")</f>
        <v>236.0253</v>
      </c>
      <c r="T32" s="329">
        <f>IF(LEN('UPS PMI_Base'!T30)&gt;0,(ROUND('UPS PMI_Base'!T30*(1+Mail_Innovations_Markup),2))*(1+Mail_Innovations_Fuel_Surcharge),"N/A")</f>
        <v>242.1171</v>
      </c>
      <c r="U32" s="329">
        <f>IF(LEN('UPS PMI_Base'!U30)&gt;0,(ROUND('UPS PMI_Base'!U30*(1+Mail_Innovations_Markup),2))*(1+Mail_Innovations_Fuel_Surcharge),"N/A")</f>
        <v>302.2257</v>
      </c>
      <c r="V32" s="329">
        <f>IF(LEN('UPS PMI_Base'!V30)&gt;0,(ROUND('UPS PMI_Base'!V30*(1+Mail_Innovations_Markup),2))*(1+Mail_Innovations_Fuel_Surcharge),"N/A")</f>
        <v>242.44725</v>
      </c>
    </row>
    <row r="33" ht="12.75" customHeight="1">
      <c r="A33" s="328">
        <v>28.0</v>
      </c>
      <c r="B33" s="329">
        <f>IF(LEN('UPS PMI_Base'!B31)&gt;0,ROUND('UPS PMI_Base'!B31*(1+Mail_Innovations_Markup),2),"N/A")</f>
        <v>182.7</v>
      </c>
      <c r="C33" s="329">
        <f>IF(LEN('UPS PMI_Base'!C31)&gt;0,(ROUND('UPS PMI_Base'!C31*(1+Mail_Innovations_Markup),2))*(1+Mail_Innovations_Fuel_Surcharge),"N/A")</f>
        <v>182.2002</v>
      </c>
      <c r="D33" s="329">
        <f>IF(LEN('UPS PMI_Base'!D31)&gt;0,(ROUND('UPS PMI_Base'!D31*(1+Mail_Innovations_Markup),2))*(1+Mail_Innovations_Fuel_Surcharge),"N/A")</f>
        <v>198.44145</v>
      </c>
      <c r="E33" s="329">
        <f>IF(LEN('UPS PMI_Base'!E31)&gt;0,(ROUND('UPS PMI_Base'!E31*(1+Mail_Innovations_Markup),2))*(1+Mail_Innovations_Fuel_Surcharge),"N/A")</f>
        <v>306.8478</v>
      </c>
      <c r="F33" s="329">
        <f>IF(LEN('UPS PMI_Base'!F31)&gt;0,(ROUND('UPS PMI_Base'!F31*(1+Mail_Innovations_Markup),2))*(1+Mail_Innovations_Fuel_Surcharge),"N/A")</f>
        <v>215.77965</v>
      </c>
      <c r="G33" s="329">
        <f>IF(LEN('UPS PMI_Base'!G31)&gt;0,(ROUND('UPS PMI_Base'!G31*(1+Mail_Innovations_Markup),2))*(1+Mail_Innovations_Fuel_Surcharge),"N/A")</f>
        <v>216.7062</v>
      </c>
      <c r="H33" s="329">
        <f>IF(LEN('UPS PMI_Base'!H31)&gt;0,(ROUND('UPS PMI_Base'!H31*(1+Mail_Innovations_Markup),2))*(1+Mail_Innovations_Fuel_Surcharge),"N/A")</f>
        <v>266.38845</v>
      </c>
      <c r="I33" s="329">
        <f>IF(LEN('UPS PMI_Base'!I31)&gt;0,(ROUND('UPS PMI_Base'!I31*(1+Mail_Innovations_Markup),2))*(1+Mail_Innovations_Fuel_Surcharge),"N/A")</f>
        <v>264.17325</v>
      </c>
      <c r="J33" s="329">
        <f>IF(LEN('UPS PMI_Base'!J31)&gt;0,(ROUND('UPS PMI_Base'!J31*(1+Mail_Innovations_Markup),2))*(1+Mail_Innovations_Fuel_Surcharge),"N/A")</f>
        <v>344.30385</v>
      </c>
      <c r="K33" s="329">
        <f>IF(LEN('UPS PMI_Base'!K31)&gt;0,(ROUND('UPS PMI_Base'!K31*(1+Mail_Innovations_Markup),2))*(1+Mail_Innovations_Fuel_Surcharge),"N/A")</f>
        <v>335.262</v>
      </c>
      <c r="L33" s="329">
        <f>IF(LEN('UPS PMI_Base'!L31)&gt;0,(ROUND('UPS PMI_Base'!L31*(1+Mail_Innovations_Markup),2))*(1+Mail_Innovations_Fuel_Surcharge),"N/A")</f>
        <v>250.1472</v>
      </c>
      <c r="M33" s="329">
        <f>IF(LEN('UPS PMI_Base'!M31)&gt;0,(ROUND('UPS PMI_Base'!M31*(1+Mail_Innovations_Markup),2))*(1+Mail_Innovations_Fuel_Surcharge),"N/A")</f>
        <v>241.6485</v>
      </c>
      <c r="N33" s="329">
        <f>IF(LEN('UPS PMI_Base'!N31)&gt;0,(ROUND('UPS PMI_Base'!N31*(1+Mail_Innovations_Markup),2))*(1+Mail_Innovations_Fuel_Surcharge),"N/A")</f>
        <v>302.46</v>
      </c>
      <c r="O33" s="329">
        <f>IF(LEN('UPS PMI_Base'!O31)&gt;0,(ROUND('UPS PMI_Base'!O31*(1+Mail_Innovations_Markup),2))*(1+Mail_Innovations_Fuel_Surcharge),"N/A")</f>
        <v>258.7311</v>
      </c>
      <c r="P33" s="329">
        <f>IF(LEN('UPS PMI_Base'!P31)&gt;0,(ROUND('UPS PMI_Base'!P31*(1+Mail_Innovations_Markup),2))*(1+Mail_Innovations_Fuel_Surcharge),"N/A")</f>
        <v>256.69695</v>
      </c>
      <c r="Q33" s="329">
        <f>IF(LEN('UPS PMI_Base'!Q31)&gt;0,(ROUND('UPS PMI_Base'!Q31*(1+Mail_Innovations_Markup),2))*(1+Mail_Innovations_Fuel_Surcharge),"N/A")</f>
        <v>217.67535</v>
      </c>
      <c r="R33" s="329">
        <f>IF(LEN('UPS PMI_Base'!R31)&gt;0,(ROUND('UPS PMI_Base'!R31*(1+Mail_Innovations_Markup),2))*(1+Mail_Innovations_Fuel_Surcharge),"N/A")</f>
        <v>223.3731</v>
      </c>
      <c r="S33" s="329">
        <f>IF(LEN('UPS PMI_Base'!S31)&gt;0,(ROUND('UPS PMI_Base'!S31*(1+Mail_Innovations_Markup),2))*(1+Mail_Innovations_Fuel_Surcharge),"N/A")</f>
        <v>242.17035</v>
      </c>
      <c r="T33" s="329">
        <f>IF(LEN('UPS PMI_Base'!T31)&gt;0,(ROUND('UPS PMI_Base'!T31*(1+Mail_Innovations_Markup),2))*(1+Mail_Innovations_Fuel_Surcharge),"N/A")</f>
        <v>248.2515</v>
      </c>
      <c r="U33" s="329">
        <f>IF(LEN('UPS PMI_Base'!U31)&gt;0,(ROUND('UPS PMI_Base'!U31*(1+Mail_Innovations_Markup),2))*(1+Mail_Innovations_Fuel_Surcharge),"N/A")</f>
        <v>310.8309</v>
      </c>
      <c r="V33" s="329">
        <f>IF(LEN('UPS PMI_Base'!V31)&gt;0,(ROUND('UPS PMI_Base'!V31*(1+Mail_Innovations_Markup),2))*(1+Mail_Innovations_Fuel_Surcharge),"N/A")</f>
        <v>247.98525</v>
      </c>
    </row>
    <row r="34" ht="12.75" customHeight="1">
      <c r="A34" s="328">
        <v>29.0</v>
      </c>
      <c r="B34" s="329">
        <f>IF(LEN('UPS PMI_Base'!B32)&gt;0,ROUND('UPS PMI_Base'!B32*(1+Mail_Innovations_Markup),2),"N/A")</f>
        <v>187.52</v>
      </c>
      <c r="C34" s="329">
        <f>IF(LEN('UPS PMI_Base'!C32)&gt;0,(ROUND('UPS PMI_Base'!C32*(1+Mail_Innovations_Markup),2))*(1+Mail_Innovations_Fuel_Surcharge),"N/A")</f>
        <v>187.0353</v>
      </c>
      <c r="D34" s="329">
        <f>IF(LEN('UPS PMI_Base'!D32)&gt;0,(ROUND('UPS PMI_Base'!D32*(1+Mail_Innovations_Markup),2))*(1+Mail_Innovations_Fuel_Surcharge),"N/A")</f>
        <v>203.4576</v>
      </c>
      <c r="E34" s="329">
        <f>IF(LEN('UPS PMI_Base'!E32)&gt;0,(ROUND('UPS PMI_Base'!E32*(1+Mail_Innovations_Markup),2))*(1+Mail_Innovations_Fuel_Surcharge),"N/A")</f>
        <v>315.3465</v>
      </c>
      <c r="F34" s="329">
        <f>IF(LEN('UPS PMI_Base'!F32)&gt;0,(ROUND('UPS PMI_Base'!F32*(1+Mail_Innovations_Markup),2))*(1+Mail_Innovations_Fuel_Surcharge),"N/A")</f>
        <v>221.0727</v>
      </c>
      <c r="G34" s="329">
        <f>IF(LEN('UPS PMI_Base'!G32)&gt;0,(ROUND('UPS PMI_Base'!G32*(1+Mail_Innovations_Markup),2))*(1+Mail_Innovations_Fuel_Surcharge),"N/A")</f>
        <v>221.97795</v>
      </c>
      <c r="H34" s="329">
        <f>IF(LEN('UPS PMI_Base'!H32)&gt;0,(ROUND('UPS PMI_Base'!H32*(1+Mail_Innovations_Markup),2))*(1+Mail_Innovations_Fuel_Surcharge),"N/A")</f>
        <v>273.5133</v>
      </c>
      <c r="I34" s="329">
        <f>IF(LEN('UPS PMI_Base'!I32)&gt;0,(ROUND('UPS PMI_Base'!I32*(1+Mail_Innovations_Markup),2))*(1+Mail_Innovations_Fuel_Surcharge),"N/A")</f>
        <v>271.2129</v>
      </c>
      <c r="J34" s="329">
        <f>IF(LEN('UPS PMI_Base'!J32)&gt;0,(ROUND('UPS PMI_Base'!J32*(1+Mail_Innovations_Markup),2))*(1+Mail_Innovations_Fuel_Surcharge),"N/A")</f>
        <v>354.16575</v>
      </c>
      <c r="K34" s="329">
        <f>IF(LEN('UPS PMI_Base'!K32)&gt;0,(ROUND('UPS PMI_Base'!K32*(1+Mail_Innovations_Markup),2))*(1+Mail_Innovations_Fuel_Surcharge),"N/A")</f>
        <v>344.9322</v>
      </c>
      <c r="L34" s="329">
        <f>IF(LEN('UPS PMI_Base'!L32)&gt;0,(ROUND('UPS PMI_Base'!L32*(1+Mail_Innovations_Markup),2))*(1+Mail_Innovations_Fuel_Surcharge),"N/A")</f>
        <v>256.9419</v>
      </c>
      <c r="M34" s="329">
        <f>IF(LEN('UPS PMI_Base'!M32)&gt;0,(ROUND('UPS PMI_Base'!M32*(1+Mail_Innovations_Markup),2))*(1+Mail_Innovations_Fuel_Surcharge),"N/A")</f>
        <v>248.0385</v>
      </c>
      <c r="N34" s="329">
        <f>IF(LEN('UPS PMI_Base'!N32)&gt;0,(ROUND('UPS PMI_Base'!N32*(1+Mail_Innovations_Markup),2))*(1+Mail_Innovations_Fuel_Surcharge),"N/A")</f>
        <v>310.8948</v>
      </c>
      <c r="O34" s="329">
        <f>IF(LEN('UPS PMI_Base'!O32)&gt;0,(ROUND('UPS PMI_Base'!O32*(1+Mail_Innovations_Markup),2))*(1+Mail_Innovations_Fuel_Surcharge),"N/A")</f>
        <v>265.7814</v>
      </c>
      <c r="P34" s="329">
        <f>IF(LEN('UPS PMI_Base'!P32)&gt;0,(ROUND('UPS PMI_Base'!P32*(1+Mail_Innovations_Markup),2))*(1+Mail_Innovations_Fuel_Surcharge),"N/A")</f>
        <v>263.3532</v>
      </c>
      <c r="Q34" s="329">
        <f>IF(LEN('UPS PMI_Base'!Q32)&gt;0,(ROUND('UPS PMI_Base'!Q32*(1+Mail_Innovations_Markup),2))*(1+Mail_Innovations_Fuel_Surcharge),"N/A")</f>
        <v>223.23465</v>
      </c>
      <c r="R34" s="329">
        <f>IF(LEN('UPS PMI_Base'!R32)&gt;0,(ROUND('UPS PMI_Base'!R32*(1+Mail_Innovations_Markup),2))*(1+Mail_Innovations_Fuel_Surcharge),"N/A")</f>
        <v>229.04955</v>
      </c>
      <c r="S34" s="329">
        <f>IF(LEN('UPS PMI_Base'!S32)&gt;0,(ROUND('UPS PMI_Base'!S32*(1+Mail_Innovations_Markup),2))*(1+Mail_Innovations_Fuel_Surcharge),"N/A")</f>
        <v>248.30475</v>
      </c>
      <c r="T34" s="329">
        <f>IF(LEN('UPS PMI_Base'!T32)&gt;0,(ROUND('UPS PMI_Base'!T32*(1+Mail_Innovations_Markup),2))*(1+Mail_Innovations_Fuel_Surcharge),"N/A")</f>
        <v>254.52435</v>
      </c>
      <c r="U34" s="329">
        <f>IF(LEN('UPS PMI_Base'!U32)&gt;0,(ROUND('UPS PMI_Base'!U32*(1+Mail_Innovations_Markup),2))*(1+Mail_Innovations_Fuel_Surcharge),"N/A")</f>
        <v>319.3935</v>
      </c>
      <c r="V34" s="329">
        <f>IF(LEN('UPS PMI_Base'!V32)&gt;0,(ROUND('UPS PMI_Base'!V32*(1+Mail_Innovations_Markup),2))*(1+Mail_Innovations_Fuel_Surcharge),"N/A")</f>
        <v>253.5339</v>
      </c>
    </row>
    <row r="35" ht="12.75" customHeight="1">
      <c r="A35" s="328">
        <v>30.0</v>
      </c>
      <c r="B35" s="329">
        <f>IF(LEN('UPS PMI_Base'!B33)&gt;0,ROUND('UPS PMI_Base'!B33*(1+Mail_Innovations_Markup),2),"N/A")</f>
        <v>192.32</v>
      </c>
      <c r="C35" s="329">
        <f>IF(LEN('UPS PMI_Base'!C33)&gt;0,(ROUND('UPS PMI_Base'!C33*(1+Mail_Innovations_Markup),2))*(1+Mail_Innovations_Fuel_Surcharge),"N/A")</f>
        <v>191.8491</v>
      </c>
      <c r="D35" s="329">
        <f>IF(LEN('UPS PMI_Base'!D33)&gt;0,(ROUND('UPS PMI_Base'!D33*(1+Mail_Innovations_Markup),2))*(1+Mail_Innovations_Fuel_Surcharge),"N/A")</f>
        <v>208.4205</v>
      </c>
      <c r="E35" s="329">
        <f>IF(LEN('UPS PMI_Base'!E33)&gt;0,(ROUND('UPS PMI_Base'!E33*(1+Mail_Innovations_Markup),2))*(1+Mail_Innovations_Fuel_Surcharge),"N/A")</f>
        <v>323.83455</v>
      </c>
      <c r="F35" s="329">
        <f>IF(LEN('UPS PMI_Base'!F33)&gt;0,(ROUND('UPS PMI_Base'!F33*(1+Mail_Innovations_Markup),2))*(1+Mail_Innovations_Fuel_Surcharge),"N/A")</f>
        <v>226.34445</v>
      </c>
      <c r="G35" s="329">
        <f>IF(LEN('UPS PMI_Base'!G33)&gt;0,(ROUND('UPS PMI_Base'!G33*(1+Mail_Innovations_Markup),2))*(1+Mail_Innovations_Fuel_Surcharge),"N/A")</f>
        <v>227.271</v>
      </c>
      <c r="H35" s="329">
        <f>IF(LEN('UPS PMI_Base'!H33)&gt;0,(ROUND('UPS PMI_Base'!H33*(1+Mail_Innovations_Markup),2))*(1+Mail_Innovations_Fuel_Surcharge),"N/A")</f>
        <v>280.61685</v>
      </c>
      <c r="I35" s="329">
        <f>IF(LEN('UPS PMI_Base'!I33)&gt;0,(ROUND('UPS PMI_Base'!I33*(1+Mail_Innovations_Markup),2))*(1+Mail_Innovations_Fuel_Surcharge),"N/A")</f>
        <v>278.2632</v>
      </c>
      <c r="J35" s="329">
        <f>IF(LEN('UPS PMI_Base'!J33)&gt;0,(ROUND('UPS PMI_Base'!J33*(1+Mail_Innovations_Markup),2))*(1+Mail_Innovations_Fuel_Surcharge),"N/A")</f>
        <v>364.09155</v>
      </c>
      <c r="K35" s="329">
        <f>IF(LEN('UPS PMI_Base'!K33)&gt;0,(ROUND('UPS PMI_Base'!K33*(1+Mail_Innovations_Markup),2))*(1+Mail_Innovations_Fuel_Surcharge),"N/A")</f>
        <v>354.5385</v>
      </c>
      <c r="L35" s="329">
        <f>IF(LEN('UPS PMI_Base'!L33)&gt;0,(ROUND('UPS PMI_Base'!L33*(1+Mail_Innovations_Markup),2))*(1+Mail_Innovations_Fuel_Surcharge),"N/A")</f>
        <v>263.6727</v>
      </c>
      <c r="M35" s="329">
        <f>IF(LEN('UPS PMI_Base'!M33)&gt;0,(ROUND('UPS PMI_Base'!M33*(1+Mail_Innovations_Markup),2))*(1+Mail_Innovations_Fuel_Surcharge),"N/A")</f>
        <v>254.5137</v>
      </c>
      <c r="N35" s="329">
        <f>IF(LEN('UPS PMI_Base'!N33)&gt;0,(ROUND('UPS PMI_Base'!N33*(1+Mail_Innovations_Markup),2))*(1+Mail_Innovations_Fuel_Surcharge),"N/A")</f>
        <v>319.31895</v>
      </c>
      <c r="O35" s="329">
        <f>IF(LEN('UPS PMI_Base'!O33)&gt;0,(ROUND('UPS PMI_Base'!O33*(1+Mail_Innovations_Markup),2))*(1+Mail_Innovations_Fuel_Surcharge),"N/A")</f>
        <v>272.7678</v>
      </c>
      <c r="P35" s="329">
        <f>IF(LEN('UPS PMI_Base'!P33)&gt;0,(ROUND('UPS PMI_Base'!P33*(1+Mail_Innovations_Markup),2))*(1+Mail_Innovations_Fuel_Surcharge),"N/A")</f>
        <v>270.03075</v>
      </c>
      <c r="Q35" s="329">
        <f>IF(LEN('UPS PMI_Base'!Q33)&gt;0,(ROUND('UPS PMI_Base'!Q33*(1+Mail_Innovations_Markup),2))*(1+Mail_Innovations_Fuel_Surcharge),"N/A")</f>
        <v>228.77265</v>
      </c>
      <c r="R35" s="329">
        <f>IF(LEN('UPS PMI_Base'!R33)&gt;0,(ROUND('UPS PMI_Base'!R33*(1+Mail_Innovations_Markup),2))*(1+Mail_Innovations_Fuel_Surcharge),"N/A")</f>
        <v>234.73665</v>
      </c>
      <c r="S35" s="329">
        <f>IF(LEN('UPS PMI_Base'!S33)&gt;0,(ROUND('UPS PMI_Base'!S33*(1+Mail_Innovations_Markup),2))*(1+Mail_Innovations_Fuel_Surcharge),"N/A")</f>
        <v>254.43915</v>
      </c>
      <c r="T35" s="329">
        <f>IF(LEN('UPS PMI_Base'!T33)&gt;0,(ROUND('UPS PMI_Base'!T33*(1+Mail_Innovations_Markup),2))*(1+Mail_Innovations_Fuel_Surcharge),"N/A")</f>
        <v>260.65875</v>
      </c>
      <c r="U35" s="329">
        <f>IF(LEN('UPS PMI_Base'!U33)&gt;0,(ROUND('UPS PMI_Base'!U33*(1+Mail_Innovations_Markup),2))*(1+Mail_Innovations_Fuel_Surcharge),"N/A")</f>
        <v>328.02</v>
      </c>
      <c r="V35" s="329">
        <f>IF(LEN('UPS PMI_Base'!V33)&gt;0,(ROUND('UPS PMI_Base'!V33*(1+Mail_Innovations_Markup),2))*(1+Mail_Innovations_Fuel_Surcharge),"N/A")</f>
        <v>259.08255</v>
      </c>
    </row>
    <row r="36" ht="12.75" customHeight="1">
      <c r="A36" s="328">
        <v>31.0</v>
      </c>
      <c r="B36" s="329">
        <f>IF(LEN('UPS PMI_Base'!B34)&gt;0,ROUND('UPS PMI_Base'!B34*(1+Mail_Innovations_Markup),2),"N/A")</f>
        <v>197.13</v>
      </c>
      <c r="C36" s="329">
        <f>IF(LEN('UPS PMI_Base'!C34)&gt;0,(ROUND('UPS PMI_Base'!C34*(1+Mail_Innovations_Markup),2))*(1+Mail_Innovations_Fuel_Surcharge),"N/A")</f>
        <v>196.67355</v>
      </c>
      <c r="D36" s="329">
        <f>IF(LEN('UPS PMI_Base'!D34)&gt;0,(ROUND('UPS PMI_Base'!D34*(1+Mail_Innovations_Markup),2))*(1+Mail_Innovations_Fuel_Surcharge),"N/A")</f>
        <v>213.43665</v>
      </c>
      <c r="E36" s="329">
        <f>IF(LEN('UPS PMI_Base'!E34)&gt;0,(ROUND('UPS PMI_Base'!E34*(1+Mail_Innovations_Markup),2))*(1+Mail_Innovations_Fuel_Surcharge),"N/A")</f>
        <v>332.33325</v>
      </c>
      <c r="F36" s="329">
        <f>IF(LEN('UPS PMI_Base'!F34)&gt;0,(ROUND('UPS PMI_Base'!F34*(1+Mail_Innovations_Markup),2))*(1+Mail_Innovations_Fuel_Surcharge),"N/A")</f>
        <v>231.6375</v>
      </c>
      <c r="G36" s="329">
        <f>IF(LEN('UPS PMI_Base'!G34)&gt;0,(ROUND('UPS PMI_Base'!G34*(1+Mail_Innovations_Markup),2))*(1+Mail_Innovations_Fuel_Surcharge),"N/A")</f>
        <v>232.62795</v>
      </c>
      <c r="H36" s="329">
        <f>IF(LEN('UPS PMI_Base'!H34)&gt;0,(ROUND('UPS PMI_Base'!H34*(1+Mail_Innovations_Markup),2))*(1+Mail_Innovations_Fuel_Surcharge),"N/A")</f>
        <v>287.75235</v>
      </c>
      <c r="I36" s="329">
        <f>IF(LEN('UPS PMI_Base'!I34)&gt;0,(ROUND('UPS PMI_Base'!I34*(1+Mail_Innovations_Markup),2))*(1+Mail_Innovations_Fuel_Surcharge),"N/A")</f>
        <v>285.3348</v>
      </c>
      <c r="J36" s="329">
        <f>IF(LEN('UPS PMI_Base'!J34)&gt;0,(ROUND('UPS PMI_Base'!J34*(1+Mail_Innovations_Markup),2))*(1+Mail_Innovations_Fuel_Surcharge),"N/A")</f>
        <v>373.9641</v>
      </c>
      <c r="K36" s="329">
        <f>IF(LEN('UPS PMI_Base'!K34)&gt;0,(ROUND('UPS PMI_Base'!K34*(1+Mail_Innovations_Markup),2))*(1+Mail_Innovations_Fuel_Surcharge),"N/A")</f>
        <v>364.1448</v>
      </c>
      <c r="L36" s="329">
        <f>IF(LEN('UPS PMI_Base'!L34)&gt;0,(ROUND('UPS PMI_Base'!L34*(1+Mail_Innovations_Markup),2))*(1+Mail_Innovations_Fuel_Surcharge),"N/A")</f>
        <v>270.4674</v>
      </c>
      <c r="M36" s="329">
        <f>IF(LEN('UPS PMI_Base'!M34)&gt;0,(ROUND('UPS PMI_Base'!M34*(1+Mail_Innovations_Markup),2))*(1+Mail_Innovations_Fuel_Surcharge),"N/A")</f>
        <v>260.9037</v>
      </c>
      <c r="N36" s="329">
        <f>IF(LEN('UPS PMI_Base'!N34)&gt;0,(ROUND('UPS PMI_Base'!N34*(1+Mail_Innovations_Markup),2))*(1+Mail_Innovations_Fuel_Surcharge),"N/A")</f>
        <v>327.75375</v>
      </c>
      <c r="O36" s="329">
        <f>IF(LEN('UPS PMI_Base'!O34)&gt;0,(ROUND('UPS PMI_Base'!O34*(1+Mail_Innovations_Markup),2))*(1+Mail_Innovations_Fuel_Surcharge),"N/A")</f>
        <v>279.7542</v>
      </c>
      <c r="P36" s="329">
        <f>IF(LEN('UPS PMI_Base'!P34)&gt;0,(ROUND('UPS PMI_Base'!P34*(1+Mail_Innovations_Markup),2))*(1+Mail_Innovations_Fuel_Surcharge),"N/A")</f>
        <v>276.687</v>
      </c>
      <c r="Q36" s="329">
        <f>IF(LEN('UPS PMI_Base'!Q34)&gt;0,(ROUND('UPS PMI_Base'!Q34*(1+Mail_Innovations_Markup),2))*(1+Mail_Innovations_Fuel_Surcharge),"N/A")</f>
        <v>234.3213</v>
      </c>
      <c r="R36" s="329">
        <f>IF(LEN('UPS PMI_Base'!R34)&gt;0,(ROUND('UPS PMI_Base'!R34*(1+Mail_Innovations_Markup),2))*(1+Mail_Innovations_Fuel_Surcharge),"N/A")</f>
        <v>240.40245</v>
      </c>
      <c r="S36" s="329">
        <f>IF(LEN('UPS PMI_Base'!S34)&gt;0,(ROUND('UPS PMI_Base'!S34*(1+Mail_Innovations_Markup),2))*(1+Mail_Innovations_Fuel_Surcharge),"N/A")</f>
        <v>260.57355</v>
      </c>
      <c r="T36" s="329">
        <f>IF(LEN('UPS PMI_Base'!T34)&gt;0,(ROUND('UPS PMI_Base'!T34*(1+Mail_Innovations_Markup),2))*(1+Mail_Innovations_Fuel_Surcharge),"N/A")</f>
        <v>266.79315</v>
      </c>
      <c r="U36" s="329">
        <f>IF(LEN('UPS PMI_Base'!U34)&gt;0,(ROUND('UPS PMI_Base'!U34*(1+Mail_Innovations_Markup),2))*(1+Mail_Innovations_Fuel_Surcharge),"N/A")</f>
        <v>336.65715</v>
      </c>
      <c r="V36" s="329">
        <f>IF(LEN('UPS PMI_Base'!V34)&gt;0,(ROUND('UPS PMI_Base'!V34*(1+Mail_Innovations_Markup),2))*(1+Mail_Innovations_Fuel_Surcharge),"N/A")</f>
        <v>264.64185</v>
      </c>
    </row>
    <row r="37" ht="12.75" customHeight="1">
      <c r="A37" s="328">
        <v>32.0</v>
      </c>
      <c r="B37" s="329">
        <f>IF(LEN('UPS PMI_Base'!B35)&gt;0,ROUND('UPS PMI_Base'!B35*(1+Mail_Innovations_Markup),2),"N/A")</f>
        <v>202</v>
      </c>
      <c r="C37" s="329">
        <f>IF(LEN('UPS PMI_Base'!C35)&gt;0,(ROUND('UPS PMI_Base'!C35*(1+Mail_Innovations_Markup),2))*(1+Mail_Innovations_Fuel_Surcharge),"N/A")</f>
        <v>201.57255</v>
      </c>
      <c r="D37" s="329">
        <f>IF(LEN('UPS PMI_Base'!D35)&gt;0,(ROUND('UPS PMI_Base'!D35*(1+Mail_Innovations_Markup),2))*(1+Mail_Innovations_Fuel_Surcharge),"N/A")</f>
        <v>218.3889</v>
      </c>
      <c r="E37" s="329">
        <f>IF(LEN('UPS PMI_Base'!E35)&gt;0,(ROUND('UPS PMI_Base'!E35*(1+Mail_Innovations_Markup),2))*(1+Mail_Innovations_Fuel_Surcharge),"N/A")</f>
        <v>340.83195</v>
      </c>
      <c r="F37" s="329">
        <f>IF(LEN('UPS PMI_Base'!F35)&gt;0,(ROUND('UPS PMI_Base'!F35*(1+Mail_Innovations_Markup),2))*(1+Mail_Innovations_Fuel_Surcharge),"N/A")</f>
        <v>236.9199</v>
      </c>
      <c r="G37" s="329">
        <f>IF(LEN('UPS PMI_Base'!G35)&gt;0,(ROUND('UPS PMI_Base'!G35*(1+Mail_Innovations_Markup),2))*(1+Mail_Innovations_Fuel_Surcharge),"N/A")</f>
        <v>237.91035</v>
      </c>
      <c r="H37" s="329">
        <f>IF(LEN('UPS PMI_Base'!H35)&gt;0,(ROUND('UPS PMI_Base'!H35*(1+Mail_Innovations_Markup),2))*(1+Mail_Innovations_Fuel_Surcharge),"N/A")</f>
        <v>294.86655</v>
      </c>
      <c r="I37" s="329">
        <f>IF(LEN('UPS PMI_Base'!I35)&gt;0,(ROUND('UPS PMI_Base'!I35*(1+Mail_Innovations_Markup),2))*(1+Mail_Innovations_Fuel_Surcharge),"N/A")</f>
        <v>292.3851</v>
      </c>
      <c r="J37" s="329">
        <f>IF(LEN('UPS PMI_Base'!J35)&gt;0,(ROUND('UPS PMI_Base'!J35*(1+Mail_Innovations_Markup),2))*(1+Mail_Innovations_Fuel_Surcharge),"N/A")</f>
        <v>383.826</v>
      </c>
      <c r="K37" s="329">
        <f>IF(LEN('UPS PMI_Base'!K35)&gt;0,(ROUND('UPS PMI_Base'!K35*(1+Mail_Innovations_Markup),2))*(1+Mail_Innovations_Fuel_Surcharge),"N/A")</f>
        <v>373.82565</v>
      </c>
      <c r="L37" s="329">
        <f>IF(LEN('UPS PMI_Base'!L35)&gt;0,(ROUND('UPS PMI_Base'!L35*(1+Mail_Innovations_Markup),2))*(1+Mail_Innovations_Fuel_Surcharge),"N/A")</f>
        <v>277.18755</v>
      </c>
      <c r="M37" s="329">
        <f>IF(LEN('UPS PMI_Base'!M35)&gt;0,(ROUND('UPS PMI_Base'!M35*(1+Mail_Innovations_Markup),2))*(1+Mail_Innovations_Fuel_Surcharge),"N/A")</f>
        <v>267.36825</v>
      </c>
      <c r="N37" s="329">
        <f>IF(LEN('UPS PMI_Base'!N35)&gt;0,(ROUND('UPS PMI_Base'!N35*(1+Mail_Innovations_Markup),2))*(1+Mail_Innovations_Fuel_Surcharge),"N/A")</f>
        <v>336.1779</v>
      </c>
      <c r="O37" s="329">
        <f>IF(LEN('UPS PMI_Base'!O35)&gt;0,(ROUND('UPS PMI_Base'!O35*(1+Mail_Innovations_Markup),2))*(1+Mail_Innovations_Fuel_Surcharge),"N/A")</f>
        <v>286.75125</v>
      </c>
      <c r="P37" s="329">
        <f>IF(LEN('UPS PMI_Base'!P35)&gt;0,(ROUND('UPS PMI_Base'!P35*(1+Mail_Innovations_Markup),2))*(1+Mail_Innovations_Fuel_Surcharge),"N/A")</f>
        <v>283.34325</v>
      </c>
      <c r="Q37" s="329">
        <f>IF(LEN('UPS PMI_Base'!Q35)&gt;0,(ROUND('UPS PMI_Base'!Q35*(1+Mail_Innovations_Markup),2))*(1+Mail_Innovations_Fuel_Surcharge),"N/A")</f>
        <v>239.86995</v>
      </c>
      <c r="R37" s="329">
        <f>IF(LEN('UPS PMI_Base'!R35)&gt;0,(ROUND('UPS PMI_Base'!R35*(1+Mail_Innovations_Markup),2))*(1+Mail_Innovations_Fuel_Surcharge),"N/A")</f>
        <v>246.08955</v>
      </c>
      <c r="S37" s="329">
        <f>IF(LEN('UPS PMI_Base'!S35)&gt;0,(ROUND('UPS PMI_Base'!S35*(1+Mail_Innovations_Markup),2))*(1+Mail_Innovations_Fuel_Surcharge),"N/A")</f>
        <v>266.7186</v>
      </c>
      <c r="T37" s="329">
        <f>IF(LEN('UPS PMI_Base'!T35)&gt;0,(ROUND('UPS PMI_Base'!T35*(1+Mail_Innovations_Markup),2))*(1+Mail_Innovations_Fuel_Surcharge),"N/A")</f>
        <v>272.9382</v>
      </c>
      <c r="U37" s="329">
        <f>IF(LEN('UPS PMI_Base'!U35)&gt;0,(ROUND('UPS PMI_Base'!U35*(1+Mail_Innovations_Markup),2))*(1+Mail_Innovations_Fuel_Surcharge),"N/A")</f>
        <v>345.21975</v>
      </c>
      <c r="V37" s="329">
        <f>IF(LEN('UPS PMI_Base'!V35)&gt;0,(ROUND('UPS PMI_Base'!V35*(1+Mail_Innovations_Markup),2))*(1+Mail_Innovations_Fuel_Surcharge),"N/A")</f>
        <v>270.17985</v>
      </c>
    </row>
    <row r="38" ht="12.75" customHeight="1">
      <c r="A38" s="328">
        <v>33.0</v>
      </c>
      <c r="B38" s="329">
        <f>IF(LEN('UPS PMI_Base'!B36)&gt;0,ROUND('UPS PMI_Base'!B36*(1+Mail_Innovations_Markup),2),"N/A")</f>
        <v>206.83</v>
      </c>
      <c r="C38" s="329">
        <f>IF(LEN('UPS PMI_Base'!C36)&gt;0,(ROUND('UPS PMI_Base'!C36*(1+Mail_Innovations_Markup),2))*(1+Mail_Innovations_Fuel_Surcharge),"N/A")</f>
        <v>206.40765</v>
      </c>
      <c r="D38" s="329">
        <f>IF(LEN('UPS PMI_Base'!D36)&gt;0,(ROUND('UPS PMI_Base'!D36*(1+Mail_Innovations_Markup),2))*(1+Mail_Innovations_Fuel_Surcharge),"N/A")</f>
        <v>223.36245</v>
      </c>
      <c r="E38" s="329">
        <f>IF(LEN('UPS PMI_Base'!E36)&gt;0,(ROUND('UPS PMI_Base'!E36*(1+Mail_Innovations_Markup),2))*(1+Mail_Innovations_Fuel_Surcharge),"N/A")</f>
        <v>349.32</v>
      </c>
      <c r="F38" s="329">
        <f>IF(LEN('UPS PMI_Base'!F36)&gt;0,(ROUND('UPS PMI_Base'!F36*(1+Mail_Innovations_Markup),2))*(1+Mail_Innovations_Fuel_Surcharge),"N/A")</f>
        <v>242.21295</v>
      </c>
      <c r="G38" s="329">
        <f>IF(LEN('UPS PMI_Base'!G36)&gt;0,(ROUND('UPS PMI_Base'!G36*(1+Mail_Innovations_Markup),2))*(1+Mail_Innovations_Fuel_Surcharge),"N/A")</f>
        <v>243.19275</v>
      </c>
      <c r="H38" s="329">
        <f>IF(LEN('UPS PMI_Base'!H36)&gt;0,(ROUND('UPS PMI_Base'!H36*(1+Mail_Innovations_Markup),2))*(1+Mail_Innovations_Fuel_Surcharge),"N/A")</f>
        <v>301.9914</v>
      </c>
      <c r="I38" s="329">
        <f>IF(LEN('UPS PMI_Base'!I36)&gt;0,(ROUND('UPS PMI_Base'!I36*(1+Mail_Innovations_Markup),2))*(1+Mail_Innovations_Fuel_Surcharge),"N/A")</f>
        <v>299.42475</v>
      </c>
      <c r="J38" s="329">
        <f>IF(LEN('UPS PMI_Base'!J36)&gt;0,(ROUND('UPS PMI_Base'!J36*(1+Mail_Innovations_Markup),2))*(1+Mail_Innovations_Fuel_Surcharge),"N/A")</f>
        <v>393.7731</v>
      </c>
      <c r="K38" s="329">
        <f>IF(LEN('UPS PMI_Base'!K36)&gt;0,(ROUND('UPS PMI_Base'!K36*(1+Mail_Innovations_Markup),2))*(1+Mail_Innovations_Fuel_Surcharge),"N/A")</f>
        <v>383.43195</v>
      </c>
      <c r="L38" s="329">
        <f>IF(LEN('UPS PMI_Base'!L36)&gt;0,(ROUND('UPS PMI_Base'!L36*(1+Mail_Innovations_Markup),2))*(1+Mail_Innovations_Fuel_Surcharge),"N/A")</f>
        <v>283.9716</v>
      </c>
      <c r="M38" s="329">
        <f>IF(LEN('UPS PMI_Base'!M36)&gt;0,(ROUND('UPS PMI_Base'!M36*(1+Mail_Innovations_Markup),2))*(1+Mail_Innovations_Fuel_Surcharge),"N/A")</f>
        <v>273.7689</v>
      </c>
      <c r="N38" s="329">
        <f>IF(LEN('UPS PMI_Base'!N36)&gt;0,(ROUND('UPS PMI_Base'!N36*(1+Mail_Innovations_Markup),2))*(1+Mail_Innovations_Fuel_Surcharge),"N/A")</f>
        <v>344.6127</v>
      </c>
      <c r="O38" s="329">
        <f>IF(LEN('UPS PMI_Base'!O36)&gt;0,(ROUND('UPS PMI_Base'!O36*(1+Mail_Innovations_Markup),2))*(1+Mail_Innovations_Fuel_Surcharge),"N/A")</f>
        <v>293.80155</v>
      </c>
      <c r="P38" s="329">
        <f>IF(LEN('UPS PMI_Base'!P36)&gt;0,(ROUND('UPS PMI_Base'!P36*(1+Mail_Innovations_Markup),2))*(1+Mail_Innovations_Fuel_Surcharge),"N/A")</f>
        <v>290.01015</v>
      </c>
      <c r="Q38" s="329">
        <f>IF(LEN('UPS PMI_Base'!Q36)&gt;0,(ROUND('UPS PMI_Base'!Q36*(1+Mail_Innovations_Markup),2))*(1+Mail_Innovations_Fuel_Surcharge),"N/A")</f>
        <v>245.42925</v>
      </c>
      <c r="R38" s="329">
        <f>IF(LEN('UPS PMI_Base'!R36)&gt;0,(ROUND('UPS PMI_Base'!R36*(1+Mail_Innovations_Markup),2))*(1+Mail_Innovations_Fuel_Surcharge),"N/A")</f>
        <v>251.766</v>
      </c>
      <c r="S38" s="329">
        <f>IF(LEN('UPS PMI_Base'!S36)&gt;0,(ROUND('UPS PMI_Base'!S36*(1+Mail_Innovations_Markup),2))*(1+Mail_Innovations_Fuel_Surcharge),"N/A")</f>
        <v>272.853</v>
      </c>
      <c r="T38" s="329">
        <f>IF(LEN('UPS PMI_Base'!T36)&gt;0,(ROUND('UPS PMI_Base'!T36*(1+Mail_Innovations_Markup),2))*(1+Mail_Innovations_Fuel_Surcharge),"N/A")</f>
        <v>279.0087</v>
      </c>
      <c r="U38" s="329">
        <f>IF(LEN('UPS PMI_Base'!U36)&gt;0,(ROUND('UPS PMI_Base'!U36*(1+Mail_Innovations_Markup),2))*(1+Mail_Innovations_Fuel_Surcharge),"N/A")</f>
        <v>353.8356</v>
      </c>
      <c r="V38" s="329">
        <f>IF(LEN('UPS PMI_Base'!V36)&gt;0,(ROUND('UPS PMI_Base'!V36*(1+Mail_Innovations_Markup),2))*(1+Mail_Innovations_Fuel_Surcharge),"N/A")</f>
        <v>275.73915</v>
      </c>
    </row>
    <row r="39" ht="12.75" customHeight="1">
      <c r="A39" s="328">
        <v>34.0</v>
      </c>
      <c r="B39" s="329">
        <f>IF(LEN('UPS PMI_Base'!B37)&gt;0,ROUND('UPS PMI_Base'!B37*(1+Mail_Innovations_Markup),2),"N/A")</f>
        <v>211.64</v>
      </c>
      <c r="C39" s="329">
        <f>IF(LEN('UPS PMI_Base'!C37)&gt;0,(ROUND('UPS PMI_Base'!C37*(1+Mail_Innovations_Markup),2))*(1+Mail_Innovations_Fuel_Surcharge),"N/A")</f>
        <v>211.2321</v>
      </c>
      <c r="D39" s="329">
        <f>IF(LEN('UPS PMI_Base'!D37)&gt;0,(ROUND('UPS PMI_Base'!D37*(1+Mail_Innovations_Markup),2))*(1+Mail_Innovations_Fuel_Surcharge),"N/A")</f>
        <v>228.36795</v>
      </c>
      <c r="E39" s="329">
        <f>IF(LEN('UPS PMI_Base'!E37)&gt;0,(ROUND('UPS PMI_Base'!E37*(1+Mail_Innovations_Markup),2))*(1+Mail_Innovations_Fuel_Surcharge),"N/A")</f>
        <v>357.80805</v>
      </c>
      <c r="F39" s="329">
        <f>IF(LEN('UPS PMI_Base'!F37)&gt;0,(ROUND('UPS PMI_Base'!F37*(1+Mail_Innovations_Markup),2))*(1+Mail_Innovations_Fuel_Surcharge),"N/A")</f>
        <v>247.49535</v>
      </c>
      <c r="G39" s="329">
        <f>IF(LEN('UPS PMI_Base'!G37)&gt;0,(ROUND('UPS PMI_Base'!G37*(1+Mail_Innovations_Markup),2))*(1+Mail_Innovations_Fuel_Surcharge),"N/A")</f>
        <v>248.5497</v>
      </c>
      <c r="H39" s="329">
        <f>IF(LEN('UPS PMI_Base'!H37)&gt;0,(ROUND('UPS PMI_Base'!H37*(1+Mail_Innovations_Markup),2))*(1+Mail_Innovations_Fuel_Surcharge),"N/A")</f>
        <v>309.1056</v>
      </c>
      <c r="I39" s="329">
        <f>IF(LEN('UPS PMI_Base'!I37)&gt;0,(ROUND('UPS PMI_Base'!I37*(1+Mail_Innovations_Markup),2))*(1+Mail_Innovations_Fuel_Surcharge),"N/A")</f>
        <v>306.4857</v>
      </c>
      <c r="J39" s="329">
        <f>IF(LEN('UPS PMI_Base'!J37)&gt;0,(ROUND('UPS PMI_Base'!J37*(1+Mail_Innovations_Markup),2))*(1+Mail_Innovations_Fuel_Surcharge),"N/A")</f>
        <v>403.64565</v>
      </c>
      <c r="K39" s="329">
        <f>IF(LEN('UPS PMI_Base'!K37)&gt;0,(ROUND('UPS PMI_Base'!K37*(1+Mail_Innovations_Markup),2))*(1+Mail_Innovations_Fuel_Surcharge),"N/A")</f>
        <v>393.10215</v>
      </c>
      <c r="L39" s="329">
        <f>IF(LEN('UPS PMI_Base'!L37)&gt;0,(ROUND('UPS PMI_Base'!L37*(1+Mail_Innovations_Markup),2))*(1+Mail_Innovations_Fuel_Surcharge),"N/A")</f>
        <v>290.71305</v>
      </c>
      <c r="M39" s="329">
        <f>IF(LEN('UPS PMI_Base'!M37)&gt;0,(ROUND('UPS PMI_Base'!M37*(1+Mail_Innovations_Markup),2))*(1+Mail_Innovations_Fuel_Surcharge),"N/A")</f>
        <v>280.2228</v>
      </c>
      <c r="N39" s="329">
        <f>IF(LEN('UPS PMI_Base'!N37)&gt;0,(ROUND('UPS PMI_Base'!N37*(1+Mail_Innovations_Markup),2))*(1+Mail_Innovations_Fuel_Surcharge),"N/A")</f>
        <v>352.97295</v>
      </c>
      <c r="O39" s="329">
        <f>IF(LEN('UPS PMI_Base'!O37)&gt;0,(ROUND('UPS PMI_Base'!O37*(1+Mail_Innovations_Markup),2))*(1+Mail_Innovations_Fuel_Surcharge),"N/A")</f>
        <v>300.7986</v>
      </c>
      <c r="P39" s="329">
        <f>IF(LEN('UPS PMI_Base'!P37)&gt;0,(ROUND('UPS PMI_Base'!P37*(1+Mail_Innovations_Markup),2))*(1+Mail_Innovations_Fuel_Surcharge),"N/A")</f>
        <v>296.6664</v>
      </c>
      <c r="Q39" s="329">
        <f>IF(LEN('UPS PMI_Base'!Q37)&gt;0,(ROUND('UPS PMI_Base'!Q37*(1+Mail_Innovations_Markup),2))*(1+Mail_Innovations_Fuel_Surcharge),"N/A")</f>
        <v>250.96725</v>
      </c>
      <c r="R39" s="329">
        <f>IF(LEN('UPS PMI_Base'!R37)&gt;0,(ROUND('UPS PMI_Base'!R37*(1+Mail_Innovations_Markup),2))*(1+Mail_Innovations_Fuel_Surcharge),"N/A")</f>
        <v>257.4531</v>
      </c>
      <c r="S39" s="329">
        <f>IF(LEN('UPS PMI_Base'!S37)&gt;0,(ROUND('UPS PMI_Base'!S37*(1+Mail_Innovations_Markup),2))*(1+Mail_Innovations_Fuel_Surcharge),"N/A")</f>
        <v>278.97675</v>
      </c>
      <c r="T39" s="329">
        <f>IF(LEN('UPS PMI_Base'!T37)&gt;0,(ROUND('UPS PMI_Base'!T37*(1+Mail_Innovations_Markup),2))*(1+Mail_Innovations_Fuel_Surcharge),"N/A")</f>
        <v>285.1431</v>
      </c>
      <c r="U39" s="329">
        <f>IF(LEN('UPS PMI_Base'!U37)&gt;0,(ROUND('UPS PMI_Base'!U37*(1+Mail_Innovations_Markup),2))*(1+Mail_Innovations_Fuel_Surcharge),"N/A")</f>
        <v>362.4621</v>
      </c>
      <c r="V39" s="329">
        <f>IF(LEN('UPS PMI_Base'!V37)&gt;0,(ROUND('UPS PMI_Base'!V37*(1+Mail_Innovations_Markup),2))*(1+Mail_Innovations_Fuel_Surcharge),"N/A")</f>
        <v>281.27715</v>
      </c>
    </row>
    <row r="40" ht="12.75" customHeight="1">
      <c r="A40" s="328">
        <v>35.0</v>
      </c>
      <c r="B40" s="329">
        <f>IF(LEN('UPS PMI_Base'!B38)&gt;0,ROUND('UPS PMI_Base'!B38*(1+Mail_Innovations_Markup),2),"N/A")</f>
        <v>216.45</v>
      </c>
      <c r="C40" s="329">
        <f>IF(LEN('UPS PMI_Base'!C38)&gt;0,(ROUND('UPS PMI_Base'!C38*(1+Mail_Innovations_Markup),2))*(1+Mail_Innovations_Fuel_Surcharge),"N/A")</f>
        <v>216.0459</v>
      </c>
      <c r="D40" s="329">
        <f>IF(LEN('UPS PMI_Base'!D38)&gt;0,(ROUND('UPS PMI_Base'!D38*(1+Mail_Innovations_Markup),2))*(1+Mail_Innovations_Fuel_Surcharge),"N/A")</f>
        <v>233.3415</v>
      </c>
      <c r="E40" s="329">
        <f>IF(LEN('UPS PMI_Base'!E38)&gt;0,(ROUND('UPS PMI_Base'!E38*(1+Mail_Innovations_Markup),2))*(1+Mail_Innovations_Fuel_Surcharge),"N/A")</f>
        <v>366.30675</v>
      </c>
      <c r="F40" s="329">
        <f>IF(LEN('UPS PMI_Base'!F38)&gt;0,(ROUND('UPS PMI_Base'!F38*(1+Mail_Innovations_Markup),2))*(1+Mail_Innovations_Fuel_Surcharge),"N/A")</f>
        <v>252.8523</v>
      </c>
      <c r="G40" s="329">
        <f>IF(LEN('UPS PMI_Base'!G38)&gt;0,(ROUND('UPS PMI_Base'!G38*(1+Mail_Innovations_Markup),2))*(1+Mail_Innovations_Fuel_Surcharge),"N/A")</f>
        <v>253.8321</v>
      </c>
      <c r="H40" s="329">
        <f>IF(LEN('UPS PMI_Base'!H38)&gt;0,(ROUND('UPS PMI_Base'!H38*(1+Mail_Innovations_Markup),2))*(1+Mail_Innovations_Fuel_Surcharge),"N/A")</f>
        <v>316.23045</v>
      </c>
      <c r="I40" s="329">
        <f>IF(LEN('UPS PMI_Base'!I38)&gt;0,(ROUND('UPS PMI_Base'!I38*(1+Mail_Innovations_Markup),2))*(1+Mail_Innovations_Fuel_Surcharge),"N/A")</f>
        <v>313.536</v>
      </c>
      <c r="J40" s="329">
        <f>IF(LEN('UPS PMI_Base'!J38)&gt;0,(ROUND('UPS PMI_Base'!J38*(1+Mail_Innovations_Markup),2))*(1+Mail_Innovations_Fuel_Surcharge),"N/A")</f>
        <v>413.50755</v>
      </c>
      <c r="K40" s="329">
        <f>IF(LEN('UPS PMI_Base'!K38)&gt;0,(ROUND('UPS PMI_Base'!K38*(1+Mail_Innovations_Markup),2))*(1+Mail_Innovations_Fuel_Surcharge),"N/A")</f>
        <v>402.70845</v>
      </c>
      <c r="L40" s="329">
        <f>IF(LEN('UPS PMI_Base'!L38)&gt;0,(ROUND('UPS PMI_Base'!L38*(1+Mail_Innovations_Markup),2))*(1+Mail_Innovations_Fuel_Surcharge),"N/A")</f>
        <v>297.50775</v>
      </c>
      <c r="M40" s="329">
        <f>IF(LEN('UPS PMI_Base'!M38)&gt;0,(ROUND('UPS PMI_Base'!M38*(1+Mail_Innovations_Markup),2))*(1+Mail_Innovations_Fuel_Surcharge),"N/A")</f>
        <v>286.6341</v>
      </c>
      <c r="N40" s="329">
        <f>IF(LEN('UPS PMI_Base'!N38)&gt;0,(ROUND('UPS PMI_Base'!N38*(1+Mail_Innovations_Markup),2))*(1+Mail_Innovations_Fuel_Surcharge),"N/A")</f>
        <v>361.3971</v>
      </c>
      <c r="O40" s="329">
        <f>IF(LEN('UPS PMI_Base'!O38)&gt;0,(ROUND('UPS PMI_Base'!O38*(1+Mail_Innovations_Markup),2))*(1+Mail_Innovations_Fuel_Surcharge),"N/A")</f>
        <v>307.77435</v>
      </c>
      <c r="P40" s="329">
        <f>IF(LEN('UPS PMI_Base'!P38)&gt;0,(ROUND('UPS PMI_Base'!P38*(1+Mail_Innovations_Markup),2))*(1+Mail_Innovations_Fuel_Surcharge),"N/A")</f>
        <v>303.32265</v>
      </c>
      <c r="Q40" s="329">
        <f>IF(LEN('UPS PMI_Base'!Q38)&gt;0,(ROUND('UPS PMI_Base'!Q38*(1+Mail_Innovations_Markup),2))*(1+Mail_Innovations_Fuel_Surcharge),"N/A")</f>
        <v>256.452</v>
      </c>
      <c r="R40" s="329">
        <f>IF(LEN('UPS PMI_Base'!R38)&gt;0,(ROUND('UPS PMI_Base'!R38*(1+Mail_Innovations_Markup),2))*(1+Mail_Innovations_Fuel_Surcharge),"N/A")</f>
        <v>263.1189</v>
      </c>
      <c r="S40" s="329">
        <f>IF(LEN('UPS PMI_Base'!S38)&gt;0,(ROUND('UPS PMI_Base'!S38*(1+Mail_Innovations_Markup),2))*(1+Mail_Innovations_Fuel_Surcharge),"N/A")</f>
        <v>285.1218</v>
      </c>
      <c r="T40" s="329">
        <f>IF(LEN('UPS PMI_Base'!T38)&gt;0,(ROUND('UPS PMI_Base'!T38*(1+Mail_Innovations_Markup),2))*(1+Mail_Innovations_Fuel_Surcharge),"N/A")</f>
        <v>291.2775</v>
      </c>
      <c r="U40" s="329">
        <f>IF(LEN('UPS PMI_Base'!U38)&gt;0,(ROUND('UPS PMI_Base'!U38*(1+Mail_Innovations_Markup),2))*(1+Mail_Innovations_Fuel_Surcharge),"N/A")</f>
        <v>371.01405</v>
      </c>
      <c r="V40" s="329">
        <f>IF(LEN('UPS PMI_Base'!V38)&gt;0,(ROUND('UPS PMI_Base'!V38*(1+Mail_Innovations_Markup),2))*(1+Mail_Innovations_Fuel_Surcharge),"N/A")</f>
        <v>286.8258</v>
      </c>
    </row>
    <row r="41" ht="12.75" customHeight="1">
      <c r="A41" s="328">
        <v>36.0</v>
      </c>
      <c r="B41" s="329">
        <f>IF(LEN('UPS PMI_Base'!B39)&gt;0,ROUND('UPS PMI_Base'!B39*(1+Mail_Innovations_Markup),2),"N/A")</f>
        <v>221.25</v>
      </c>
      <c r="C41" s="329">
        <f>IF(LEN('UPS PMI_Base'!C39)&gt;0,(ROUND('UPS PMI_Base'!C39*(1+Mail_Innovations_Markup),2))*(1+Mail_Innovations_Fuel_Surcharge),"N/A")</f>
        <v>220.87035</v>
      </c>
      <c r="D41" s="329">
        <f>IF(LEN('UPS PMI_Base'!D39)&gt;0,(ROUND('UPS PMI_Base'!D39*(1+Mail_Innovations_Markup),2))*(1+Mail_Innovations_Fuel_Surcharge),"N/A")</f>
        <v>238.3683</v>
      </c>
      <c r="E41" s="329">
        <f>IF(LEN('UPS PMI_Base'!E39)&gt;0,(ROUND('UPS PMI_Base'!E39*(1+Mail_Innovations_Markup),2))*(1+Mail_Innovations_Fuel_Surcharge),"N/A")</f>
        <v>374.80545</v>
      </c>
      <c r="F41" s="329">
        <f>IF(LEN('UPS PMI_Base'!F39)&gt;0,(ROUND('UPS PMI_Base'!F39*(1+Mail_Innovations_Markup),2))*(1+Mail_Innovations_Fuel_Surcharge),"N/A")</f>
        <v>258.12405</v>
      </c>
      <c r="G41" s="329">
        <f>IF(LEN('UPS PMI_Base'!G39)&gt;0,(ROUND('UPS PMI_Base'!G39*(1+Mail_Innovations_Markup),2))*(1+Mail_Innovations_Fuel_Surcharge),"N/A")</f>
        <v>259.1784</v>
      </c>
      <c r="H41" s="329">
        <f>IF(LEN('UPS PMI_Base'!H39)&gt;0,(ROUND('UPS PMI_Base'!H39*(1+Mail_Innovations_Markup),2))*(1+Mail_Innovations_Fuel_Surcharge),"N/A")</f>
        <v>323.34465</v>
      </c>
      <c r="I41" s="329">
        <f>IF(LEN('UPS PMI_Base'!I39)&gt;0,(ROUND('UPS PMI_Base'!I39*(1+Mail_Innovations_Markup),2))*(1+Mail_Innovations_Fuel_Surcharge),"N/A")</f>
        <v>320.6076</v>
      </c>
      <c r="J41" s="329">
        <f>IF(LEN('UPS PMI_Base'!J39)&gt;0,(ROUND('UPS PMI_Base'!J39*(1+Mail_Innovations_Markup),2))*(1+Mail_Innovations_Fuel_Surcharge),"N/A")</f>
        <v>423.3801</v>
      </c>
      <c r="K41" s="329">
        <f>IF(LEN('UPS PMI_Base'!K39)&gt;0,(ROUND('UPS PMI_Base'!K39*(1+Mail_Innovations_Markup),2))*(1+Mail_Innovations_Fuel_Surcharge),"N/A")</f>
        <v>412.31475</v>
      </c>
      <c r="L41" s="329">
        <f>IF(LEN('UPS PMI_Base'!L39)&gt;0,(ROUND('UPS PMI_Base'!L39*(1+Mail_Innovations_Markup),2))*(1+Mail_Innovations_Fuel_Surcharge),"N/A")</f>
        <v>304.2279</v>
      </c>
      <c r="M41" s="329">
        <f>IF(LEN('UPS PMI_Base'!M39)&gt;0,(ROUND('UPS PMI_Base'!M39*(1+Mail_Innovations_Markup),2))*(1+Mail_Innovations_Fuel_Surcharge),"N/A")</f>
        <v>293.09865</v>
      </c>
      <c r="N41" s="329">
        <f>IF(LEN('UPS PMI_Base'!N39)&gt;0,(ROUND('UPS PMI_Base'!N39*(1+Mail_Innovations_Markup),2))*(1+Mail_Innovations_Fuel_Surcharge),"N/A")</f>
        <v>369.8319</v>
      </c>
      <c r="O41" s="329">
        <f>IF(LEN('UPS PMI_Base'!O39)&gt;0,(ROUND('UPS PMI_Base'!O39*(1+Mail_Innovations_Markup),2))*(1+Mail_Innovations_Fuel_Surcharge),"N/A")</f>
        <v>314.84595</v>
      </c>
      <c r="P41" s="329">
        <f>IF(LEN('UPS PMI_Base'!P39)&gt;0,(ROUND('UPS PMI_Base'!P39*(1+Mail_Innovations_Markup),2))*(1+Mail_Innovations_Fuel_Surcharge),"N/A")</f>
        <v>309.98955</v>
      </c>
      <c r="Q41" s="329">
        <f>IF(LEN('UPS PMI_Base'!Q39)&gt;0,(ROUND('UPS PMI_Base'!Q39*(1+Mail_Innovations_Markup),2))*(1+Mail_Innovations_Fuel_Surcharge),"N/A")</f>
        <v>261.99</v>
      </c>
      <c r="R41" s="329">
        <f>IF(LEN('UPS PMI_Base'!R39)&gt;0,(ROUND('UPS PMI_Base'!R39*(1+Mail_Innovations_Markup),2))*(1+Mail_Innovations_Fuel_Surcharge),"N/A")</f>
        <v>268.806</v>
      </c>
      <c r="S41" s="329">
        <f>IF(LEN('UPS PMI_Base'!S39)&gt;0,(ROUND('UPS PMI_Base'!S39*(1+Mail_Innovations_Markup),2))*(1+Mail_Innovations_Fuel_Surcharge),"N/A")</f>
        <v>291.26685</v>
      </c>
      <c r="T41" s="329">
        <f>IF(LEN('UPS PMI_Base'!T39)&gt;0,(ROUND('UPS PMI_Base'!T39*(1+Mail_Innovations_Markup),2))*(1+Mail_Innovations_Fuel_Surcharge),"N/A")</f>
        <v>297.42255</v>
      </c>
      <c r="U41" s="329">
        <f>IF(LEN('UPS PMI_Base'!U39)&gt;0,(ROUND('UPS PMI_Base'!U39*(1+Mail_Innovations_Markup),2))*(1+Mail_Innovations_Fuel_Surcharge),"N/A")</f>
        <v>379.6512</v>
      </c>
      <c r="V41" s="329">
        <f>IF(LEN('UPS PMI_Base'!V39)&gt;0,(ROUND('UPS PMI_Base'!V39*(1+Mail_Innovations_Markup),2))*(1+Mail_Innovations_Fuel_Surcharge),"N/A")</f>
        <v>292.37445</v>
      </c>
    </row>
    <row r="42" ht="12.75" customHeight="1">
      <c r="A42" s="328">
        <v>37.0</v>
      </c>
      <c r="B42" s="329">
        <f>IF(LEN('UPS PMI_Base'!B40)&gt;0,ROUND('UPS PMI_Base'!B40*(1+Mail_Innovations_Markup),2),"N/A")</f>
        <v>226.07</v>
      </c>
      <c r="C42" s="329">
        <f>IF(LEN('UPS PMI_Base'!C40)&gt;0,(ROUND('UPS PMI_Base'!C40*(1+Mail_Innovations_Markup),2))*(1+Mail_Innovations_Fuel_Surcharge),"N/A")</f>
        <v>225.7161</v>
      </c>
      <c r="D42" s="329">
        <f>IF(LEN('UPS PMI_Base'!D40)&gt;0,(ROUND('UPS PMI_Base'!D40*(1+Mail_Innovations_Markup),2))*(1+Mail_Innovations_Fuel_Surcharge),"N/A")</f>
        <v>243.32055</v>
      </c>
      <c r="E42" s="329">
        <f>IF(LEN('UPS PMI_Base'!E40)&gt;0,(ROUND('UPS PMI_Base'!E40*(1+Mail_Innovations_Markup),2))*(1+Mail_Innovations_Fuel_Surcharge),"N/A")</f>
        <v>383.30415</v>
      </c>
      <c r="F42" s="329">
        <f>IF(LEN('UPS PMI_Base'!F40)&gt;0,(ROUND('UPS PMI_Base'!F40*(1+Mail_Innovations_Markup),2))*(1+Mail_Innovations_Fuel_Surcharge),"N/A")</f>
        <v>263.42775</v>
      </c>
      <c r="G42" s="329">
        <f>IF(LEN('UPS PMI_Base'!G40)&gt;0,(ROUND('UPS PMI_Base'!G40*(1+Mail_Innovations_Markup),2))*(1+Mail_Innovations_Fuel_Surcharge),"N/A")</f>
        <v>264.4821</v>
      </c>
      <c r="H42" s="329">
        <f>IF(LEN('UPS PMI_Base'!H40)&gt;0,(ROUND('UPS PMI_Base'!H40*(1+Mail_Innovations_Markup),2))*(1+Mail_Innovations_Fuel_Surcharge),"N/A")</f>
        <v>330.39495</v>
      </c>
      <c r="I42" s="329">
        <f>IF(LEN('UPS PMI_Base'!I40)&gt;0,(ROUND('UPS PMI_Base'!I40*(1+Mail_Innovations_Markup),2))*(1+Mail_Innovations_Fuel_Surcharge),"N/A")</f>
        <v>327.64725</v>
      </c>
      <c r="J42" s="329">
        <f>IF(LEN('UPS PMI_Base'!J40)&gt;0,(ROUND('UPS PMI_Base'!J40*(1+Mail_Innovations_Markup),2))*(1+Mail_Innovations_Fuel_Surcharge),"N/A")</f>
        <v>433.31655</v>
      </c>
      <c r="K42" s="329">
        <f>IF(LEN('UPS PMI_Base'!K40)&gt;0,(ROUND('UPS PMI_Base'!K40*(1+Mail_Innovations_Markup),2))*(1+Mail_Innovations_Fuel_Surcharge),"N/A")</f>
        <v>421.98495</v>
      </c>
      <c r="L42" s="329">
        <f>IF(LEN('UPS PMI_Base'!L40)&gt;0,(ROUND('UPS PMI_Base'!L40*(1+Mail_Innovations_Markup),2))*(1+Mail_Innovations_Fuel_Surcharge),"N/A")</f>
        <v>311.0226</v>
      </c>
      <c r="M42" s="329">
        <f>IF(LEN('UPS PMI_Base'!M40)&gt;0,(ROUND('UPS PMI_Base'!M40*(1+Mail_Innovations_Markup),2))*(1+Mail_Innovations_Fuel_Surcharge),"N/A")</f>
        <v>299.4993</v>
      </c>
      <c r="N42" s="329">
        <f>IF(LEN('UPS PMI_Base'!N40)&gt;0,(ROUND('UPS PMI_Base'!N40*(1+Mail_Innovations_Markup),2))*(1+Mail_Innovations_Fuel_Surcharge),"N/A")</f>
        <v>378.25605</v>
      </c>
      <c r="O42" s="329">
        <f>IF(LEN('UPS PMI_Base'!O40)&gt;0,(ROUND('UPS PMI_Base'!O40*(1+Mail_Innovations_Markup),2))*(1+Mail_Innovations_Fuel_Surcharge),"N/A")</f>
        <v>321.8217</v>
      </c>
      <c r="P42" s="329">
        <f>IF(LEN('UPS PMI_Base'!P40)&gt;0,(ROUND('UPS PMI_Base'!P40*(1+Mail_Innovations_Markup),2))*(1+Mail_Innovations_Fuel_Surcharge),"N/A")</f>
        <v>316.6458</v>
      </c>
      <c r="Q42" s="329">
        <f>IF(LEN('UPS PMI_Base'!Q40)&gt;0,(ROUND('UPS PMI_Base'!Q40*(1+Mail_Innovations_Markup),2))*(1+Mail_Innovations_Fuel_Surcharge),"N/A")</f>
        <v>267.5493</v>
      </c>
      <c r="R42" s="329">
        <f>IF(LEN('UPS PMI_Base'!R40)&gt;0,(ROUND('UPS PMI_Base'!R40*(1+Mail_Innovations_Markup),2))*(1+Mail_Innovations_Fuel_Surcharge),"N/A")</f>
        <v>274.48245</v>
      </c>
      <c r="S42" s="329">
        <f>IF(LEN('UPS PMI_Base'!S40)&gt;0,(ROUND('UPS PMI_Base'!S40*(1+Mail_Innovations_Markup),2))*(1+Mail_Innovations_Fuel_Surcharge),"N/A")</f>
        <v>297.40125</v>
      </c>
      <c r="T42" s="329">
        <f>IF(LEN('UPS PMI_Base'!T40)&gt;0,(ROUND('UPS PMI_Base'!T40*(1+Mail_Innovations_Markup),2))*(1+Mail_Innovations_Fuel_Surcharge),"N/A")</f>
        <v>303.5463</v>
      </c>
      <c r="U42" s="329">
        <f>IF(LEN('UPS PMI_Base'!U40)&gt;0,(ROUND('UPS PMI_Base'!U40*(1+Mail_Innovations_Markup),2))*(1+Mail_Innovations_Fuel_Surcharge),"N/A")</f>
        <v>388.20315</v>
      </c>
      <c r="V42" s="329">
        <f>IF(LEN('UPS PMI_Base'!V40)&gt;0,(ROUND('UPS PMI_Base'!V40*(1+Mail_Innovations_Markup),2))*(1+Mail_Innovations_Fuel_Surcharge),"N/A")</f>
        <v>297.99765</v>
      </c>
    </row>
    <row r="43" ht="12.75" customHeight="1">
      <c r="A43" s="328">
        <v>38.0</v>
      </c>
      <c r="B43" s="329">
        <f>IF(LEN('UPS PMI_Base'!B41)&gt;0,ROUND('UPS PMI_Base'!B41*(1+Mail_Innovations_Markup),2),"N/A")</f>
        <v>230.96</v>
      </c>
      <c r="C43" s="329">
        <f>IF(LEN('UPS PMI_Base'!C41)&gt;0,(ROUND('UPS PMI_Base'!C41*(1+Mail_Innovations_Markup),2))*(1+Mail_Innovations_Fuel_Surcharge),"N/A")</f>
        <v>230.6151</v>
      </c>
      <c r="D43" s="329">
        <f>IF(LEN('UPS PMI_Base'!D41)&gt;0,(ROUND('UPS PMI_Base'!D41*(1+Mail_Innovations_Markup),2))*(1+Mail_Innovations_Fuel_Surcharge),"N/A")</f>
        <v>248.34735</v>
      </c>
      <c r="E43" s="329">
        <f>IF(LEN('UPS PMI_Base'!E41)&gt;0,(ROUND('UPS PMI_Base'!E41*(1+Mail_Innovations_Markup),2))*(1+Mail_Innovations_Fuel_Surcharge),"N/A")</f>
        <v>391.78155</v>
      </c>
      <c r="F43" s="329">
        <f>IF(LEN('UPS PMI_Base'!F41)&gt;0,(ROUND('UPS PMI_Base'!F41*(1+Mail_Innovations_Markup),2))*(1+Mail_Innovations_Fuel_Surcharge),"N/A")</f>
        <v>268.71015</v>
      </c>
      <c r="G43" s="329">
        <f>IF(LEN('UPS PMI_Base'!G41)&gt;0,(ROUND('UPS PMI_Base'!G41*(1+Mail_Innovations_Markup),2))*(1+Mail_Innovations_Fuel_Surcharge),"N/A")</f>
        <v>269.75385</v>
      </c>
      <c r="H43" s="329">
        <f>IF(LEN('UPS PMI_Base'!H41)&gt;0,(ROUND('UPS PMI_Base'!H41*(1+Mail_Innovations_Markup),2))*(1+Mail_Innovations_Fuel_Surcharge),"N/A")</f>
        <v>337.50915</v>
      </c>
      <c r="I43" s="329">
        <f>IF(LEN('UPS PMI_Base'!I41)&gt;0,(ROUND('UPS PMI_Base'!I41*(1+Mail_Innovations_Markup),2))*(1+Mail_Innovations_Fuel_Surcharge),"N/A")</f>
        <v>334.69755</v>
      </c>
      <c r="J43" s="329">
        <f>IF(LEN('UPS PMI_Base'!J41)&gt;0,(ROUND('UPS PMI_Base'!J41*(1+Mail_Innovations_Markup),2))*(1+Mail_Innovations_Fuel_Surcharge),"N/A")</f>
        <v>443.1891</v>
      </c>
      <c r="K43" s="329">
        <f>IF(LEN('UPS PMI_Base'!K41)&gt;0,(ROUND('UPS PMI_Base'!K41*(1+Mail_Innovations_Markup),2))*(1+Mail_Innovations_Fuel_Surcharge),"N/A")</f>
        <v>431.59125</v>
      </c>
      <c r="L43" s="329">
        <f>IF(LEN('UPS PMI_Base'!L41)&gt;0,(ROUND('UPS PMI_Base'!L41*(1+Mail_Innovations_Markup),2))*(1+Mail_Innovations_Fuel_Surcharge),"N/A")</f>
        <v>317.74275</v>
      </c>
      <c r="M43" s="329">
        <f>IF(LEN('UPS PMI_Base'!M41)&gt;0,(ROUND('UPS PMI_Base'!M41*(1+Mail_Innovations_Markup),2))*(1+Mail_Innovations_Fuel_Surcharge),"N/A")</f>
        <v>305.96385</v>
      </c>
      <c r="N43" s="329">
        <f>IF(LEN('UPS PMI_Base'!N41)&gt;0,(ROUND('UPS PMI_Base'!N41*(1+Mail_Innovations_Markup),2))*(1+Mail_Innovations_Fuel_Surcharge),"N/A")</f>
        <v>386.69085</v>
      </c>
      <c r="O43" s="329">
        <f>IF(LEN('UPS PMI_Base'!O41)&gt;0,(ROUND('UPS PMI_Base'!O41*(1+Mail_Innovations_Markup),2))*(1+Mail_Innovations_Fuel_Surcharge),"N/A")</f>
        <v>328.81875</v>
      </c>
      <c r="P43" s="329">
        <f>IF(LEN('UPS PMI_Base'!P41)&gt;0,(ROUND('UPS PMI_Base'!P41*(1+Mail_Innovations_Markup),2))*(1+Mail_Innovations_Fuel_Surcharge),"N/A")</f>
        <v>323.3127</v>
      </c>
      <c r="Q43" s="329">
        <f>IF(LEN('UPS PMI_Base'!Q41)&gt;0,(ROUND('UPS PMI_Base'!Q41*(1+Mail_Innovations_Markup),2))*(1+Mail_Innovations_Fuel_Surcharge),"N/A")</f>
        <v>273.0873</v>
      </c>
      <c r="R43" s="329">
        <f>IF(LEN('UPS PMI_Base'!R41)&gt;0,(ROUND('UPS PMI_Base'!R41*(1+Mail_Innovations_Markup),2))*(1+Mail_Innovations_Fuel_Surcharge),"N/A")</f>
        <v>280.16955</v>
      </c>
      <c r="S43" s="329">
        <f>IF(LEN('UPS PMI_Base'!S41)&gt;0,(ROUND('UPS PMI_Base'!S41*(1+Mail_Innovations_Markup),2))*(1+Mail_Innovations_Fuel_Surcharge),"N/A")</f>
        <v>303.53565</v>
      </c>
      <c r="T43" s="329">
        <f>IF(LEN('UPS PMI_Base'!T41)&gt;0,(ROUND('UPS PMI_Base'!T41*(1+Mail_Innovations_Markup),2))*(1+Mail_Innovations_Fuel_Surcharge),"N/A")</f>
        <v>309.702</v>
      </c>
      <c r="U43" s="329">
        <f>IF(LEN('UPS PMI_Base'!U41)&gt;0,(ROUND('UPS PMI_Base'!U41*(1+Mail_Innovations_Markup),2))*(1+Mail_Innovations_Fuel_Surcharge),"N/A")</f>
        <v>396.82965</v>
      </c>
      <c r="V43" s="329">
        <f>IF(LEN('UPS PMI_Base'!V41)&gt;0,(ROUND('UPS PMI_Base'!V41*(1+Mail_Innovations_Markup),2))*(1+Mail_Innovations_Fuel_Surcharge),"N/A")</f>
        <v>303.53565</v>
      </c>
    </row>
    <row r="44" ht="12.75" customHeight="1">
      <c r="A44" s="328">
        <v>39.0</v>
      </c>
      <c r="B44" s="329">
        <f>IF(LEN('UPS PMI_Base'!B42)&gt;0,ROUND('UPS PMI_Base'!B42*(1+Mail_Innovations_Markup),2),"N/A")</f>
        <v>235.76</v>
      </c>
      <c r="C44" s="329">
        <f>IF(LEN('UPS PMI_Base'!C42)&gt;0,(ROUND('UPS PMI_Base'!C42*(1+Mail_Innovations_Markup),2))*(1+Mail_Innovations_Fuel_Surcharge),"N/A")</f>
        <v>235.43955</v>
      </c>
      <c r="D44" s="329">
        <f>IF(LEN('UPS PMI_Base'!D42)&gt;0,(ROUND('UPS PMI_Base'!D42*(1+Mail_Innovations_Markup),2))*(1+Mail_Innovations_Fuel_Surcharge),"N/A")</f>
        <v>253.31025</v>
      </c>
      <c r="E44" s="329">
        <f>IF(LEN('UPS PMI_Base'!E42)&gt;0,(ROUND('UPS PMI_Base'!E42*(1+Mail_Innovations_Markup),2))*(1+Mail_Innovations_Fuel_Surcharge),"N/A")</f>
        <v>400.28025</v>
      </c>
      <c r="F44" s="329">
        <f>IF(LEN('UPS PMI_Base'!F42)&gt;0,(ROUND('UPS PMI_Base'!F42*(1+Mail_Innovations_Markup),2))*(1+Mail_Innovations_Fuel_Surcharge),"N/A")</f>
        <v>274.0032</v>
      </c>
      <c r="G44" s="329">
        <f>IF(LEN('UPS PMI_Base'!G42)&gt;0,(ROUND('UPS PMI_Base'!G42*(1+Mail_Innovations_Markup),2))*(1+Mail_Innovations_Fuel_Surcharge),"N/A")</f>
        <v>275.10015</v>
      </c>
      <c r="H44" s="329">
        <f>IF(LEN('UPS PMI_Base'!H42)&gt;0,(ROUND('UPS PMI_Base'!H42*(1+Mail_Innovations_Markup),2))*(1+Mail_Innovations_Fuel_Surcharge),"N/A")</f>
        <v>344.634</v>
      </c>
      <c r="I44" s="329">
        <f>IF(LEN('UPS PMI_Base'!I42)&gt;0,(ROUND('UPS PMI_Base'!I42*(1+Mail_Innovations_Markup),2))*(1+Mail_Innovations_Fuel_Surcharge),"N/A")</f>
        <v>341.7585</v>
      </c>
      <c r="J44" s="329">
        <f>IF(LEN('UPS PMI_Base'!J42)&gt;0,(ROUND('UPS PMI_Base'!J42*(1+Mail_Innovations_Markup),2))*(1+Mail_Innovations_Fuel_Surcharge),"N/A")</f>
        <v>453.051</v>
      </c>
      <c r="K44" s="329">
        <f>IF(LEN('UPS PMI_Base'!K42)&gt;0,(ROUND('UPS PMI_Base'!K42*(1+Mail_Innovations_Markup),2))*(1+Mail_Innovations_Fuel_Surcharge),"N/A")</f>
        <v>441.2721</v>
      </c>
      <c r="L44" s="329">
        <f>IF(LEN('UPS PMI_Base'!L42)&gt;0,(ROUND('UPS PMI_Base'!L42*(1+Mail_Innovations_Markup),2))*(1+Mail_Innovations_Fuel_Surcharge),"N/A")</f>
        <v>324.53745</v>
      </c>
      <c r="M44" s="329">
        <f>IF(LEN('UPS PMI_Base'!M42)&gt;0,(ROUND('UPS PMI_Base'!M42*(1+Mail_Innovations_Markup),2))*(1+Mail_Innovations_Fuel_Surcharge),"N/A")</f>
        <v>312.35385</v>
      </c>
      <c r="N44" s="329">
        <f>IF(LEN('UPS PMI_Base'!N42)&gt;0,(ROUND('UPS PMI_Base'!N42*(1+Mail_Innovations_Markup),2))*(1+Mail_Innovations_Fuel_Surcharge),"N/A")</f>
        <v>395.04045</v>
      </c>
      <c r="O44" s="329">
        <f>IF(LEN('UPS PMI_Base'!O42)&gt;0,(ROUND('UPS PMI_Base'!O42*(1+Mail_Innovations_Markup),2))*(1+Mail_Innovations_Fuel_Surcharge),"N/A")</f>
        <v>335.7945</v>
      </c>
      <c r="P44" s="329">
        <f>IF(LEN('UPS PMI_Base'!P42)&gt;0,(ROUND('UPS PMI_Base'!P42*(1+Mail_Innovations_Markup),2))*(1+Mail_Innovations_Fuel_Surcharge),"N/A")</f>
        <v>329.9796</v>
      </c>
      <c r="Q44" s="329">
        <f>IF(LEN('UPS PMI_Base'!Q42)&gt;0,(ROUND('UPS PMI_Base'!Q42*(1+Mail_Innovations_Markup),2))*(1+Mail_Innovations_Fuel_Surcharge),"N/A")</f>
        <v>278.6466</v>
      </c>
      <c r="R44" s="329">
        <f>IF(LEN('UPS PMI_Base'!R42)&gt;0,(ROUND('UPS PMI_Base'!R42*(1+Mail_Innovations_Markup),2))*(1+Mail_Innovations_Fuel_Surcharge),"N/A")</f>
        <v>285.83535</v>
      </c>
      <c r="S44" s="329">
        <f>IF(LEN('UPS PMI_Base'!S42)&gt;0,(ROUND('UPS PMI_Base'!S42*(1+Mail_Innovations_Markup),2))*(1+Mail_Innovations_Fuel_Surcharge),"N/A")</f>
        <v>309.67005</v>
      </c>
      <c r="T44" s="329">
        <f>IF(LEN('UPS PMI_Base'!T42)&gt;0,(ROUND('UPS PMI_Base'!T42*(1+Mail_Innovations_Markup),2))*(1+Mail_Innovations_Fuel_Surcharge),"N/A")</f>
        <v>315.8364</v>
      </c>
      <c r="U44" s="329">
        <f>IF(LEN('UPS PMI_Base'!U42)&gt;0,(ROUND('UPS PMI_Base'!U42*(1+Mail_Innovations_Markup),2))*(1+Mail_Innovations_Fuel_Surcharge),"N/A")</f>
        <v>405.45615</v>
      </c>
      <c r="V44" s="329">
        <f>IF(LEN('UPS PMI_Base'!V42)&gt;0,(ROUND('UPS PMI_Base'!V42*(1+Mail_Innovations_Markup),2))*(1+Mail_Innovations_Fuel_Surcharge),"N/A")</f>
        <v>309.0843</v>
      </c>
    </row>
    <row r="45" ht="12.75" customHeight="1">
      <c r="A45" s="328">
        <v>40.0</v>
      </c>
      <c r="B45" s="329">
        <f>IF(LEN('UPS PMI_Base'!B43)&gt;0,ROUND('UPS PMI_Base'!B43*(1+Mail_Innovations_Markup),2),"N/A")</f>
        <v>240.57</v>
      </c>
      <c r="C45" s="329">
        <f>IF(LEN('UPS PMI_Base'!C43)&gt;0,(ROUND('UPS PMI_Base'!C43*(1+Mail_Innovations_Markup),2))*(1+Mail_Innovations_Fuel_Surcharge),"N/A")</f>
        <v>240.264</v>
      </c>
      <c r="D45" s="329">
        <f>IF(LEN('UPS PMI_Base'!D43)&gt;0,(ROUND('UPS PMI_Base'!D43*(1+Mail_Innovations_Markup),2))*(1+Mail_Innovations_Fuel_Surcharge),"N/A")</f>
        <v>258.3264</v>
      </c>
      <c r="E45" s="329">
        <f>IF(LEN('UPS PMI_Base'!E43)&gt;0,(ROUND('UPS PMI_Base'!E43*(1+Mail_Innovations_Markup),2))*(1+Mail_Innovations_Fuel_Surcharge),"N/A")</f>
        <v>408.77895</v>
      </c>
      <c r="F45" s="329">
        <f>IF(LEN('UPS PMI_Base'!F43)&gt;0,(ROUND('UPS PMI_Base'!F43*(1+Mail_Innovations_Markup),2))*(1+Mail_Innovations_Fuel_Surcharge),"N/A")</f>
        <v>279.27495</v>
      </c>
      <c r="G45" s="329">
        <f>IF(LEN('UPS PMI_Base'!G43)&gt;0,(ROUND('UPS PMI_Base'!G43*(1+Mail_Innovations_Markup),2))*(1+Mail_Innovations_Fuel_Surcharge),"N/A")</f>
        <v>280.40385</v>
      </c>
      <c r="H45" s="329">
        <f>IF(LEN('UPS PMI_Base'!H43)&gt;0,(ROUND('UPS PMI_Base'!H43*(1+Mail_Innovations_Markup),2))*(1+Mail_Innovations_Fuel_Surcharge),"N/A")</f>
        <v>351.75885</v>
      </c>
      <c r="I45" s="329">
        <f>IF(LEN('UPS PMI_Base'!I43)&gt;0,(ROUND('UPS PMI_Base'!I43*(1+Mail_Innovations_Markup),2))*(1+Mail_Innovations_Fuel_Surcharge),"N/A")</f>
        <v>348.81945</v>
      </c>
      <c r="J45" s="329">
        <f>IF(LEN('UPS PMI_Base'!J43)&gt;0,(ROUND('UPS PMI_Base'!J43*(1+Mail_Innovations_Markup),2))*(1+Mail_Innovations_Fuel_Surcharge),"N/A")</f>
        <v>462.98745</v>
      </c>
      <c r="K45" s="329">
        <f>IF(LEN('UPS PMI_Base'!K43)&gt;0,(ROUND('UPS PMI_Base'!K43*(1+Mail_Innovations_Markup),2))*(1+Mail_Innovations_Fuel_Surcharge),"N/A")</f>
        <v>450.8784</v>
      </c>
      <c r="L45" s="329">
        <f>IF(LEN('UPS PMI_Base'!L43)&gt;0,(ROUND('UPS PMI_Base'!L43*(1+Mail_Innovations_Markup),2))*(1+Mail_Innovations_Fuel_Surcharge),"N/A")</f>
        <v>331.26825</v>
      </c>
      <c r="M45" s="329">
        <f>IF(LEN('UPS PMI_Base'!M43)&gt;0,(ROUND('UPS PMI_Base'!M43*(1+Mail_Innovations_Markup),2))*(1+Mail_Innovations_Fuel_Surcharge),"N/A")</f>
        <v>318.82905</v>
      </c>
      <c r="N45" s="329">
        <f>IF(LEN('UPS PMI_Base'!N43)&gt;0,(ROUND('UPS PMI_Base'!N43*(1+Mail_Innovations_Markup),2))*(1+Mail_Innovations_Fuel_Surcharge),"N/A")</f>
        <v>403.47525</v>
      </c>
      <c r="O45" s="329">
        <f>IF(LEN('UPS PMI_Base'!O43)&gt;0,(ROUND('UPS PMI_Base'!O43*(1+Mail_Innovations_Markup),2))*(1+Mail_Innovations_Fuel_Surcharge),"N/A")</f>
        <v>342.85545</v>
      </c>
      <c r="P45" s="329">
        <f>IF(LEN('UPS PMI_Base'!P43)&gt;0,(ROUND('UPS PMI_Base'!P43*(1+Mail_Innovations_Markup),2))*(1+Mail_Innovations_Fuel_Surcharge),"N/A")</f>
        <v>336.63585</v>
      </c>
      <c r="Q45" s="329">
        <f>IF(LEN('UPS PMI_Base'!Q43)&gt;0,(ROUND('UPS PMI_Base'!Q43*(1+Mail_Innovations_Markup),2))*(1+Mail_Innovations_Fuel_Surcharge),"N/A")</f>
        <v>284.1846</v>
      </c>
      <c r="R45" s="329">
        <f>IF(LEN('UPS PMI_Base'!R43)&gt;0,(ROUND('UPS PMI_Base'!R43*(1+Mail_Innovations_Markup),2))*(1+Mail_Innovations_Fuel_Surcharge),"N/A")</f>
        <v>291.5118</v>
      </c>
      <c r="S45" s="329">
        <f>IF(LEN('UPS PMI_Base'!S43)&gt;0,(ROUND('UPS PMI_Base'!S43*(1+Mail_Innovations_Markup),2))*(1+Mail_Innovations_Fuel_Surcharge),"N/A")</f>
        <v>315.8151</v>
      </c>
      <c r="T45" s="329">
        <f>IF(LEN('UPS PMI_Base'!T43)&gt;0,(ROUND('UPS PMI_Base'!T43*(1+Mail_Innovations_Markup),2))*(1+Mail_Innovations_Fuel_Surcharge),"N/A")</f>
        <v>321.89625</v>
      </c>
      <c r="U45" s="329">
        <f>IF(LEN('UPS PMI_Base'!U43)&gt;0,(ROUND('UPS PMI_Base'!U43*(1+Mail_Innovations_Markup),2))*(1+Mail_Innovations_Fuel_Surcharge),"N/A")</f>
        <v>414.01875</v>
      </c>
      <c r="V45" s="329">
        <f>IF(LEN('UPS PMI_Base'!V43)&gt;0,(ROUND('UPS PMI_Base'!V43*(1+Mail_Innovations_Markup),2))*(1+Mail_Innovations_Fuel_Surcharge),"N/A")</f>
        <v>314.63295</v>
      </c>
    </row>
    <row r="46" ht="12.75" customHeight="1">
      <c r="A46" s="328">
        <v>41.0</v>
      </c>
      <c r="B46" s="329">
        <f>IF(LEN('UPS PMI_Base'!B44)&gt;0,ROUND('UPS PMI_Base'!B44*(1+Mail_Innovations_Markup),2),"N/A")</f>
        <v>245.38</v>
      </c>
      <c r="C46" s="329">
        <f>IF(LEN('UPS PMI_Base'!C44)&gt;0,(ROUND('UPS PMI_Base'!C44*(1+Mail_Innovations_Markup),2))*(1+Mail_Innovations_Fuel_Surcharge),"N/A")</f>
        <v>245.0778</v>
      </c>
      <c r="D46" s="329">
        <f>IF(LEN('UPS PMI_Base'!D44)&gt;0,(ROUND('UPS PMI_Base'!D44*(1+Mail_Innovations_Markup),2))*(1+Mail_Innovations_Fuel_Surcharge),"N/A")</f>
        <v>263.29995</v>
      </c>
      <c r="E46" s="329">
        <f>IF(LEN('UPS PMI_Base'!E44)&gt;0,(ROUND('UPS PMI_Base'!E44*(1+Mail_Innovations_Markup),2))*(1+Mail_Innovations_Fuel_Surcharge),"N/A")</f>
        <v>417.27765</v>
      </c>
      <c r="F46" s="329">
        <f>IF(LEN('UPS PMI_Base'!F44)&gt;0,(ROUND('UPS PMI_Base'!F44*(1+Mail_Innovations_Markup),2))*(1+Mail_Innovations_Fuel_Surcharge),"N/A")</f>
        <v>284.568</v>
      </c>
      <c r="G46" s="329">
        <f>IF(LEN('UPS PMI_Base'!G44)&gt;0,(ROUND('UPS PMI_Base'!G44*(1+Mail_Innovations_Markup),2))*(1+Mail_Innovations_Fuel_Surcharge),"N/A")</f>
        <v>285.7395</v>
      </c>
      <c r="H46" s="329">
        <f>IF(LEN('UPS PMI_Base'!H44)&gt;0,(ROUND('UPS PMI_Base'!H44*(1+Mail_Innovations_Markup),2))*(1+Mail_Innovations_Fuel_Surcharge),"N/A")</f>
        <v>358.87305</v>
      </c>
      <c r="I46" s="329">
        <f>IF(LEN('UPS PMI_Base'!I44)&gt;0,(ROUND('UPS PMI_Base'!I44*(1+Mail_Innovations_Markup),2))*(1+Mail_Innovations_Fuel_Surcharge),"N/A")</f>
        <v>355.8591</v>
      </c>
      <c r="J46" s="329">
        <f>IF(LEN('UPS PMI_Base'!J44)&gt;0,(ROUND('UPS PMI_Base'!J44*(1+Mail_Innovations_Markup),2))*(1+Mail_Innovations_Fuel_Surcharge),"N/A")</f>
        <v>472.86</v>
      </c>
      <c r="K46" s="329">
        <f>IF(LEN('UPS PMI_Base'!K44)&gt;0,(ROUND('UPS PMI_Base'!K44*(1+Mail_Innovations_Markup),2))*(1+Mail_Innovations_Fuel_Surcharge),"N/A")</f>
        <v>460.4847</v>
      </c>
      <c r="L46" s="329">
        <f>IF(LEN('UPS PMI_Base'!L44)&gt;0,(ROUND('UPS PMI_Base'!L44*(1+Mail_Innovations_Markup),2))*(1+Mail_Innovations_Fuel_Surcharge),"N/A")</f>
        <v>338.0523</v>
      </c>
      <c r="M46" s="329">
        <f>IF(LEN('UPS PMI_Base'!M44)&gt;0,(ROUND('UPS PMI_Base'!M44*(1+Mail_Innovations_Markup),2))*(1+Mail_Innovations_Fuel_Surcharge),"N/A")</f>
        <v>325.21905</v>
      </c>
      <c r="N46" s="329">
        <f>IF(LEN('UPS PMI_Base'!N44)&gt;0,(ROUND('UPS PMI_Base'!N44*(1+Mail_Innovations_Markup),2))*(1+Mail_Innovations_Fuel_Surcharge),"N/A")</f>
        <v>411.8994</v>
      </c>
      <c r="O46" s="329">
        <f>IF(LEN('UPS PMI_Base'!O44)&gt;0,(ROUND('UPS PMI_Base'!O44*(1+Mail_Innovations_Markup),2))*(1+Mail_Innovations_Fuel_Surcharge),"N/A")</f>
        <v>349.8312</v>
      </c>
      <c r="P46" s="329">
        <f>IF(LEN('UPS PMI_Base'!P44)&gt;0,(ROUND('UPS PMI_Base'!P44*(1+Mail_Innovations_Markup),2))*(1+Mail_Innovations_Fuel_Surcharge),"N/A")</f>
        <v>343.28145</v>
      </c>
      <c r="Q46" s="329">
        <f>IF(LEN('UPS PMI_Base'!Q44)&gt;0,(ROUND('UPS PMI_Base'!Q44*(1+Mail_Innovations_Markup),2))*(1+Mail_Innovations_Fuel_Surcharge),"N/A")</f>
        <v>289.73325</v>
      </c>
      <c r="R46" s="329">
        <f>IF(LEN('UPS PMI_Base'!R44)&gt;0,(ROUND('UPS PMI_Base'!R44*(1+Mail_Innovations_Markup),2))*(1+Mail_Innovations_Fuel_Surcharge),"N/A")</f>
        <v>297.1989</v>
      </c>
      <c r="S46" s="329">
        <f>IF(LEN('UPS PMI_Base'!S44)&gt;0,(ROUND('UPS PMI_Base'!S44*(1+Mail_Innovations_Markup),2))*(1+Mail_Innovations_Fuel_Surcharge),"N/A")</f>
        <v>321.9495</v>
      </c>
      <c r="T46" s="329">
        <f>IF(LEN('UPS PMI_Base'!T44)&gt;0,(ROUND('UPS PMI_Base'!T44*(1+Mail_Innovations_Markup),2))*(1+Mail_Innovations_Fuel_Surcharge),"N/A")</f>
        <v>328.0413</v>
      </c>
      <c r="U46" s="329">
        <f>IF(LEN('UPS PMI_Base'!U44)&gt;0,(ROUND('UPS PMI_Base'!U44*(1+Mail_Innovations_Markup),2))*(1+Mail_Innovations_Fuel_Surcharge),"N/A")</f>
        <v>422.64525</v>
      </c>
      <c r="V46" s="329">
        <f>IF(LEN('UPS PMI_Base'!V44)&gt;0,(ROUND('UPS PMI_Base'!V44*(1+Mail_Innovations_Markup),2))*(1+Mail_Innovations_Fuel_Surcharge),"N/A")</f>
        <v>320.1816</v>
      </c>
    </row>
    <row r="47" ht="12.75" customHeight="1">
      <c r="A47" s="328">
        <v>42.0</v>
      </c>
      <c r="B47" s="329">
        <f>IF(LEN('UPS PMI_Base'!B45)&gt;0,ROUND('UPS PMI_Base'!B45*(1+Mail_Innovations_Markup),2),"N/A")</f>
        <v>250.21</v>
      </c>
      <c r="C47" s="329">
        <f>IF(LEN('UPS PMI_Base'!C45)&gt;0,(ROUND('UPS PMI_Base'!C45*(1+Mail_Innovations_Markup),2))*(1+Mail_Innovations_Fuel_Surcharge),"N/A")</f>
        <v>249.9129</v>
      </c>
      <c r="D47" s="329">
        <f>IF(LEN('UPS PMI_Base'!D45)&gt;0,(ROUND('UPS PMI_Base'!D45*(1+Mail_Innovations_Markup),2))*(1+Mail_Innovations_Fuel_Surcharge),"N/A")</f>
        <v>268.30545</v>
      </c>
      <c r="E47" s="329">
        <f>IF(LEN('UPS PMI_Base'!E45)&gt;0,(ROUND('UPS PMI_Base'!E45*(1+Mail_Innovations_Markup),2))*(1+Mail_Innovations_Fuel_Surcharge),"N/A")</f>
        <v>425.7657</v>
      </c>
      <c r="F47" s="329">
        <f>IF(LEN('UPS PMI_Base'!F45)&gt;0,(ROUND('UPS PMI_Base'!F45*(1+Mail_Innovations_Markup),2))*(1+Mail_Innovations_Fuel_Surcharge),"N/A")</f>
        <v>289.8504</v>
      </c>
      <c r="G47" s="329">
        <f>IF(LEN('UPS PMI_Base'!G45)&gt;0,(ROUND('UPS PMI_Base'!G45*(1+Mail_Innovations_Markup),2))*(1+Mail_Innovations_Fuel_Surcharge),"N/A")</f>
        <v>291.03255</v>
      </c>
      <c r="H47" s="329">
        <f>IF(LEN('UPS PMI_Base'!H45)&gt;0,(ROUND('UPS PMI_Base'!H45*(1+Mail_Innovations_Markup),2))*(1+Mail_Innovations_Fuel_Surcharge),"N/A")</f>
        <v>365.98725</v>
      </c>
      <c r="I47" s="329">
        <f>IF(LEN('UPS PMI_Base'!I45)&gt;0,(ROUND('UPS PMI_Base'!I45*(1+Mail_Innovations_Markup),2))*(1+Mail_Innovations_Fuel_Surcharge),"N/A")</f>
        <v>362.92005</v>
      </c>
      <c r="J47" s="329">
        <f>IF(LEN('UPS PMI_Base'!J45)&gt;0,(ROUND('UPS PMI_Base'!J45*(1+Mail_Innovations_Markup),2))*(1+Mail_Innovations_Fuel_Surcharge),"N/A")</f>
        <v>482.73255</v>
      </c>
      <c r="K47" s="329">
        <f>IF(LEN('UPS PMI_Base'!K45)&gt;0,(ROUND('UPS PMI_Base'!K45*(1+Mail_Innovations_Markup),2))*(1+Mail_Innovations_Fuel_Surcharge),"N/A")</f>
        <v>470.1549</v>
      </c>
      <c r="L47" s="329">
        <f>IF(LEN('UPS PMI_Base'!L45)&gt;0,(ROUND('UPS PMI_Base'!L45*(1+Mail_Innovations_Markup),2))*(1+Mail_Innovations_Fuel_Surcharge),"N/A")</f>
        <v>344.77245</v>
      </c>
      <c r="M47" s="329">
        <f>IF(LEN('UPS PMI_Base'!M45)&gt;0,(ROUND('UPS PMI_Base'!M45*(1+Mail_Innovations_Markup),2))*(1+Mail_Innovations_Fuel_Surcharge),"N/A")</f>
        <v>331.6836</v>
      </c>
      <c r="N47" s="329">
        <f>IF(LEN('UPS PMI_Base'!N45)&gt;0,(ROUND('UPS PMI_Base'!N45*(1+Mail_Innovations_Markup),2))*(1+Mail_Innovations_Fuel_Surcharge),"N/A")</f>
        <v>420.3342</v>
      </c>
      <c r="O47" s="329">
        <f>IF(LEN('UPS PMI_Base'!O45)&gt;0,(ROUND('UPS PMI_Base'!O45*(1+Mail_Innovations_Markup),2))*(1+Mail_Innovations_Fuel_Surcharge),"N/A")</f>
        <v>356.82825</v>
      </c>
      <c r="P47" s="329">
        <f>IF(LEN('UPS PMI_Base'!P45)&gt;0,(ROUND('UPS PMI_Base'!P45*(1+Mail_Innovations_Markup),2))*(1+Mail_Innovations_Fuel_Surcharge),"N/A")</f>
        <v>349.959</v>
      </c>
      <c r="Q47" s="329">
        <f>IF(LEN('UPS PMI_Base'!Q45)&gt;0,(ROUND('UPS PMI_Base'!Q45*(1+Mail_Innovations_Markup),2))*(1+Mail_Innovations_Fuel_Surcharge),"N/A")</f>
        <v>295.2819</v>
      </c>
      <c r="R47" s="329">
        <f>IF(LEN('UPS PMI_Base'!R45)&gt;0,(ROUND('UPS PMI_Base'!R45*(1+Mail_Innovations_Markup),2))*(1+Mail_Innovations_Fuel_Surcharge),"N/A")</f>
        <v>302.87535</v>
      </c>
      <c r="S47" s="329">
        <f>IF(LEN('UPS PMI_Base'!S45)&gt;0,(ROUND('UPS PMI_Base'!S45*(1+Mail_Innovations_Markup),2))*(1+Mail_Innovations_Fuel_Surcharge),"N/A")</f>
        <v>328.09455</v>
      </c>
      <c r="T47" s="329">
        <f>IF(LEN('UPS PMI_Base'!T45)&gt;0,(ROUND('UPS PMI_Base'!T45*(1+Mail_Innovations_Markup),2))*(1+Mail_Innovations_Fuel_Surcharge),"N/A")</f>
        <v>334.18635</v>
      </c>
      <c r="U47" s="329">
        <f>IF(LEN('UPS PMI_Base'!U45)&gt;0,(ROUND('UPS PMI_Base'!U45*(1+Mail_Innovations_Markup),2))*(1+Mail_Innovations_Fuel_Surcharge),"N/A")</f>
        <v>431.1972</v>
      </c>
      <c r="V47" s="329">
        <f>IF(LEN('UPS PMI_Base'!V45)&gt;0,(ROUND('UPS PMI_Base'!V45*(1+Mail_Innovations_Markup),2))*(1+Mail_Innovations_Fuel_Surcharge),"N/A")</f>
        <v>325.7196</v>
      </c>
    </row>
    <row r="48" ht="12.75" customHeight="1">
      <c r="A48" s="328">
        <v>43.0</v>
      </c>
      <c r="B48" s="329">
        <f>IF(LEN('UPS PMI_Base'!B46)&gt;0,ROUND('UPS PMI_Base'!B46*(1+Mail_Innovations_Markup),2),"N/A")</f>
        <v>255.01</v>
      </c>
      <c r="C48" s="329">
        <f>IF(LEN('UPS PMI_Base'!C46)&gt;0,(ROUND('UPS PMI_Base'!C46*(1+Mail_Innovations_Markup),2))*(1+Mail_Innovations_Fuel_Surcharge),"N/A")</f>
        <v>254.748</v>
      </c>
      <c r="D48" s="329">
        <f>IF(LEN('UPS PMI_Base'!D46)&gt;0,(ROUND('UPS PMI_Base'!D46*(1+Mail_Innovations_Markup),2))*(1+Mail_Innovations_Fuel_Surcharge),"N/A")</f>
        <v>273.26835</v>
      </c>
      <c r="E48" s="329">
        <f>IF(LEN('UPS PMI_Base'!E46)&gt;0,(ROUND('UPS PMI_Base'!E46*(1+Mail_Innovations_Markup),2))*(1+Mail_Innovations_Fuel_Surcharge),"N/A")</f>
        <v>434.25375</v>
      </c>
      <c r="F48" s="329">
        <f>IF(LEN('UPS PMI_Base'!F46)&gt;0,(ROUND('UPS PMI_Base'!F46*(1+Mail_Innovations_Markup),2))*(1+Mail_Innovations_Fuel_Surcharge),"N/A")</f>
        <v>295.14345</v>
      </c>
      <c r="G48" s="329">
        <f>IF(LEN('UPS PMI_Base'!G46)&gt;0,(ROUND('UPS PMI_Base'!G46*(1+Mail_Innovations_Markup),2))*(1+Mail_Innovations_Fuel_Surcharge),"N/A")</f>
        <v>296.31495</v>
      </c>
      <c r="H48" s="329">
        <f>IF(LEN('UPS PMI_Base'!H46)&gt;0,(ROUND('UPS PMI_Base'!H46*(1+Mail_Innovations_Markup),2))*(1+Mail_Innovations_Fuel_Surcharge),"N/A")</f>
        <v>373.1121</v>
      </c>
      <c r="I48" s="329">
        <f>IF(LEN('UPS PMI_Base'!I46)&gt;0,(ROUND('UPS PMI_Base'!I46*(1+Mail_Innovations_Markup),2))*(1+Mail_Innovations_Fuel_Surcharge),"N/A")</f>
        <v>369.97035</v>
      </c>
      <c r="J48" s="329">
        <f>IF(LEN('UPS PMI_Base'!J46)&gt;0,(ROUND('UPS PMI_Base'!J46*(1+Mail_Innovations_Markup),2))*(1+Mail_Innovations_Fuel_Surcharge),"N/A")</f>
        <v>492.6051</v>
      </c>
      <c r="K48" s="329">
        <f>IF(LEN('UPS PMI_Base'!K46)&gt;0,(ROUND('UPS PMI_Base'!K46*(1+Mail_Innovations_Markup),2))*(1+Mail_Innovations_Fuel_Surcharge),"N/A")</f>
        <v>479.7612</v>
      </c>
      <c r="L48" s="329">
        <f>IF(LEN('UPS PMI_Base'!L46)&gt;0,(ROUND('UPS PMI_Base'!L46*(1+Mail_Innovations_Markup),2))*(1+Mail_Innovations_Fuel_Surcharge),"N/A")</f>
        <v>351.56715</v>
      </c>
      <c r="M48" s="329">
        <f>IF(LEN('UPS PMI_Base'!M46)&gt;0,(ROUND('UPS PMI_Base'!M46*(1+Mail_Innovations_Markup),2))*(1+Mail_Innovations_Fuel_Surcharge),"N/A")</f>
        <v>338.0949</v>
      </c>
      <c r="N48" s="329">
        <f>IF(LEN('UPS PMI_Base'!N46)&gt;0,(ROUND('UPS PMI_Base'!N46*(1+Mail_Innovations_Markup),2))*(1+Mail_Innovations_Fuel_Surcharge),"N/A")</f>
        <v>428.75835</v>
      </c>
      <c r="O48" s="329">
        <f>IF(LEN('UPS PMI_Base'!O46)&gt;0,(ROUND('UPS PMI_Base'!O46*(1+Mail_Innovations_Markup),2))*(1+Mail_Innovations_Fuel_Surcharge),"N/A")</f>
        <v>363.81465</v>
      </c>
      <c r="P48" s="329">
        <f>IF(LEN('UPS PMI_Base'!P46)&gt;0,(ROUND('UPS PMI_Base'!P46*(1+Mail_Innovations_Markup),2))*(1+Mail_Innovations_Fuel_Surcharge),"N/A")</f>
        <v>356.61525</v>
      </c>
      <c r="Q48" s="329">
        <f>IF(LEN('UPS PMI_Base'!Q46)&gt;0,(ROUND('UPS PMI_Base'!Q46*(1+Mail_Innovations_Markup),2))*(1+Mail_Innovations_Fuel_Surcharge),"N/A")</f>
        <v>300.8412</v>
      </c>
      <c r="R48" s="329">
        <f>IF(LEN('UPS PMI_Base'!R46)&gt;0,(ROUND('UPS PMI_Base'!R46*(1+Mail_Innovations_Markup),2))*(1+Mail_Innovations_Fuel_Surcharge),"N/A")</f>
        <v>308.5518</v>
      </c>
      <c r="S48" s="329">
        <f>IF(LEN('UPS PMI_Base'!S46)&gt;0,(ROUND('UPS PMI_Base'!S46*(1+Mail_Innovations_Markup),2))*(1+Mail_Innovations_Fuel_Surcharge),"N/A")</f>
        <v>334.2183</v>
      </c>
      <c r="T48" s="329">
        <f>IF(LEN('UPS PMI_Base'!T46)&gt;0,(ROUND('UPS PMI_Base'!T46*(1+Mail_Innovations_Markup),2))*(1+Mail_Innovations_Fuel_Surcharge),"N/A")</f>
        <v>340.3101</v>
      </c>
      <c r="U48" s="329">
        <f>IF(LEN('UPS PMI_Base'!U46)&gt;0,(ROUND('UPS PMI_Base'!U46*(1+Mail_Innovations_Markup),2))*(1+Mail_Innovations_Fuel_Surcharge),"N/A")</f>
        <v>439.8237</v>
      </c>
      <c r="V48" s="329">
        <f>IF(LEN('UPS PMI_Base'!V46)&gt;0,(ROUND('UPS PMI_Base'!V46*(1+Mail_Innovations_Markup),2))*(1+Mail_Innovations_Fuel_Surcharge),"N/A")</f>
        <v>331.28955</v>
      </c>
    </row>
    <row r="49" ht="12.75" customHeight="1">
      <c r="A49" s="328">
        <v>44.0</v>
      </c>
      <c r="B49" s="329">
        <f>IF(LEN('UPS PMI_Base'!B47)&gt;0,ROUND('UPS PMI_Base'!B47*(1+Mail_Innovations_Markup),2),"N/A")</f>
        <v>259.89</v>
      </c>
      <c r="C49" s="329">
        <f>IF(LEN('UPS PMI_Base'!C47)&gt;0,(ROUND('UPS PMI_Base'!C47*(1+Mail_Innovations_Markup),2))*(1+Mail_Innovations_Fuel_Surcharge),"N/A")</f>
        <v>259.63635</v>
      </c>
      <c r="D49" s="329">
        <f>IF(LEN('UPS PMI_Base'!D47)&gt;0,(ROUND('UPS PMI_Base'!D47*(1+Mail_Innovations_Markup),2))*(1+Mail_Innovations_Fuel_Surcharge),"N/A")</f>
        <v>278.23125</v>
      </c>
      <c r="E49" s="329">
        <f>IF(LEN('UPS PMI_Base'!E47)&gt;0,(ROUND('UPS PMI_Base'!E47*(1+Mail_Innovations_Markup),2))*(1+Mail_Innovations_Fuel_Surcharge),"N/A")</f>
        <v>442.75245</v>
      </c>
      <c r="F49" s="329">
        <f>IF(LEN('UPS PMI_Base'!F47)&gt;0,(ROUND('UPS PMI_Base'!F47*(1+Mail_Innovations_Markup),2))*(1+Mail_Innovations_Fuel_Surcharge),"N/A")</f>
        <v>300.4152</v>
      </c>
      <c r="G49" s="329">
        <f>IF(LEN('UPS PMI_Base'!G47)&gt;0,(ROUND('UPS PMI_Base'!G47*(1+Mail_Innovations_Markup),2))*(1+Mail_Innovations_Fuel_Surcharge),"N/A")</f>
        <v>301.66125</v>
      </c>
      <c r="H49" s="329">
        <f>IF(LEN('UPS PMI_Base'!H47)&gt;0,(ROUND('UPS PMI_Base'!H47*(1+Mail_Innovations_Markup),2))*(1+Mail_Innovations_Fuel_Surcharge),"N/A")</f>
        <v>380.2263</v>
      </c>
      <c r="I49" s="329">
        <f>IF(LEN('UPS PMI_Base'!I47)&gt;0,(ROUND('UPS PMI_Base'!I47*(1+Mail_Innovations_Markup),2))*(1+Mail_Innovations_Fuel_Surcharge),"N/A")</f>
        <v>377.02065</v>
      </c>
      <c r="J49" s="329">
        <f>IF(LEN('UPS PMI_Base'!J47)&gt;0,(ROUND('UPS PMI_Base'!J47*(1+Mail_Innovations_Markup),2))*(1+Mail_Innovations_Fuel_Surcharge),"N/A")</f>
        <v>502.5309</v>
      </c>
      <c r="K49" s="329">
        <f>IF(LEN('UPS PMI_Base'!K47)&gt;0,(ROUND('UPS PMI_Base'!K47*(1+Mail_Innovations_Markup),2))*(1+Mail_Innovations_Fuel_Surcharge),"N/A")</f>
        <v>489.4314</v>
      </c>
      <c r="L49" s="329">
        <f>IF(LEN('UPS PMI_Base'!L47)&gt;0,(ROUND('UPS PMI_Base'!L47*(1+Mail_Innovations_Markup),2))*(1+Mail_Innovations_Fuel_Surcharge),"N/A")</f>
        <v>358.3086</v>
      </c>
      <c r="M49" s="329">
        <f>IF(LEN('UPS PMI_Base'!M47)&gt;0,(ROUND('UPS PMI_Base'!M47*(1+Mail_Innovations_Markup),2))*(1+Mail_Innovations_Fuel_Surcharge),"N/A")</f>
        <v>344.49555</v>
      </c>
      <c r="N49" s="329">
        <f>IF(LEN('UPS PMI_Base'!N47)&gt;0,(ROUND('UPS PMI_Base'!N47*(1+Mail_Innovations_Markup),2))*(1+Mail_Innovations_Fuel_Surcharge),"N/A")</f>
        <v>437.19315</v>
      </c>
      <c r="O49" s="329">
        <f>IF(LEN('UPS PMI_Base'!O47)&gt;0,(ROUND('UPS PMI_Base'!O47*(1+Mail_Innovations_Markup),2))*(1+Mail_Innovations_Fuel_Surcharge),"N/A")</f>
        <v>370.8756</v>
      </c>
      <c r="P49" s="329">
        <f>IF(LEN('UPS PMI_Base'!P47)&gt;0,(ROUND('UPS PMI_Base'!P47*(1+Mail_Innovations_Markup),2))*(1+Mail_Innovations_Fuel_Surcharge),"N/A")</f>
        <v>363.2715</v>
      </c>
      <c r="Q49" s="329">
        <f>IF(LEN('UPS PMI_Base'!Q47)&gt;0,(ROUND('UPS PMI_Base'!Q47*(1+Mail_Innovations_Markup),2))*(1+Mail_Innovations_Fuel_Surcharge),"N/A")</f>
        <v>306.3792</v>
      </c>
      <c r="R49" s="329">
        <f>IF(LEN('UPS PMI_Base'!R47)&gt;0,(ROUND('UPS PMI_Base'!R47*(1+Mail_Innovations_Markup),2))*(1+Mail_Innovations_Fuel_Surcharge),"N/A")</f>
        <v>314.22825</v>
      </c>
      <c r="S49" s="329">
        <f>IF(LEN('UPS PMI_Base'!S47)&gt;0,(ROUND('UPS PMI_Base'!S47*(1+Mail_Innovations_Markup),2))*(1+Mail_Innovations_Fuel_Surcharge),"N/A")</f>
        <v>340.36335</v>
      </c>
      <c r="T49" s="329">
        <f>IF(LEN('UPS PMI_Base'!T47)&gt;0,(ROUND('UPS PMI_Base'!T47*(1+Mail_Innovations_Markup),2))*(1+Mail_Innovations_Fuel_Surcharge),"N/A")</f>
        <v>346.4445</v>
      </c>
      <c r="U49" s="329">
        <f>IF(LEN('UPS PMI_Base'!U47)&gt;0,(ROUND('UPS PMI_Base'!U47*(1+Mail_Innovations_Markup),2))*(1+Mail_Innovations_Fuel_Surcharge),"N/A")</f>
        <v>448.4502</v>
      </c>
      <c r="V49" s="329">
        <f>IF(LEN('UPS PMI_Base'!V47)&gt;0,(ROUND('UPS PMI_Base'!V47*(1+Mail_Innovations_Markup),2))*(1+Mail_Innovations_Fuel_Surcharge),"N/A")</f>
        <v>336.82755</v>
      </c>
    </row>
    <row r="50" ht="12.75" customHeight="1">
      <c r="A50" s="328">
        <v>45.0</v>
      </c>
      <c r="B50" s="329">
        <f>IF(LEN('UPS PMI_Base'!B48)&gt;0,ROUND('UPS PMI_Base'!B48*(1+Mail_Innovations_Markup),2),"N/A")</f>
        <v>264.69</v>
      </c>
      <c r="C50" s="329">
        <f>IF(LEN('UPS PMI_Base'!C48)&gt;0,(ROUND('UPS PMI_Base'!C48*(1+Mail_Innovations_Markup),2))*(1+Mail_Innovations_Fuel_Surcharge),"N/A")</f>
        <v>264.47145</v>
      </c>
      <c r="D50" s="329">
        <f>IF(LEN('UPS PMI_Base'!D48)&gt;0,(ROUND('UPS PMI_Base'!D48*(1+Mail_Innovations_Markup),2))*(1+Mail_Innovations_Fuel_Surcharge),"N/A")</f>
        <v>283.2474</v>
      </c>
      <c r="E50" s="329">
        <f>IF(LEN('UPS PMI_Base'!E48)&gt;0,(ROUND('UPS PMI_Base'!E48*(1+Mail_Innovations_Markup),2))*(1+Mail_Innovations_Fuel_Surcharge),"N/A")</f>
        <v>451.25115</v>
      </c>
      <c r="F50" s="329">
        <f>IF(LEN('UPS PMI_Base'!F48)&gt;0,(ROUND('UPS PMI_Base'!F48*(1+Mail_Innovations_Markup),2))*(1+Mail_Innovations_Fuel_Surcharge),"N/A")</f>
        <v>305.7189</v>
      </c>
      <c r="G50" s="329">
        <f>IF(LEN('UPS PMI_Base'!G48)&gt;0,(ROUND('UPS PMI_Base'!G48*(1+Mail_Innovations_Markup),2))*(1+Mail_Innovations_Fuel_Surcharge),"N/A")</f>
        <v>306.9543</v>
      </c>
      <c r="H50" s="329">
        <f>IF(LEN('UPS PMI_Base'!H48)&gt;0,(ROUND('UPS PMI_Base'!H48*(1+Mail_Innovations_Markup),2))*(1+Mail_Innovations_Fuel_Surcharge),"N/A")</f>
        <v>387.3618</v>
      </c>
      <c r="I50" s="329">
        <f>IF(LEN('UPS PMI_Base'!I48)&gt;0,(ROUND('UPS PMI_Base'!I48*(1+Mail_Innovations_Markup),2))*(1+Mail_Innovations_Fuel_Surcharge),"N/A")</f>
        <v>384.0816</v>
      </c>
      <c r="J50" s="329">
        <f>IF(LEN('UPS PMI_Base'!J48)&gt;0,(ROUND('UPS PMI_Base'!J48*(1+Mail_Innovations_Markup),2))*(1+Mail_Innovations_Fuel_Surcharge),"N/A")</f>
        <v>512.3928</v>
      </c>
      <c r="K50" s="329">
        <f>IF(LEN('UPS PMI_Base'!K48)&gt;0,(ROUND('UPS PMI_Base'!K48*(1+Mail_Innovations_Markup),2))*(1+Mail_Innovations_Fuel_Surcharge),"N/A")</f>
        <v>499.0377</v>
      </c>
      <c r="L50" s="329">
        <f>IF(LEN('UPS PMI_Base'!L48)&gt;0,(ROUND('UPS PMI_Base'!L48*(1+Mail_Innovations_Markup),2))*(1+Mail_Innovations_Fuel_Surcharge),"N/A")</f>
        <v>365.1033</v>
      </c>
      <c r="M50" s="329">
        <f>IF(LEN('UPS PMI_Base'!M48)&gt;0,(ROUND('UPS PMI_Base'!M48*(1+Mail_Innovations_Markup),2))*(1+Mail_Innovations_Fuel_Surcharge),"N/A")</f>
        <v>350.94945</v>
      </c>
      <c r="N50" s="329">
        <f>IF(LEN('UPS PMI_Base'!N48)&gt;0,(ROUND('UPS PMI_Base'!N48*(1+Mail_Innovations_Markup),2))*(1+Mail_Innovations_Fuel_Surcharge),"N/A")</f>
        <v>445.5534</v>
      </c>
      <c r="O50" s="329">
        <f>IF(LEN('UPS PMI_Base'!O48)&gt;0,(ROUND('UPS PMI_Base'!O48*(1+Mail_Innovations_Markup),2))*(1+Mail_Innovations_Fuel_Surcharge),"N/A")</f>
        <v>377.85135</v>
      </c>
      <c r="P50" s="329">
        <f>IF(LEN('UPS PMI_Base'!P48)&gt;0,(ROUND('UPS PMI_Base'!P48*(1+Mail_Innovations_Markup),2))*(1+Mail_Innovations_Fuel_Surcharge),"N/A")</f>
        <v>369.9384</v>
      </c>
      <c r="Q50" s="329">
        <f>IF(LEN('UPS PMI_Base'!Q48)&gt;0,(ROUND('UPS PMI_Base'!Q48*(1+Mail_Innovations_Markup),2))*(1+Mail_Innovations_Fuel_Surcharge),"N/A")</f>
        <v>311.86395</v>
      </c>
      <c r="R50" s="329">
        <f>IF(LEN('UPS PMI_Base'!R48)&gt;0,(ROUND('UPS PMI_Base'!R48*(1+Mail_Innovations_Markup),2))*(1+Mail_Innovations_Fuel_Surcharge),"N/A")</f>
        <v>319.91535</v>
      </c>
      <c r="S50" s="329">
        <f>IF(LEN('UPS PMI_Base'!S48)&gt;0,(ROUND('UPS PMI_Base'!S48*(1+Mail_Innovations_Markup),2))*(1+Mail_Innovations_Fuel_Surcharge),"N/A")</f>
        <v>346.49775</v>
      </c>
      <c r="T50" s="329">
        <f>IF(LEN('UPS PMI_Base'!T48)&gt;0,(ROUND('UPS PMI_Base'!T48*(1+Mail_Innovations_Markup),2))*(1+Mail_Innovations_Fuel_Surcharge),"N/A")</f>
        <v>352.58955</v>
      </c>
      <c r="U50" s="329" t="str">
        <f>IF(LEN('UPS PMI_Base'!U48)&gt;0,(ROUND('UPS PMI_Base'!U48*(1+Mail_Innovations_Markup),2))*(1+Mail_Innovations_Fuel_Surcharge),"N/A")</f>
        <v>N/A</v>
      </c>
      <c r="V50" s="329">
        <f>IF(LEN('UPS PMI_Base'!V48)&gt;0,(ROUND('UPS PMI_Base'!V48*(1+Mail_Innovations_Markup),2))*(1+Mail_Innovations_Fuel_Surcharge),"N/A")</f>
        <v>342.38685</v>
      </c>
    </row>
    <row r="51" ht="12.75" customHeight="1">
      <c r="A51" s="328">
        <v>46.0</v>
      </c>
      <c r="B51" s="329">
        <f>IF(LEN('UPS PMI_Base'!B49)&gt;0,ROUND('UPS PMI_Base'!B49*(1+Mail_Innovations_Markup),2),"N/A")</f>
        <v>269.5</v>
      </c>
      <c r="C51" s="329">
        <f>IF(LEN('UPS PMI_Base'!C49)&gt;0,(ROUND('UPS PMI_Base'!C49*(1+Mail_Innovations_Markup),2))*(1+Mail_Innovations_Fuel_Surcharge),"N/A")</f>
        <v>269.2959</v>
      </c>
      <c r="D51" s="329">
        <f>IF(LEN('UPS PMI_Base'!D49)&gt;0,(ROUND('UPS PMI_Base'!D49*(1+Mail_Innovations_Markup),2))*(1+Mail_Innovations_Fuel_Surcharge),"N/A")</f>
        <v>288.2103</v>
      </c>
      <c r="E51" s="329">
        <f>IF(LEN('UPS PMI_Base'!E49)&gt;0,(ROUND('UPS PMI_Base'!E49*(1+Mail_Innovations_Markup),2))*(1+Mail_Innovations_Fuel_Surcharge),"N/A")</f>
        <v>459.7392</v>
      </c>
      <c r="F51" s="329">
        <f>IF(LEN('UPS PMI_Base'!F49)&gt;0,(ROUND('UPS PMI_Base'!F49*(1+Mail_Innovations_Markup),2))*(1+Mail_Innovations_Fuel_Surcharge),"N/A")</f>
        <v>311.0013</v>
      </c>
      <c r="G51" s="329">
        <f>IF(LEN('UPS PMI_Base'!G49)&gt;0,(ROUND('UPS PMI_Base'!G49*(1+Mail_Innovations_Markup),2))*(1+Mail_Innovations_Fuel_Surcharge),"N/A")</f>
        <v>312.2367</v>
      </c>
      <c r="H51" s="329">
        <f>IF(LEN('UPS PMI_Base'!H49)&gt;0,(ROUND('UPS PMI_Base'!H49*(1+Mail_Innovations_Markup),2))*(1+Mail_Innovations_Fuel_Surcharge),"N/A")</f>
        <v>394.4121</v>
      </c>
      <c r="I51" s="329">
        <f>IF(LEN('UPS PMI_Base'!I49)&gt;0,(ROUND('UPS PMI_Base'!I49*(1+Mail_Innovations_Markup),2))*(1+Mail_Innovations_Fuel_Surcharge),"N/A")</f>
        <v>391.1319</v>
      </c>
      <c r="J51" s="329">
        <f>IF(LEN('UPS PMI_Base'!J49)&gt;0,(ROUND('UPS PMI_Base'!J49*(1+Mail_Innovations_Markup),2))*(1+Mail_Innovations_Fuel_Surcharge),"N/A")</f>
        <v>522.26535</v>
      </c>
      <c r="K51" s="329">
        <f>IF(LEN('UPS PMI_Base'!K49)&gt;0,(ROUND('UPS PMI_Base'!K49*(1+Mail_Innovations_Markup),2))*(1+Mail_Innovations_Fuel_Surcharge),"N/A")</f>
        <v>508.644</v>
      </c>
      <c r="L51" s="329">
        <f>IF(LEN('UPS PMI_Base'!L49)&gt;0,(ROUND('UPS PMI_Base'!L49*(1+Mail_Innovations_Markup),2))*(1+Mail_Innovations_Fuel_Surcharge),"N/A")</f>
        <v>371.82345</v>
      </c>
      <c r="M51" s="329">
        <f>IF(LEN('UPS PMI_Base'!M49)&gt;0,(ROUND('UPS PMI_Base'!M49*(1+Mail_Innovations_Markup),2))*(1+Mail_Innovations_Fuel_Surcharge),"N/A")</f>
        <v>357.33945</v>
      </c>
      <c r="N51" s="329">
        <f>IF(LEN('UPS PMI_Base'!N49)&gt;0,(ROUND('UPS PMI_Base'!N49*(1+Mail_Innovations_Markup),2))*(1+Mail_Innovations_Fuel_Surcharge),"N/A")</f>
        <v>453.97755</v>
      </c>
      <c r="O51" s="329">
        <f>IF(LEN('UPS PMI_Base'!O49)&gt;0,(ROUND('UPS PMI_Base'!O49*(1+Mail_Innovations_Markup),2))*(1+Mail_Innovations_Fuel_Surcharge),"N/A")</f>
        <v>384.8484</v>
      </c>
      <c r="P51" s="329">
        <f>IF(LEN('UPS PMI_Base'!P49)&gt;0,(ROUND('UPS PMI_Base'!P49*(1+Mail_Innovations_Markup),2))*(1+Mail_Innovations_Fuel_Surcharge),"N/A")</f>
        <v>376.6053</v>
      </c>
      <c r="Q51" s="329">
        <f>IF(LEN('UPS PMI_Base'!Q49)&gt;0,(ROUND('UPS PMI_Base'!Q49*(1+Mail_Innovations_Markup),2))*(1+Mail_Innovations_Fuel_Surcharge),"N/A")</f>
        <v>317.42325</v>
      </c>
      <c r="R51" s="329">
        <f>IF(LEN('UPS PMI_Base'!R49)&gt;0,(ROUND('UPS PMI_Base'!R49*(1+Mail_Innovations_Markup),2))*(1+Mail_Innovations_Fuel_Surcharge),"N/A")</f>
        <v>325.5918</v>
      </c>
      <c r="S51" s="329">
        <f>IF(LEN('UPS PMI_Base'!S49)&gt;0,(ROUND('UPS PMI_Base'!S49*(1+Mail_Innovations_Markup),2))*(1+Mail_Innovations_Fuel_Surcharge),"N/A")</f>
        <v>352.63215</v>
      </c>
      <c r="T51" s="329">
        <f>IF(LEN('UPS PMI_Base'!T49)&gt;0,(ROUND('UPS PMI_Base'!T49*(1+Mail_Innovations_Markup),2))*(1+Mail_Innovations_Fuel_Surcharge),"N/A")</f>
        <v>358.85175</v>
      </c>
      <c r="U51" s="329" t="str">
        <f>IF(LEN('UPS PMI_Base'!U49)&gt;0,(ROUND('UPS PMI_Base'!U49*(1+Mail_Innovations_Markup),2))*(1+Mail_Innovations_Fuel_Surcharge),"N/A")</f>
        <v>N/A</v>
      </c>
      <c r="V51" s="329">
        <f>IF(LEN('UPS PMI_Base'!V49)&gt;0,(ROUND('UPS PMI_Base'!V49*(1+Mail_Innovations_Markup),2))*(1+Mail_Innovations_Fuel_Surcharge),"N/A")</f>
        <v>347.92485</v>
      </c>
    </row>
    <row r="52" ht="12.75" customHeight="1">
      <c r="A52" s="328">
        <v>47.0</v>
      </c>
      <c r="B52" s="329">
        <f>IF(LEN('UPS PMI_Base'!B50)&gt;0,ROUND('UPS PMI_Base'!B50*(1+Mail_Innovations_Markup),2),"N/A")</f>
        <v>274.33</v>
      </c>
      <c r="C52" s="329">
        <f>IF(LEN('UPS PMI_Base'!C50)&gt;0,(ROUND('UPS PMI_Base'!C50*(1+Mail_Innovations_Markup),2))*(1+Mail_Innovations_Fuel_Surcharge),"N/A")</f>
        <v>274.131</v>
      </c>
      <c r="D52" s="329">
        <f>IF(LEN('UPS PMI_Base'!D50)&gt;0,(ROUND('UPS PMI_Base'!D50*(1+Mail_Innovations_Markup),2))*(1+Mail_Innovations_Fuel_Surcharge),"N/A")</f>
        <v>293.2371</v>
      </c>
      <c r="E52" s="329">
        <f>IF(LEN('UPS PMI_Base'!E50)&gt;0,(ROUND('UPS PMI_Base'!E50*(1+Mail_Innovations_Markup),2))*(1+Mail_Innovations_Fuel_Surcharge),"N/A")</f>
        <v>468.2379</v>
      </c>
      <c r="F52" s="329">
        <f>IF(LEN('UPS PMI_Base'!F50)&gt;0,(ROUND('UPS PMI_Base'!F50*(1+Mail_Innovations_Markup),2))*(1+Mail_Innovations_Fuel_Surcharge),"N/A")</f>
        <v>316.29435</v>
      </c>
      <c r="G52" s="329">
        <f>IF(LEN('UPS PMI_Base'!G50)&gt;0,(ROUND('UPS PMI_Base'!G50*(1+Mail_Innovations_Markup),2))*(1+Mail_Innovations_Fuel_Surcharge),"N/A")</f>
        <v>317.59365</v>
      </c>
      <c r="H52" s="329">
        <f>IF(LEN('UPS PMI_Base'!H50)&gt;0,(ROUND('UPS PMI_Base'!H50*(1+Mail_Innovations_Markup),2))*(1+Mail_Innovations_Fuel_Surcharge),"N/A")</f>
        <v>401.51565</v>
      </c>
      <c r="I52" s="329">
        <f>IF(LEN('UPS PMI_Base'!I50)&gt;0,(ROUND('UPS PMI_Base'!I50*(1+Mail_Innovations_Markup),2))*(1+Mail_Innovations_Fuel_Surcharge),"N/A")</f>
        <v>398.19285</v>
      </c>
      <c r="J52" s="329">
        <f>IF(LEN('UPS PMI_Base'!J50)&gt;0,(ROUND('UPS PMI_Base'!J50*(1+Mail_Innovations_Markup),2))*(1+Mail_Innovations_Fuel_Surcharge),"N/A")</f>
        <v>532.2018</v>
      </c>
      <c r="K52" s="329">
        <f>IF(LEN('UPS PMI_Base'!K50)&gt;0,(ROUND('UPS PMI_Base'!K50*(1+Mail_Innovations_Markup),2))*(1+Mail_Innovations_Fuel_Surcharge),"N/A")</f>
        <v>518.3142</v>
      </c>
      <c r="L52" s="329">
        <f>IF(LEN('UPS PMI_Base'!L50)&gt;0,(ROUND('UPS PMI_Base'!L50*(1+Mail_Innovations_Markup),2))*(1+Mail_Innovations_Fuel_Surcharge),"N/A")</f>
        <v>378.61815</v>
      </c>
      <c r="M52" s="329">
        <f>IF(LEN('UPS PMI_Base'!M50)&gt;0,(ROUND('UPS PMI_Base'!M50*(1+Mail_Innovations_Markup),2))*(1+Mail_Innovations_Fuel_Surcharge),"N/A")</f>
        <v>363.81465</v>
      </c>
      <c r="N52" s="329">
        <f>IF(LEN('UPS PMI_Base'!N50)&gt;0,(ROUND('UPS PMI_Base'!N50*(1+Mail_Innovations_Markup),2))*(1+Mail_Innovations_Fuel_Surcharge),"N/A")</f>
        <v>462.41235</v>
      </c>
      <c r="O52" s="329">
        <f>IF(LEN('UPS PMI_Base'!O50)&gt;0,(ROUND('UPS PMI_Base'!O50*(1+Mail_Innovations_Markup),2))*(1+Mail_Innovations_Fuel_Surcharge),"N/A")</f>
        <v>391.8348</v>
      </c>
      <c r="P52" s="329">
        <f>IF(LEN('UPS PMI_Base'!P50)&gt;0,(ROUND('UPS PMI_Base'!P50*(1+Mail_Innovations_Markup),2))*(1+Mail_Innovations_Fuel_Surcharge),"N/A")</f>
        <v>383.26155</v>
      </c>
      <c r="Q52" s="329">
        <f>IF(LEN('UPS PMI_Base'!Q50)&gt;0,(ROUND('UPS PMI_Base'!Q50*(1+Mail_Innovations_Markup),2))*(1+Mail_Innovations_Fuel_Surcharge),"N/A")</f>
        <v>322.96125</v>
      </c>
      <c r="R52" s="329">
        <f>IF(LEN('UPS PMI_Base'!R50)&gt;0,(ROUND('UPS PMI_Base'!R50*(1+Mail_Innovations_Markup),2))*(1+Mail_Innovations_Fuel_Surcharge),"N/A")</f>
        <v>331.26825</v>
      </c>
      <c r="S52" s="329">
        <f>IF(LEN('UPS PMI_Base'!S50)&gt;0,(ROUND('UPS PMI_Base'!S50*(1+Mail_Innovations_Markup),2))*(1+Mail_Innovations_Fuel_Surcharge),"N/A")</f>
        <v>358.7772</v>
      </c>
      <c r="T52" s="329">
        <f>IF(LEN('UPS PMI_Base'!T50)&gt;0,(ROUND('UPS PMI_Base'!T50*(1+Mail_Innovations_Markup),2))*(1+Mail_Innovations_Fuel_Surcharge),"N/A")</f>
        <v>364.9968</v>
      </c>
      <c r="U52" s="329" t="str">
        <f>IF(LEN('UPS PMI_Base'!U50)&gt;0,(ROUND('UPS PMI_Base'!U50*(1+Mail_Innovations_Markup),2))*(1+Mail_Innovations_Fuel_Surcharge),"N/A")</f>
        <v>N/A</v>
      </c>
      <c r="V52" s="329">
        <f>IF(LEN('UPS PMI_Base'!V50)&gt;0,(ROUND('UPS PMI_Base'!V50*(1+Mail_Innovations_Markup),2))*(1+Mail_Innovations_Fuel_Surcharge),"N/A")</f>
        <v>353.5374</v>
      </c>
    </row>
    <row r="53" ht="12.75" customHeight="1">
      <c r="A53" s="328">
        <v>48.0</v>
      </c>
      <c r="B53" s="329">
        <f>IF(LEN('UPS PMI_Base'!B51)&gt;0,ROUND('UPS PMI_Base'!B51*(1+Mail_Innovations_Markup),2),"N/A")</f>
        <v>279.14</v>
      </c>
      <c r="C53" s="329">
        <f>IF(LEN('UPS PMI_Base'!C51)&gt;0,(ROUND('UPS PMI_Base'!C51*(1+Mail_Innovations_Markup),2))*(1+Mail_Innovations_Fuel_Surcharge),"N/A")</f>
        <v>278.9448</v>
      </c>
      <c r="D53" s="329">
        <f>IF(LEN('UPS PMI_Base'!D51)&gt;0,(ROUND('UPS PMI_Base'!D51*(1+Mail_Innovations_Markup),2))*(1+Mail_Innovations_Fuel_Surcharge),"N/A")</f>
        <v>298.18935</v>
      </c>
      <c r="E53" s="329">
        <f>IF(LEN('UPS PMI_Base'!E51)&gt;0,(ROUND('UPS PMI_Base'!E51*(1+Mail_Innovations_Markup),2))*(1+Mail_Innovations_Fuel_Surcharge),"N/A")</f>
        <v>476.74725</v>
      </c>
      <c r="F53" s="329">
        <f>IF(LEN('UPS PMI_Base'!F51)&gt;0,(ROUND('UPS PMI_Base'!F51*(1+Mail_Innovations_Markup),2))*(1+Mail_Innovations_Fuel_Surcharge),"N/A")</f>
        <v>321.64065</v>
      </c>
      <c r="G53" s="329">
        <f>IF(LEN('UPS PMI_Base'!G51)&gt;0,(ROUND('UPS PMI_Base'!G51*(1+Mail_Innovations_Markup),2))*(1+Mail_Innovations_Fuel_Surcharge),"N/A")</f>
        <v>322.87605</v>
      </c>
      <c r="H53" s="329">
        <f>IF(LEN('UPS PMI_Base'!H51)&gt;0,(ROUND('UPS PMI_Base'!H51*(1+Mail_Innovations_Markup),2))*(1+Mail_Innovations_Fuel_Surcharge),"N/A")</f>
        <v>408.65115</v>
      </c>
      <c r="I53" s="329">
        <f>IF(LEN('UPS PMI_Base'!I51)&gt;0,(ROUND('UPS PMI_Base'!I51*(1+Mail_Innovations_Markup),2))*(1+Mail_Innovations_Fuel_Surcharge),"N/A")</f>
        <v>405.24315</v>
      </c>
      <c r="J53" s="329">
        <f>IF(LEN('UPS PMI_Base'!J51)&gt;0,(ROUND('UPS PMI_Base'!J51*(1+Mail_Innovations_Markup),2))*(1+Mail_Innovations_Fuel_Surcharge),"N/A")</f>
        <v>542.0637</v>
      </c>
      <c r="K53" s="329">
        <f>IF(LEN('UPS PMI_Base'!K51)&gt;0,(ROUND('UPS PMI_Base'!K51*(1+Mail_Innovations_Markup),2))*(1+Mail_Innovations_Fuel_Surcharge),"N/A")</f>
        <v>527.9205</v>
      </c>
      <c r="L53" s="329">
        <f>IF(LEN('UPS PMI_Base'!L51)&gt;0,(ROUND('UPS PMI_Base'!L51*(1+Mail_Innovations_Markup),2))*(1+Mail_Innovations_Fuel_Surcharge),"N/A")</f>
        <v>385.3383</v>
      </c>
      <c r="M53" s="329">
        <f>IF(LEN('UPS PMI_Base'!M51)&gt;0,(ROUND('UPS PMI_Base'!M51*(1+Mail_Innovations_Markup),2))*(1+Mail_Innovations_Fuel_Surcharge),"N/A")</f>
        <v>370.20465</v>
      </c>
      <c r="N53" s="329">
        <f>IF(LEN('UPS PMI_Base'!N51)&gt;0,(ROUND('UPS PMI_Base'!N51*(1+Mail_Innovations_Markup),2))*(1+Mail_Innovations_Fuel_Surcharge),"N/A")</f>
        <v>470.8365</v>
      </c>
      <c r="O53" s="329">
        <f>IF(LEN('UPS PMI_Base'!O51)&gt;0,(ROUND('UPS PMI_Base'!O51*(1+Mail_Innovations_Markup),2))*(1+Mail_Innovations_Fuel_Surcharge),"N/A")</f>
        <v>398.89575</v>
      </c>
      <c r="P53" s="329">
        <f>IF(LEN('UPS PMI_Base'!P51)&gt;0,(ROUND('UPS PMI_Base'!P51*(1+Mail_Innovations_Markup),2))*(1+Mail_Innovations_Fuel_Surcharge),"N/A")</f>
        <v>389.9178</v>
      </c>
      <c r="Q53" s="329">
        <f>IF(LEN('UPS PMI_Base'!Q51)&gt;0,(ROUND('UPS PMI_Base'!Q51*(1+Mail_Innovations_Markup),2))*(1+Mail_Innovations_Fuel_Surcharge),"N/A")</f>
        <v>328.5099</v>
      </c>
      <c r="R53" s="329">
        <f>IF(LEN('UPS PMI_Base'!R51)&gt;0,(ROUND('UPS PMI_Base'!R51*(1+Mail_Innovations_Markup),2))*(1+Mail_Innovations_Fuel_Surcharge),"N/A")</f>
        <v>336.9447</v>
      </c>
      <c r="S53" s="329">
        <f>IF(LEN('UPS PMI_Base'!S51)&gt;0,(ROUND('UPS PMI_Base'!S51*(1+Mail_Innovations_Markup),2))*(1+Mail_Innovations_Fuel_Surcharge),"N/A")</f>
        <v>364.9116</v>
      </c>
      <c r="T53" s="329">
        <f>IF(LEN('UPS PMI_Base'!T51)&gt;0,(ROUND('UPS PMI_Base'!T51*(1+Mail_Innovations_Markup),2))*(1+Mail_Innovations_Fuel_Surcharge),"N/A")</f>
        <v>371.1312</v>
      </c>
      <c r="U53" s="329" t="str">
        <f>IF(LEN('UPS PMI_Base'!U51)&gt;0,(ROUND('UPS PMI_Base'!U51*(1+Mail_Innovations_Markup),2))*(1+Mail_Innovations_Fuel_Surcharge),"N/A")</f>
        <v>N/A</v>
      </c>
      <c r="V53" s="329">
        <f>IF(LEN('UPS PMI_Base'!V51)&gt;0,(ROUND('UPS PMI_Base'!V51*(1+Mail_Innovations_Markup),2))*(1+Mail_Innovations_Fuel_Surcharge),"N/A")</f>
        <v>359.08605</v>
      </c>
    </row>
    <row r="54" ht="12.75" customHeight="1">
      <c r="A54" s="328">
        <v>49.0</v>
      </c>
      <c r="B54" s="329">
        <f>IF(LEN('UPS PMI_Base'!B52)&gt;0,ROUND('UPS PMI_Base'!B52*(1+Mail_Innovations_Markup),2),"N/A")</f>
        <v>283.94</v>
      </c>
      <c r="C54" s="329">
        <f>IF(LEN('UPS PMI_Base'!C52)&gt;0,(ROUND('UPS PMI_Base'!C52*(1+Mail_Innovations_Markup),2))*(1+Mail_Innovations_Fuel_Surcharge),"N/A")</f>
        <v>283.76925</v>
      </c>
      <c r="D54" s="329">
        <f>IF(LEN('UPS PMI_Base'!D52)&gt;0,(ROUND('UPS PMI_Base'!D52*(1+Mail_Innovations_Markup),2))*(1+Mail_Innovations_Fuel_Surcharge),"N/A")</f>
        <v>303.21615</v>
      </c>
      <c r="E54" s="329">
        <f>IF(LEN('UPS PMI_Base'!E52)&gt;0,(ROUND('UPS PMI_Base'!E52*(1+Mail_Innovations_Markup),2))*(1+Mail_Innovations_Fuel_Surcharge),"N/A")</f>
        <v>485.22465</v>
      </c>
      <c r="F54" s="329">
        <f>IF(LEN('UPS PMI_Base'!F52)&gt;0,(ROUND('UPS PMI_Base'!F52*(1+Mail_Innovations_Markup),2))*(1+Mail_Innovations_Fuel_Surcharge),"N/A")</f>
        <v>326.92305</v>
      </c>
      <c r="G54" s="329">
        <f>IF(LEN('UPS PMI_Base'!G52)&gt;0,(ROUND('UPS PMI_Base'!G52*(1+Mail_Innovations_Markup),2))*(1+Mail_Innovations_Fuel_Surcharge),"N/A")</f>
        <v>328.233</v>
      </c>
      <c r="H54" s="329">
        <f>IF(LEN('UPS PMI_Base'!H52)&gt;0,(ROUND('UPS PMI_Base'!H52*(1+Mail_Innovations_Markup),2))*(1+Mail_Innovations_Fuel_Surcharge),"N/A")</f>
        <v>415.76535</v>
      </c>
      <c r="I54" s="329">
        <f>IF(LEN('UPS PMI_Base'!I52)&gt;0,(ROUND('UPS PMI_Base'!I52*(1+Mail_Innovations_Markup),2))*(1+Mail_Innovations_Fuel_Surcharge),"N/A")</f>
        <v>412.2828</v>
      </c>
      <c r="J54" s="329">
        <f>IF(LEN('UPS PMI_Base'!J52)&gt;0,(ROUND('UPS PMI_Base'!J52*(1+Mail_Innovations_Markup),2))*(1+Mail_Innovations_Fuel_Surcharge),"N/A")</f>
        <v>551.93625</v>
      </c>
      <c r="K54" s="329">
        <f>IF(LEN('UPS PMI_Base'!K52)&gt;0,(ROUND('UPS PMI_Base'!K52*(1+Mail_Innovations_Markup),2))*(1+Mail_Innovations_Fuel_Surcharge),"N/A")</f>
        <v>537.5268</v>
      </c>
      <c r="L54" s="329">
        <f>IF(LEN('UPS PMI_Base'!L52)&gt;0,(ROUND('UPS PMI_Base'!L52*(1+Mail_Innovations_Markup),2))*(1+Mail_Innovations_Fuel_Surcharge),"N/A")</f>
        <v>392.12235</v>
      </c>
      <c r="M54" s="329">
        <f>IF(LEN('UPS PMI_Base'!M52)&gt;0,(ROUND('UPS PMI_Base'!M52*(1+Mail_Innovations_Markup),2))*(1+Mail_Innovations_Fuel_Surcharge),"N/A")</f>
        <v>376.6692</v>
      </c>
      <c r="N54" s="329">
        <f>IF(LEN('UPS PMI_Base'!N52)&gt;0,(ROUND('UPS PMI_Base'!N52*(1+Mail_Innovations_Markup),2))*(1+Mail_Innovations_Fuel_Surcharge),"N/A")</f>
        <v>479.2713</v>
      </c>
      <c r="O54" s="329">
        <f>IF(LEN('UPS PMI_Base'!O52)&gt;0,(ROUND('UPS PMI_Base'!O52*(1+Mail_Innovations_Markup),2))*(1+Mail_Innovations_Fuel_Surcharge),"N/A")</f>
        <v>405.88215</v>
      </c>
      <c r="P54" s="329">
        <f>IF(LEN('UPS PMI_Base'!P52)&gt;0,(ROUND('UPS PMI_Base'!P52*(1+Mail_Innovations_Markup),2))*(1+Mail_Innovations_Fuel_Surcharge),"N/A")</f>
        <v>396.57405</v>
      </c>
      <c r="Q54" s="329">
        <f>IF(LEN('UPS PMI_Base'!Q52)&gt;0,(ROUND('UPS PMI_Base'!Q52*(1+Mail_Innovations_Markup),2))*(1+Mail_Innovations_Fuel_Surcharge),"N/A")</f>
        <v>334.05855</v>
      </c>
      <c r="R54" s="329">
        <f>IF(LEN('UPS PMI_Base'!R52)&gt;0,(ROUND('UPS PMI_Base'!R52*(1+Mail_Innovations_Markup),2))*(1+Mail_Innovations_Fuel_Surcharge),"N/A")</f>
        <v>342.6318</v>
      </c>
      <c r="S54" s="329">
        <f>IF(LEN('UPS PMI_Base'!S52)&gt;0,(ROUND('UPS PMI_Base'!S52*(1+Mail_Innovations_Markup),2))*(1+Mail_Innovations_Fuel_Surcharge),"N/A")</f>
        <v>371.046</v>
      </c>
      <c r="T54" s="329">
        <f>IF(LEN('UPS PMI_Base'!T52)&gt;0,(ROUND('UPS PMI_Base'!T52*(1+Mail_Innovations_Markup),2))*(1+Mail_Innovations_Fuel_Surcharge),"N/A")</f>
        <v>377.2656</v>
      </c>
      <c r="U54" s="329" t="str">
        <f>IF(LEN('UPS PMI_Base'!U52)&gt;0,(ROUND('UPS PMI_Base'!U52*(1+Mail_Innovations_Markup),2))*(1+Mail_Innovations_Fuel_Surcharge),"N/A")</f>
        <v>N/A</v>
      </c>
      <c r="V54" s="329">
        <f>IF(LEN('UPS PMI_Base'!V52)&gt;0,(ROUND('UPS PMI_Base'!V52*(1+Mail_Innovations_Markup),2))*(1+Mail_Innovations_Fuel_Surcharge),"N/A")</f>
        <v>364.6347</v>
      </c>
    </row>
    <row r="55" ht="12.75" customHeight="1">
      <c r="A55" s="328">
        <v>50.0</v>
      </c>
      <c r="B55" s="329">
        <f>IF(LEN('UPS PMI_Base'!B53)&gt;0,ROUND('UPS PMI_Base'!B53*(1+Mail_Innovations_Markup),2),"N/A")</f>
        <v>288.83</v>
      </c>
      <c r="C55" s="329">
        <f>IF(LEN('UPS PMI_Base'!C53)&gt;0,(ROUND('UPS PMI_Base'!C53*(1+Mail_Innovations_Markup),2))*(1+Mail_Innovations_Fuel_Surcharge),"N/A")</f>
        <v>288.66825</v>
      </c>
      <c r="D55" s="329">
        <f>IF(LEN('UPS PMI_Base'!D53)&gt;0,(ROUND('UPS PMI_Base'!D53*(1+Mail_Innovations_Markup),2))*(1+Mail_Innovations_Fuel_Surcharge),"N/A")</f>
        <v>308.1897</v>
      </c>
      <c r="E55" s="329">
        <f>IF(LEN('UPS PMI_Base'!E53)&gt;0,(ROUND('UPS PMI_Base'!E53*(1+Mail_Innovations_Markup),2))*(1+Mail_Innovations_Fuel_Surcharge),"N/A")</f>
        <v>493.7127</v>
      </c>
      <c r="F55" s="329">
        <f>IF(LEN('UPS PMI_Base'!F53)&gt;0,(ROUND('UPS PMI_Base'!F53*(1+Mail_Innovations_Markup),2))*(1+Mail_Innovations_Fuel_Surcharge),"N/A")</f>
        <v>332.2161</v>
      </c>
      <c r="G55" s="329">
        <f>IF(LEN('UPS PMI_Base'!G53)&gt;0,(ROUND('UPS PMI_Base'!G53*(1+Mail_Innovations_Markup),2))*(1+Mail_Innovations_Fuel_Surcharge),"N/A")</f>
        <v>333.5154</v>
      </c>
      <c r="H55" s="329">
        <f>IF(LEN('UPS PMI_Base'!H53)&gt;0,(ROUND('UPS PMI_Base'!H53*(1+Mail_Innovations_Markup),2))*(1+Mail_Innovations_Fuel_Surcharge),"N/A")</f>
        <v>422.8902</v>
      </c>
      <c r="I55" s="329">
        <f>IF(LEN('UPS PMI_Base'!I53)&gt;0,(ROUND('UPS PMI_Base'!I53*(1+Mail_Innovations_Markup),2))*(1+Mail_Innovations_Fuel_Surcharge),"N/A")</f>
        <v>419.3544</v>
      </c>
      <c r="J55" s="329">
        <f>IF(LEN('UPS PMI_Base'!J53)&gt;0,(ROUND('UPS PMI_Base'!J53*(1+Mail_Innovations_Markup),2))*(1+Mail_Innovations_Fuel_Surcharge),"N/A")</f>
        <v>561.8088</v>
      </c>
      <c r="K55" s="329">
        <f>IF(LEN('UPS PMI_Base'!K53)&gt;0,(ROUND('UPS PMI_Base'!K53*(1+Mail_Innovations_Markup),2))*(1+Mail_Innovations_Fuel_Surcharge),"N/A")</f>
        <v>547.20765</v>
      </c>
      <c r="L55" s="329">
        <f>IF(LEN('UPS PMI_Base'!L53)&gt;0,(ROUND('UPS PMI_Base'!L53*(1+Mail_Innovations_Markup),2))*(1+Mail_Innovations_Fuel_Surcharge),"N/A")</f>
        <v>398.85315</v>
      </c>
      <c r="M55" s="329">
        <f>IF(LEN('UPS PMI_Base'!M53)&gt;0,(ROUND('UPS PMI_Base'!M53*(1+Mail_Innovations_Markup),2))*(1+Mail_Innovations_Fuel_Surcharge),"N/A")</f>
        <v>383.0805</v>
      </c>
      <c r="N55" s="329">
        <f>IF(LEN('UPS PMI_Base'!N53)&gt;0,(ROUND('UPS PMI_Base'!N53*(1+Mail_Innovations_Markup),2))*(1+Mail_Innovations_Fuel_Surcharge),"N/A")</f>
        <v>487.6209</v>
      </c>
      <c r="O55" s="329">
        <f>IF(LEN('UPS PMI_Base'!O53)&gt;0,(ROUND('UPS PMI_Base'!O53*(1+Mail_Innovations_Markup),2))*(1+Mail_Innovations_Fuel_Surcharge),"N/A")</f>
        <v>412.86855</v>
      </c>
      <c r="P55" s="329">
        <f>IF(LEN('UPS PMI_Base'!P53)&gt;0,(ROUND('UPS PMI_Base'!P53*(1+Mail_Innovations_Markup),2))*(1+Mail_Innovations_Fuel_Surcharge),"N/A")</f>
        <v>403.24095</v>
      </c>
      <c r="Q55" s="329">
        <f>IF(LEN('UPS PMI_Base'!Q53)&gt;0,(ROUND('UPS PMI_Base'!Q53*(1+Mail_Innovations_Markup),2))*(1+Mail_Innovations_Fuel_Surcharge),"N/A")</f>
        <v>339.6072</v>
      </c>
      <c r="R55" s="329">
        <f>IF(LEN('UPS PMI_Base'!R53)&gt;0,(ROUND('UPS PMI_Base'!R53*(1+Mail_Innovations_Markup),2))*(1+Mail_Innovations_Fuel_Surcharge),"N/A")</f>
        <v>348.30825</v>
      </c>
      <c r="S55" s="329">
        <f>IF(LEN('UPS PMI_Base'!S53)&gt;0,(ROUND('UPS PMI_Base'!S53*(1+Mail_Innovations_Markup),2))*(1+Mail_Innovations_Fuel_Surcharge),"N/A")</f>
        <v>377.19105</v>
      </c>
      <c r="T55" s="329">
        <f>IF(LEN('UPS PMI_Base'!T53)&gt;0,(ROUND('UPS PMI_Base'!T53*(1+Mail_Innovations_Markup),2))*(1+Mail_Innovations_Fuel_Surcharge),"N/A")</f>
        <v>383.4</v>
      </c>
      <c r="U55" s="329" t="str">
        <f>IF(LEN('UPS PMI_Base'!U53)&gt;0,(ROUND('UPS PMI_Base'!U53*(1+Mail_Innovations_Markup),2))*(1+Mail_Innovations_Fuel_Surcharge),"N/A")</f>
        <v>N/A</v>
      </c>
      <c r="V55" s="329">
        <f>IF(LEN('UPS PMI_Base'!V53)&gt;0,(ROUND('UPS PMI_Base'!V53*(1+Mail_Innovations_Markup),2))*(1+Mail_Innovations_Fuel_Surcharge),"N/A")</f>
        <v>370.18335</v>
      </c>
    </row>
    <row r="56" ht="12.75" customHeight="1">
      <c r="A56" s="328">
        <v>51.0</v>
      </c>
      <c r="B56" s="329">
        <f>IF(LEN('UPS PMI_Base'!B54)&gt;0,ROUND('UPS PMI_Base'!B54*(1+Mail_Innovations_Markup),2),"N/A")</f>
        <v>293.63</v>
      </c>
      <c r="C56" s="329">
        <f>IF(LEN('UPS PMI_Base'!C54)&gt;0,(ROUND('UPS PMI_Base'!C54*(1+Mail_Innovations_Markup),2))*(1+Mail_Innovations_Fuel_Surcharge),"N/A")</f>
        <v>293.4927</v>
      </c>
      <c r="D56" s="329">
        <f>IF(LEN('UPS PMI_Base'!D54)&gt;0,(ROUND('UPS PMI_Base'!D54*(1+Mail_Innovations_Markup),2))*(1+Mail_Innovations_Fuel_Surcharge),"N/A")</f>
        <v>313.20585</v>
      </c>
      <c r="E56" s="329">
        <f>IF(LEN('UPS PMI_Base'!E54)&gt;0,(ROUND('UPS PMI_Base'!E54*(1+Mail_Innovations_Markup),2))*(1+Mail_Innovations_Fuel_Surcharge),"N/A")</f>
        <v>502.1475</v>
      </c>
      <c r="F56" s="329">
        <f>IF(LEN('UPS PMI_Base'!F54)&gt;0,(ROUND('UPS PMI_Base'!F54*(1+Mail_Innovations_Markup),2))*(1+Mail_Innovations_Fuel_Surcharge),"N/A")</f>
        <v>337.48785</v>
      </c>
      <c r="G56" s="329">
        <f>IF(LEN('UPS PMI_Base'!G54)&gt;0,(ROUND('UPS PMI_Base'!G54*(1+Mail_Innovations_Markup),2))*(1+Mail_Innovations_Fuel_Surcharge),"N/A")</f>
        <v>338.7978</v>
      </c>
      <c r="H56" s="329">
        <f>IF(LEN('UPS PMI_Base'!H54)&gt;0,(ROUND('UPS PMI_Base'!H54*(1+Mail_Innovations_Markup),2))*(1+Mail_Innovations_Fuel_Surcharge),"N/A")</f>
        <v>430.0044</v>
      </c>
      <c r="I56" s="329">
        <f>IF(LEN('UPS PMI_Base'!I54)&gt;0,(ROUND('UPS PMI_Base'!I54*(1+Mail_Innovations_Markup),2))*(1+Mail_Innovations_Fuel_Surcharge),"N/A")</f>
        <v>426.4047</v>
      </c>
      <c r="J56" s="329">
        <f>IF(LEN('UPS PMI_Base'!J54)&gt;0,(ROUND('UPS PMI_Base'!J54*(1+Mail_Innovations_Markup),2))*(1+Mail_Innovations_Fuel_Surcharge),"N/A")</f>
        <v>571.7559</v>
      </c>
      <c r="K56" s="329">
        <f>IF(LEN('UPS PMI_Base'!K54)&gt;0,(ROUND('UPS PMI_Base'!K54*(1+Mail_Innovations_Markup),2))*(1+Mail_Innovations_Fuel_Surcharge),"N/A")</f>
        <v>556.81395</v>
      </c>
      <c r="L56" s="329">
        <f>IF(LEN('UPS PMI_Base'!L54)&gt;0,(ROUND('UPS PMI_Base'!L54*(1+Mail_Innovations_Markup),2))*(1+Mail_Innovations_Fuel_Surcharge),"N/A")</f>
        <v>405.5733</v>
      </c>
      <c r="M56" s="329">
        <f>IF(LEN('UPS PMI_Base'!M54)&gt;0,(ROUND('UPS PMI_Base'!M54*(1+Mail_Innovations_Markup),2))*(1+Mail_Innovations_Fuel_Surcharge),"N/A")</f>
        <v>389.54505</v>
      </c>
      <c r="N56" s="329">
        <f>IF(LEN('UPS PMI_Base'!N54)&gt;0,(ROUND('UPS PMI_Base'!N54*(1+Mail_Innovations_Markup),2))*(1+Mail_Innovations_Fuel_Surcharge),"N/A")</f>
        <v>496.0557</v>
      </c>
      <c r="O56" s="329">
        <f>IF(LEN('UPS PMI_Base'!O54)&gt;0,(ROUND('UPS PMI_Base'!O54*(1+Mail_Innovations_Markup),2))*(1+Mail_Innovations_Fuel_Surcharge),"N/A")</f>
        <v>419.9295</v>
      </c>
      <c r="P56" s="329">
        <f>IF(LEN('UPS PMI_Base'!P54)&gt;0,(ROUND('UPS PMI_Base'!P54*(1+Mail_Innovations_Markup),2))*(1+Mail_Innovations_Fuel_Surcharge),"N/A")</f>
        <v>409.90785</v>
      </c>
      <c r="Q56" s="329">
        <f>IF(LEN('UPS PMI_Base'!Q54)&gt;0,(ROUND('UPS PMI_Base'!Q54*(1+Mail_Innovations_Markup),2))*(1+Mail_Innovations_Fuel_Surcharge),"N/A")</f>
        <v>345.1452</v>
      </c>
      <c r="R56" s="329">
        <f>IF(LEN('UPS PMI_Base'!R54)&gt;0,(ROUND('UPS PMI_Base'!R54*(1+Mail_Innovations_Markup),2))*(1+Mail_Innovations_Fuel_Surcharge),"N/A")</f>
        <v>353.99535</v>
      </c>
      <c r="S56" s="329">
        <f>IF(LEN('UPS PMI_Base'!S54)&gt;0,(ROUND('UPS PMI_Base'!S54*(1+Mail_Innovations_Markup),2))*(1+Mail_Innovations_Fuel_Surcharge),"N/A")</f>
        <v>383.3148</v>
      </c>
      <c r="T56" s="329">
        <f>IF(LEN('UPS PMI_Base'!T54)&gt;0,(ROUND('UPS PMI_Base'!T54*(1+Mail_Innovations_Markup),2))*(1+Mail_Innovations_Fuel_Surcharge),"N/A")</f>
        <v>389.54505</v>
      </c>
      <c r="U56" s="329" t="str">
        <f>IF(LEN('UPS PMI_Base'!U54)&gt;0,(ROUND('UPS PMI_Base'!U54*(1+Mail_Innovations_Markup),2))*(1+Mail_Innovations_Fuel_Surcharge),"N/A")</f>
        <v>N/A</v>
      </c>
      <c r="V56" s="329">
        <f>IF(LEN('UPS PMI_Base'!V54)&gt;0,(ROUND('UPS PMI_Base'!V54*(1+Mail_Innovations_Markup),2))*(1+Mail_Innovations_Fuel_Surcharge),"N/A")</f>
        <v>375.72135</v>
      </c>
    </row>
    <row r="57" ht="12.75" customHeight="1">
      <c r="A57" s="328">
        <v>52.0</v>
      </c>
      <c r="B57" s="329">
        <f>IF(LEN('UPS PMI_Base'!B55)&gt;0,ROUND('UPS PMI_Base'!B55*(1+Mail_Innovations_Markup),2),"N/A")</f>
        <v>298.45</v>
      </c>
      <c r="C57" s="329">
        <f>IF(LEN('UPS PMI_Base'!C55)&gt;0,(ROUND('UPS PMI_Base'!C55*(1+Mail_Innovations_Markup),2))*(1+Mail_Innovations_Fuel_Surcharge),"N/A")</f>
        <v>298.33845</v>
      </c>
      <c r="D57" s="329">
        <f>IF(LEN('UPS PMI_Base'!D55)&gt;0,(ROUND('UPS PMI_Base'!D55*(1+Mail_Innovations_Markup),2))*(1+Mail_Innovations_Fuel_Surcharge),"N/A")</f>
        <v>318.16875</v>
      </c>
      <c r="E57" s="329">
        <f>IF(LEN('UPS PMI_Base'!E55)&gt;0,(ROUND('UPS PMI_Base'!E55*(1+Mail_Innovations_Markup),2))*(1+Mail_Innovations_Fuel_Surcharge),"N/A")</f>
        <v>510.6462</v>
      </c>
      <c r="F57" s="329">
        <f>IF(LEN('UPS PMI_Base'!F55)&gt;0,(ROUND('UPS PMI_Base'!F55*(1+Mail_Innovations_Markup),2))*(1+Mail_Innovations_Fuel_Surcharge),"N/A")</f>
        <v>342.7809</v>
      </c>
      <c r="G57" s="329">
        <f>IF(LEN('UPS PMI_Base'!G55)&gt;0,(ROUND('UPS PMI_Base'!G55*(1+Mail_Innovations_Markup),2))*(1+Mail_Innovations_Fuel_Surcharge),"N/A")</f>
        <v>344.1654</v>
      </c>
      <c r="H57" s="329">
        <f>IF(LEN('UPS PMI_Base'!H55)&gt;0,(ROUND('UPS PMI_Base'!H55*(1+Mail_Innovations_Markup),2))*(1+Mail_Innovations_Fuel_Surcharge),"N/A")</f>
        <v>437.1186</v>
      </c>
      <c r="I57" s="329">
        <f>IF(LEN('UPS PMI_Base'!I55)&gt;0,(ROUND('UPS PMI_Base'!I55*(1+Mail_Innovations_Markup),2))*(1+Mail_Innovations_Fuel_Surcharge),"N/A")</f>
        <v>433.455</v>
      </c>
      <c r="J57" s="329">
        <f>IF(LEN('UPS PMI_Base'!J55)&gt;0,(ROUND('UPS PMI_Base'!J55*(1+Mail_Innovations_Markup),2))*(1+Mail_Innovations_Fuel_Surcharge),"N/A")</f>
        <v>581.6178</v>
      </c>
      <c r="K57" s="329">
        <f>IF(LEN('UPS PMI_Base'!K55)&gt;0,(ROUND('UPS PMI_Base'!K55*(1+Mail_Innovations_Markup),2))*(1+Mail_Innovations_Fuel_Surcharge),"N/A")</f>
        <v>566.4948</v>
      </c>
      <c r="L57" s="329">
        <f>IF(LEN('UPS PMI_Base'!L55)&gt;0,(ROUND('UPS PMI_Base'!L55*(1+Mail_Innovations_Markup),2))*(1+Mail_Innovations_Fuel_Surcharge),"N/A")</f>
        <v>412.368</v>
      </c>
      <c r="M57" s="329">
        <f>IF(LEN('UPS PMI_Base'!M55)&gt;0,(ROUND('UPS PMI_Base'!M55*(1+Mail_Innovations_Markup),2))*(1+Mail_Innovations_Fuel_Surcharge),"N/A")</f>
        <v>395.9457</v>
      </c>
      <c r="N57" s="329">
        <f>IF(LEN('UPS PMI_Base'!N55)&gt;0,(ROUND('UPS PMI_Base'!N55*(1+Mail_Innovations_Markup),2))*(1+Mail_Innovations_Fuel_Surcharge),"N/A")</f>
        <v>504.47985</v>
      </c>
      <c r="O57" s="329">
        <f>IF(LEN('UPS PMI_Base'!O55)&gt;0,(ROUND('UPS PMI_Base'!O55*(1+Mail_Innovations_Markup),2))*(1+Mail_Innovations_Fuel_Surcharge),"N/A")</f>
        <v>426.9159</v>
      </c>
      <c r="P57" s="329">
        <f>IF(LEN('UPS PMI_Base'!P55)&gt;0,(ROUND('UPS PMI_Base'!P55*(1+Mail_Innovations_Markup),2))*(1+Mail_Innovations_Fuel_Surcharge),"N/A")</f>
        <v>416.5641</v>
      </c>
      <c r="Q57" s="329">
        <f>IF(LEN('UPS PMI_Base'!Q55)&gt;0,(ROUND('UPS PMI_Base'!Q55*(1+Mail_Innovations_Markup),2))*(1+Mail_Innovations_Fuel_Surcharge),"N/A")</f>
        <v>350.71515</v>
      </c>
      <c r="R57" s="329">
        <f>IF(LEN('UPS PMI_Base'!R55)&gt;0,(ROUND('UPS PMI_Base'!R55*(1+Mail_Innovations_Markup),2))*(1+Mail_Innovations_Fuel_Surcharge),"N/A")</f>
        <v>359.66115</v>
      </c>
      <c r="S57" s="329">
        <f>IF(LEN('UPS PMI_Base'!S55)&gt;0,(ROUND('UPS PMI_Base'!S55*(1+Mail_Innovations_Markup),2))*(1+Mail_Innovations_Fuel_Surcharge),"N/A")</f>
        <v>389.4705</v>
      </c>
      <c r="T57" s="329">
        <f>IF(LEN('UPS PMI_Base'!T55)&gt;0,(ROUND('UPS PMI_Base'!T55*(1+Mail_Innovations_Markup),2))*(1+Mail_Innovations_Fuel_Surcharge),"N/A")</f>
        <v>395.61555</v>
      </c>
      <c r="U57" s="329" t="str">
        <f>IF(LEN('UPS PMI_Base'!U55)&gt;0,(ROUND('UPS PMI_Base'!U55*(1+Mail_Innovations_Markup),2))*(1+Mail_Innovations_Fuel_Surcharge),"N/A")</f>
        <v>N/A</v>
      </c>
      <c r="V57" s="329">
        <f>IF(LEN('UPS PMI_Base'!V55)&gt;0,(ROUND('UPS PMI_Base'!V55*(1+Mail_Innovations_Markup),2))*(1+Mail_Innovations_Fuel_Surcharge),"N/A")</f>
        <v>381.28065</v>
      </c>
    </row>
    <row r="58" ht="12.75" customHeight="1">
      <c r="A58" s="328">
        <v>53.0</v>
      </c>
      <c r="B58" s="329">
        <f>IF(LEN('UPS PMI_Base'!B56)&gt;0,ROUND('UPS PMI_Base'!B56*(1+Mail_Innovations_Markup),2),"N/A")</f>
        <v>303.26</v>
      </c>
      <c r="C58" s="329">
        <f>IF(LEN('UPS PMI_Base'!C56)&gt;0,(ROUND('UPS PMI_Base'!C56*(1+Mail_Innovations_Markup),2))*(1+Mail_Innovations_Fuel_Surcharge),"N/A")</f>
        <v>303.1629</v>
      </c>
      <c r="D58" s="329">
        <f>IF(LEN('UPS PMI_Base'!D56)&gt;0,(ROUND('UPS PMI_Base'!D56*(1+Mail_Innovations_Markup),2))*(1+Mail_Innovations_Fuel_Surcharge),"N/A")</f>
        <v>323.1849</v>
      </c>
      <c r="E58" s="329">
        <f>IF(LEN('UPS PMI_Base'!E56)&gt;0,(ROUND('UPS PMI_Base'!E56*(1+Mail_Innovations_Markup),2))*(1+Mail_Innovations_Fuel_Surcharge),"N/A")</f>
        <v>519.13425</v>
      </c>
      <c r="F58" s="329">
        <f>IF(LEN('UPS PMI_Base'!F56)&gt;0,(ROUND('UPS PMI_Base'!F56*(1+Mail_Innovations_Markup),2))*(1+Mail_Innovations_Fuel_Surcharge),"N/A")</f>
        <v>348.0633</v>
      </c>
      <c r="G58" s="329">
        <f>IF(LEN('UPS PMI_Base'!G56)&gt;0,(ROUND('UPS PMI_Base'!G56*(1+Mail_Innovations_Markup),2))*(1+Mail_Innovations_Fuel_Surcharge),"N/A")</f>
        <v>349.43715</v>
      </c>
      <c r="H58" s="329">
        <f>IF(LEN('UPS PMI_Base'!H56)&gt;0,(ROUND('UPS PMI_Base'!H56*(1+Mail_Innovations_Markup),2))*(1+Mail_Innovations_Fuel_Surcharge),"N/A")</f>
        <v>444.2328</v>
      </c>
      <c r="I58" s="329">
        <f>IF(LEN('UPS PMI_Base'!I56)&gt;0,(ROUND('UPS PMI_Base'!I56*(1+Mail_Innovations_Markup),2))*(1+Mail_Innovations_Fuel_Surcharge),"N/A")</f>
        <v>440.5053</v>
      </c>
      <c r="J58" s="329">
        <f>IF(LEN('UPS PMI_Base'!J56)&gt;0,(ROUND('UPS PMI_Base'!J56*(1+Mail_Innovations_Markup),2))*(1+Mail_Innovations_Fuel_Surcharge),"N/A")</f>
        <v>591.4797</v>
      </c>
      <c r="K58" s="329">
        <f>IF(LEN('UPS PMI_Base'!K56)&gt;0,(ROUND('UPS PMI_Base'!K56*(1+Mail_Innovations_Markup),2))*(1+Mail_Innovations_Fuel_Surcharge),"N/A")</f>
        <v>576.1011</v>
      </c>
      <c r="L58" s="329">
        <f>IF(LEN('UPS PMI_Base'!L56)&gt;0,(ROUND('UPS PMI_Base'!L56*(1+Mail_Innovations_Markup),2))*(1+Mail_Innovations_Fuel_Surcharge),"N/A")</f>
        <v>419.08815</v>
      </c>
      <c r="M58" s="329">
        <f>IF(LEN('UPS PMI_Base'!M56)&gt;0,(ROUND('UPS PMI_Base'!M56*(1+Mail_Innovations_Markup),2))*(1+Mail_Innovations_Fuel_Surcharge),"N/A")</f>
        <v>402.41025</v>
      </c>
      <c r="N58" s="329">
        <f>IF(LEN('UPS PMI_Base'!N56)&gt;0,(ROUND('UPS PMI_Base'!N56*(1+Mail_Innovations_Markup),2))*(1+Mail_Innovations_Fuel_Surcharge),"N/A")</f>
        <v>512.91465</v>
      </c>
      <c r="O58" s="329">
        <f>IF(LEN('UPS PMI_Base'!O56)&gt;0,(ROUND('UPS PMI_Base'!O56*(1+Mail_Innovations_Markup),2))*(1+Mail_Innovations_Fuel_Surcharge),"N/A")</f>
        <v>433.9023</v>
      </c>
      <c r="P58" s="329">
        <f>IF(LEN('UPS PMI_Base'!P56)&gt;0,(ROUND('UPS PMI_Base'!P56*(1+Mail_Innovations_Markup),2))*(1+Mail_Innovations_Fuel_Surcharge),"N/A")</f>
        <v>423.22035</v>
      </c>
      <c r="Q58" s="329">
        <f>IF(LEN('UPS PMI_Base'!Q56)&gt;0,(ROUND('UPS PMI_Base'!Q56*(1+Mail_Innovations_Markup),2))*(1+Mail_Innovations_Fuel_Surcharge),"N/A")</f>
        <v>356.25315</v>
      </c>
      <c r="R58" s="329">
        <f>IF(LEN('UPS PMI_Base'!R56)&gt;0,(ROUND('UPS PMI_Base'!R56*(1+Mail_Innovations_Markup),2))*(1+Mail_Innovations_Fuel_Surcharge),"N/A")</f>
        <v>365.34825</v>
      </c>
      <c r="S58" s="329">
        <f>IF(LEN('UPS PMI_Base'!S56)&gt;0,(ROUND('UPS PMI_Base'!S56*(1+Mail_Innovations_Markup),2))*(1+Mail_Innovations_Fuel_Surcharge),"N/A")</f>
        <v>395.6049</v>
      </c>
      <c r="T58" s="329">
        <f>IF(LEN('UPS PMI_Base'!T56)&gt;0,(ROUND('UPS PMI_Base'!T56*(1+Mail_Innovations_Markup),2))*(1+Mail_Innovations_Fuel_Surcharge),"N/A")</f>
        <v>401.7393</v>
      </c>
      <c r="U58" s="329" t="str">
        <f>IF(LEN('UPS PMI_Base'!U56)&gt;0,(ROUND('UPS PMI_Base'!U56*(1+Mail_Innovations_Markup),2))*(1+Mail_Innovations_Fuel_Surcharge),"N/A")</f>
        <v>N/A</v>
      </c>
      <c r="V58" s="329">
        <f>IF(LEN('UPS PMI_Base'!V56)&gt;0,(ROUND('UPS PMI_Base'!V56*(1+Mail_Innovations_Markup),2))*(1+Mail_Innovations_Fuel_Surcharge),"N/A")</f>
        <v>386.81865</v>
      </c>
    </row>
    <row r="59" ht="12.75" customHeight="1">
      <c r="A59" s="328">
        <v>54.0</v>
      </c>
      <c r="B59" s="329">
        <f>IF(LEN('UPS PMI_Base'!B57)&gt;0,ROUND('UPS PMI_Base'!B57*(1+Mail_Innovations_Markup),2),"N/A")</f>
        <v>308.07</v>
      </c>
      <c r="C59" s="329">
        <f>IF(LEN('UPS PMI_Base'!C57)&gt;0,(ROUND('UPS PMI_Base'!C57*(1+Mail_Innovations_Markup),2))*(1+Mail_Innovations_Fuel_Surcharge),"N/A")</f>
        <v>307.9767</v>
      </c>
      <c r="D59" s="329">
        <f>IF(LEN('UPS PMI_Base'!D57)&gt;0,(ROUND('UPS PMI_Base'!D57*(1+Mail_Innovations_Markup),2))*(1+Mail_Innovations_Fuel_Surcharge),"N/A")</f>
        <v>328.1478</v>
      </c>
      <c r="E59" s="329">
        <f>IF(LEN('UPS PMI_Base'!E57)&gt;0,(ROUND('UPS PMI_Base'!E57*(1+Mail_Innovations_Markup),2))*(1+Mail_Innovations_Fuel_Surcharge),"N/A")</f>
        <v>527.63295</v>
      </c>
      <c r="F59" s="329">
        <f>IF(LEN('UPS PMI_Base'!F57)&gt;0,(ROUND('UPS PMI_Base'!F57*(1+Mail_Innovations_Markup),2))*(1+Mail_Innovations_Fuel_Surcharge),"N/A")</f>
        <v>353.3457</v>
      </c>
      <c r="G59" s="329">
        <f>IF(LEN('UPS PMI_Base'!G57)&gt;0,(ROUND('UPS PMI_Base'!G57*(1+Mail_Innovations_Markup),2))*(1+Mail_Innovations_Fuel_Surcharge),"N/A")</f>
        <v>354.7941</v>
      </c>
      <c r="H59" s="329">
        <f>IF(LEN('UPS PMI_Base'!H57)&gt;0,(ROUND('UPS PMI_Base'!H57*(1+Mail_Innovations_Markup),2))*(1+Mail_Innovations_Fuel_Surcharge),"N/A")</f>
        <v>451.29375</v>
      </c>
      <c r="I59" s="329">
        <f>IF(LEN('UPS PMI_Base'!I57)&gt;0,(ROUND('UPS PMI_Base'!I57*(1+Mail_Innovations_Markup),2))*(1+Mail_Innovations_Fuel_Surcharge),"N/A")</f>
        <v>447.5556</v>
      </c>
      <c r="J59" s="329">
        <f>IF(LEN('UPS PMI_Base'!J57)&gt;0,(ROUND('UPS PMI_Base'!J57*(1+Mail_Innovations_Markup),2))*(1+Mail_Innovations_Fuel_Surcharge),"N/A")</f>
        <v>601.4268</v>
      </c>
      <c r="K59" s="329">
        <f>IF(LEN('UPS PMI_Base'!K57)&gt;0,(ROUND('UPS PMI_Base'!K57*(1+Mail_Innovations_Markup),2))*(1+Mail_Innovations_Fuel_Surcharge),"N/A")</f>
        <v>585.7074</v>
      </c>
      <c r="L59" s="329">
        <f>IF(LEN('UPS PMI_Base'!L57)&gt;0,(ROUND('UPS PMI_Base'!L57*(1+Mail_Innovations_Markup),2))*(1+Mail_Innovations_Fuel_Surcharge),"N/A")</f>
        <v>425.90415</v>
      </c>
      <c r="M59" s="329">
        <f>IF(LEN('UPS PMI_Base'!M57)&gt;0,(ROUND('UPS PMI_Base'!M57*(1+Mail_Innovations_Markup),2))*(1+Mail_Innovations_Fuel_Surcharge),"N/A")</f>
        <v>408.8109</v>
      </c>
      <c r="N59" s="329">
        <f>IF(LEN('UPS PMI_Base'!N57)&gt;0,(ROUND('UPS PMI_Base'!N57*(1+Mail_Innovations_Markup),2))*(1+Mail_Innovations_Fuel_Surcharge),"N/A")</f>
        <v>521.3388</v>
      </c>
      <c r="O59" s="329">
        <f>IF(LEN('UPS PMI_Base'!O57)&gt;0,(ROUND('UPS PMI_Base'!O57*(1+Mail_Innovations_Markup),2))*(1+Mail_Innovations_Fuel_Surcharge),"N/A")</f>
        <v>440.89935</v>
      </c>
      <c r="P59" s="329">
        <f>IF(LEN('UPS PMI_Base'!P57)&gt;0,(ROUND('UPS PMI_Base'!P57*(1+Mail_Innovations_Markup),2))*(1+Mail_Innovations_Fuel_Surcharge),"N/A")</f>
        <v>429.9405</v>
      </c>
      <c r="Q59" s="329">
        <f>IF(LEN('UPS PMI_Base'!Q57)&gt;0,(ROUND('UPS PMI_Base'!Q57*(1+Mail_Innovations_Markup),2))*(1+Mail_Innovations_Fuel_Surcharge),"N/A")</f>
        <v>361.7379</v>
      </c>
      <c r="R59" s="329">
        <f>IF(LEN('UPS PMI_Base'!R57)&gt;0,(ROUND('UPS PMI_Base'!R57*(1+Mail_Innovations_Markup),2))*(1+Mail_Innovations_Fuel_Surcharge),"N/A")</f>
        <v>371.0247</v>
      </c>
      <c r="S59" s="329">
        <f>IF(LEN('UPS PMI_Base'!S57)&gt;0,(ROUND('UPS PMI_Base'!S57*(1+Mail_Innovations_Markup),2))*(1+Mail_Innovations_Fuel_Surcharge),"N/A")</f>
        <v>401.72865</v>
      </c>
      <c r="T59" s="329">
        <f>IF(LEN('UPS PMI_Base'!T57)&gt;0,(ROUND('UPS PMI_Base'!T57*(1+Mail_Innovations_Markup),2))*(1+Mail_Innovations_Fuel_Surcharge),"N/A")</f>
        <v>407.895</v>
      </c>
      <c r="U59" s="329" t="str">
        <f>IF(LEN('UPS PMI_Base'!U57)&gt;0,(ROUND('UPS PMI_Base'!U57*(1+Mail_Innovations_Markup),2))*(1+Mail_Innovations_Fuel_Surcharge),"N/A")</f>
        <v>N/A</v>
      </c>
      <c r="V59" s="329">
        <f>IF(LEN('UPS PMI_Base'!V57)&gt;0,(ROUND('UPS PMI_Base'!V57*(1+Mail_Innovations_Markup),2))*(1+Mail_Innovations_Fuel_Surcharge),"N/A")</f>
        <v>392.3673</v>
      </c>
    </row>
    <row r="60" ht="12.75" customHeight="1">
      <c r="A60" s="328">
        <v>55.0</v>
      </c>
      <c r="B60" s="329">
        <f>IF(LEN('UPS PMI_Base'!B58)&gt;0,ROUND('UPS PMI_Base'!B58*(1+Mail_Innovations_Markup),2),"N/A")</f>
        <v>312.88</v>
      </c>
      <c r="C60" s="329">
        <f>IF(LEN('UPS PMI_Base'!C58)&gt;0,(ROUND('UPS PMI_Base'!C58*(1+Mail_Innovations_Markup),2))*(1+Mail_Innovations_Fuel_Surcharge),"N/A")</f>
        <v>312.80115</v>
      </c>
      <c r="D60" s="329">
        <f>IF(LEN('UPS PMI_Base'!D58)&gt;0,(ROUND('UPS PMI_Base'!D58*(1+Mail_Innovations_Markup),2))*(1+Mail_Innovations_Fuel_Surcharge),"N/A")</f>
        <v>333.10005</v>
      </c>
      <c r="E60" s="329">
        <f>IF(LEN('UPS PMI_Base'!E58)&gt;0,(ROUND('UPS PMI_Base'!E58*(1+Mail_Innovations_Markup),2))*(1+Mail_Innovations_Fuel_Surcharge),"N/A")</f>
        <v>536.121</v>
      </c>
      <c r="F60" s="329">
        <f>IF(LEN('UPS PMI_Base'!F58)&gt;0,(ROUND('UPS PMI_Base'!F58*(1+Mail_Innovations_Markup),2))*(1+Mail_Innovations_Fuel_Surcharge),"N/A")</f>
        <v>358.6281</v>
      </c>
      <c r="G60" s="329">
        <f>IF(LEN('UPS PMI_Base'!G58)&gt;0,(ROUND('UPS PMI_Base'!G58*(1+Mail_Innovations_Markup),2))*(1+Mail_Innovations_Fuel_Surcharge),"N/A")</f>
        <v>360.08715</v>
      </c>
      <c r="H60" s="329">
        <f>IF(LEN('UPS PMI_Base'!H58)&gt;0,(ROUND('UPS PMI_Base'!H58*(1+Mail_Innovations_Markup),2))*(1+Mail_Innovations_Fuel_Surcharge),"N/A")</f>
        <v>458.40795</v>
      </c>
      <c r="I60" s="329">
        <f>IF(LEN('UPS PMI_Base'!I58)&gt;0,(ROUND('UPS PMI_Base'!I58*(1+Mail_Innovations_Markup),2))*(1+Mail_Innovations_Fuel_Surcharge),"N/A")</f>
        <v>454.61655</v>
      </c>
      <c r="J60" s="329">
        <f>IF(LEN('UPS PMI_Base'!J58)&gt;0,(ROUND('UPS PMI_Base'!J58*(1+Mail_Innovations_Markup),2))*(1+Mail_Innovations_Fuel_Surcharge),"N/A")</f>
        <v>611.2887</v>
      </c>
      <c r="K60" s="329">
        <f>IF(LEN('UPS PMI_Base'!K58)&gt;0,(ROUND('UPS PMI_Base'!K58*(1+Mail_Innovations_Markup),2))*(1+Mail_Innovations_Fuel_Surcharge),"N/A")</f>
        <v>595.36695</v>
      </c>
      <c r="L60" s="329">
        <f>IF(LEN('UPS PMI_Base'!L58)&gt;0,(ROUND('UPS PMI_Base'!L58*(1+Mail_Innovations_Markup),2))*(1+Mail_Innovations_Fuel_Surcharge),"N/A")</f>
        <v>432.6243</v>
      </c>
      <c r="M60" s="329">
        <f>IF(LEN('UPS PMI_Base'!M58)&gt;0,(ROUND('UPS PMI_Base'!M58*(1+Mail_Innovations_Markup),2))*(1+Mail_Innovations_Fuel_Surcharge),"N/A")</f>
        <v>415.2648</v>
      </c>
      <c r="N60" s="329">
        <f>IF(LEN('UPS PMI_Base'!N58)&gt;0,(ROUND('UPS PMI_Base'!N58*(1+Mail_Innovations_Markup),2))*(1+Mail_Innovations_Fuel_Surcharge),"N/A")</f>
        <v>529.7097</v>
      </c>
      <c r="O60" s="329">
        <f>IF(LEN('UPS PMI_Base'!O58)&gt;0,(ROUND('UPS PMI_Base'!O58*(1+Mail_Innovations_Markup),2))*(1+Mail_Innovations_Fuel_Surcharge),"N/A")</f>
        <v>447.939</v>
      </c>
      <c r="P60" s="329">
        <f>IF(LEN('UPS PMI_Base'!P58)&gt;0,(ROUND('UPS PMI_Base'!P58*(1+Mail_Innovations_Markup),2))*(1+Mail_Innovations_Fuel_Surcharge),"N/A")</f>
        <v>436.61805</v>
      </c>
      <c r="Q60" s="329">
        <f>IF(LEN('UPS PMI_Base'!Q58)&gt;0,(ROUND('UPS PMI_Base'!Q58*(1+Mail_Innovations_Markup),2))*(1+Mail_Innovations_Fuel_Surcharge),"N/A")</f>
        <v>367.2759</v>
      </c>
      <c r="R60" s="329">
        <f>IF(LEN('UPS PMI_Base'!R58)&gt;0,(ROUND('UPS PMI_Base'!R58*(1+Mail_Innovations_Markup),2))*(1+Mail_Innovations_Fuel_Surcharge),"N/A")</f>
        <v>376.7118</v>
      </c>
      <c r="S60" s="329">
        <f>IF(LEN('UPS PMI_Base'!S58)&gt;0,(ROUND('UPS PMI_Base'!S58*(1+Mail_Innovations_Markup),2))*(1+Mail_Innovations_Fuel_Surcharge),"N/A")</f>
        <v>407.8737</v>
      </c>
      <c r="T60" s="329">
        <f>IF(LEN('UPS PMI_Base'!T58)&gt;0,(ROUND('UPS PMI_Base'!T58*(1+Mail_Innovations_Markup),2))*(1+Mail_Innovations_Fuel_Surcharge),"N/A")</f>
        <v>414.0294</v>
      </c>
      <c r="U60" s="329" t="str">
        <f>IF(LEN('UPS PMI_Base'!U58)&gt;0,(ROUND('UPS PMI_Base'!U58*(1+Mail_Innovations_Markup),2))*(1+Mail_Innovations_Fuel_Surcharge),"N/A")</f>
        <v>N/A</v>
      </c>
      <c r="V60" s="329">
        <f>IF(LEN('UPS PMI_Base'!V58)&gt;0,(ROUND('UPS PMI_Base'!V58*(1+Mail_Innovations_Markup),2))*(1+Mail_Innovations_Fuel_Surcharge),"N/A")</f>
        <v>397.91595</v>
      </c>
    </row>
    <row r="61" ht="12.75" customHeight="1">
      <c r="A61" s="328">
        <v>56.0</v>
      </c>
      <c r="B61" s="329">
        <f>IF(LEN('UPS PMI_Base'!B59)&gt;0,ROUND('UPS PMI_Base'!B59*(1+Mail_Innovations_Markup),2),"N/A")</f>
        <v>317.76</v>
      </c>
      <c r="C61" s="329">
        <f>IF(LEN('UPS PMI_Base'!C59)&gt;0,(ROUND('UPS PMI_Base'!C59*(1+Mail_Innovations_Markup),2))*(1+Mail_Innovations_Fuel_Surcharge),"N/A")</f>
        <v>317.70015</v>
      </c>
      <c r="D61" s="329">
        <f>IF(LEN('UPS PMI_Base'!D59)&gt;0,(ROUND('UPS PMI_Base'!D59*(1+Mail_Innovations_Markup),2))*(1+Mail_Innovations_Fuel_Surcharge),"N/A")</f>
        <v>338.1162</v>
      </c>
      <c r="E61" s="329">
        <f>IF(LEN('UPS PMI_Base'!E59)&gt;0,(ROUND('UPS PMI_Base'!E59*(1+Mail_Innovations_Markup),2))*(1+Mail_Innovations_Fuel_Surcharge),"N/A")</f>
        <v>544.6197</v>
      </c>
      <c r="F61" s="329">
        <f>IF(LEN('UPS PMI_Base'!F59)&gt;0,(ROUND('UPS PMI_Base'!F59*(1+Mail_Innovations_Markup),2))*(1+Mail_Innovations_Fuel_Surcharge),"N/A")</f>
        <v>363.9318</v>
      </c>
      <c r="G61" s="329">
        <f>IF(LEN('UPS PMI_Base'!G59)&gt;0,(ROUND('UPS PMI_Base'!G59*(1+Mail_Innovations_Markup),2))*(1+Mail_Innovations_Fuel_Surcharge),"N/A")</f>
        <v>365.3589</v>
      </c>
      <c r="H61" s="329">
        <f>IF(LEN('UPS PMI_Base'!H59)&gt;0,(ROUND('UPS PMI_Base'!H59*(1+Mail_Innovations_Markup),2))*(1+Mail_Innovations_Fuel_Surcharge),"N/A")</f>
        <v>465.5328</v>
      </c>
      <c r="I61" s="329">
        <f>IF(LEN('UPS PMI_Base'!I59)&gt;0,(ROUND('UPS PMI_Base'!I59*(1+Mail_Innovations_Markup),2))*(1+Mail_Innovations_Fuel_Surcharge),"N/A")</f>
        <v>461.6775</v>
      </c>
      <c r="J61" s="329">
        <f>IF(LEN('UPS PMI_Base'!J59)&gt;0,(ROUND('UPS PMI_Base'!J59*(1+Mail_Innovations_Markup),2))*(1+Mail_Innovations_Fuel_Surcharge),"N/A")</f>
        <v>621.16125</v>
      </c>
      <c r="K61" s="329">
        <f>IF(LEN('UPS PMI_Base'!K59)&gt;0,(ROUND('UPS PMI_Base'!K59*(1+Mail_Innovations_Markup),2))*(1+Mail_Innovations_Fuel_Surcharge),"N/A")</f>
        <v>604.97325</v>
      </c>
      <c r="L61" s="329">
        <f>IF(LEN('UPS PMI_Base'!L59)&gt;0,(ROUND('UPS PMI_Base'!L59*(1+Mail_Innovations_Markup),2))*(1+Mail_Innovations_Fuel_Surcharge),"N/A")</f>
        <v>439.419</v>
      </c>
      <c r="M61" s="329">
        <f>IF(LEN('UPS PMI_Base'!M59)&gt;0,(ROUND('UPS PMI_Base'!M59*(1+Mail_Innovations_Markup),2))*(1+Mail_Innovations_Fuel_Surcharge),"N/A")</f>
        <v>421.6548</v>
      </c>
      <c r="N61" s="329">
        <f>IF(LEN('UPS PMI_Base'!N59)&gt;0,(ROUND('UPS PMI_Base'!N59*(1+Mail_Innovations_Markup),2))*(1+Mail_Innovations_Fuel_Surcharge),"N/A")</f>
        <v>538.1445</v>
      </c>
      <c r="O61" s="329">
        <f>IF(LEN('UPS PMI_Base'!O59)&gt;0,(ROUND('UPS PMI_Base'!O59*(1+Mail_Innovations_Markup),2))*(1+Mail_Innovations_Fuel_Surcharge),"N/A")</f>
        <v>454.91475</v>
      </c>
      <c r="P61" s="329">
        <f>IF(LEN('UPS PMI_Base'!P59)&gt;0,(ROUND('UPS PMI_Base'!P59*(1+Mail_Innovations_Markup),2))*(1+Mail_Innovations_Fuel_Surcharge),"N/A")</f>
        <v>443.2743</v>
      </c>
      <c r="Q61" s="329">
        <f>IF(LEN('UPS PMI_Base'!Q59)&gt;0,(ROUND('UPS PMI_Base'!Q59*(1+Mail_Innovations_Markup),2))*(1+Mail_Innovations_Fuel_Surcharge),"N/A")</f>
        <v>372.8352</v>
      </c>
      <c r="R61" s="329">
        <f>IF(LEN('UPS PMI_Base'!R59)&gt;0,(ROUND('UPS PMI_Base'!R59*(1+Mail_Innovations_Markup),2))*(1+Mail_Innovations_Fuel_Surcharge),"N/A")</f>
        <v>382.3776</v>
      </c>
      <c r="S61" s="329">
        <f>IF(LEN('UPS PMI_Base'!S59)&gt;0,(ROUND('UPS PMI_Base'!S59*(1+Mail_Innovations_Markup),2))*(1+Mail_Innovations_Fuel_Surcharge),"N/A")</f>
        <v>414.0081</v>
      </c>
      <c r="T61" s="329">
        <f>IF(LEN('UPS PMI_Base'!T59)&gt;0,(ROUND('UPS PMI_Base'!T59*(1+Mail_Innovations_Markup),2))*(1+Mail_Innovations_Fuel_Surcharge),"N/A")</f>
        <v>420.1638</v>
      </c>
      <c r="U61" s="329" t="str">
        <f>IF(LEN('UPS PMI_Base'!U59)&gt;0,(ROUND('UPS PMI_Base'!U59*(1+Mail_Innovations_Markup),2))*(1+Mail_Innovations_Fuel_Surcharge),"N/A")</f>
        <v>N/A</v>
      </c>
      <c r="V61" s="329">
        <f>IF(LEN('UPS PMI_Base'!V59)&gt;0,(ROUND('UPS PMI_Base'!V59*(1+Mail_Innovations_Markup),2))*(1+Mail_Innovations_Fuel_Surcharge),"N/A")</f>
        <v>403.4646</v>
      </c>
    </row>
    <row r="62" ht="12.75" customHeight="1">
      <c r="A62" s="328">
        <v>57.0</v>
      </c>
      <c r="B62" s="329">
        <f>IF(LEN('UPS PMI_Base'!B60)&gt;0,ROUND('UPS PMI_Base'!B60*(1+Mail_Innovations_Markup),2),"N/A")</f>
        <v>322.58</v>
      </c>
      <c r="C62" s="329">
        <f>IF(LEN('UPS PMI_Base'!C60)&gt;0,(ROUND('UPS PMI_Base'!C60*(1+Mail_Innovations_Markup),2))*(1+Mail_Innovations_Fuel_Surcharge),"N/A")</f>
        <v>322.53525</v>
      </c>
      <c r="D62" s="329">
        <f>IF(LEN('UPS PMI_Base'!D60)&gt;0,(ROUND('UPS PMI_Base'!D60*(1+Mail_Innovations_Markup),2))*(1+Mail_Innovations_Fuel_Surcharge),"N/A")</f>
        <v>343.08975</v>
      </c>
      <c r="E62" s="329">
        <f>IF(LEN('UPS PMI_Base'!E60)&gt;0,(ROUND('UPS PMI_Base'!E60*(1+Mail_Innovations_Markup),2))*(1+Mail_Innovations_Fuel_Surcharge),"N/A")</f>
        <v>553.10775</v>
      </c>
      <c r="F62" s="329">
        <f>IF(LEN('UPS PMI_Base'!F60)&gt;0,(ROUND('UPS PMI_Base'!F60*(1+Mail_Innovations_Markup),2))*(1+Mail_Innovations_Fuel_Surcharge),"N/A")</f>
        <v>369.2142</v>
      </c>
      <c r="G62" s="329">
        <f>IF(LEN('UPS PMI_Base'!G60)&gt;0,(ROUND('UPS PMI_Base'!G60*(1+Mail_Innovations_Markup),2))*(1+Mail_Innovations_Fuel_Surcharge),"N/A")</f>
        <v>370.7265</v>
      </c>
      <c r="H62" s="329">
        <f>IF(LEN('UPS PMI_Base'!H60)&gt;0,(ROUND('UPS PMI_Base'!H60*(1+Mail_Innovations_Markup),2))*(1+Mail_Innovations_Fuel_Surcharge),"N/A")</f>
        <v>472.647</v>
      </c>
      <c r="I62" s="329">
        <f>IF(LEN('UPS PMI_Base'!I60)&gt;0,(ROUND('UPS PMI_Base'!I60*(1+Mail_Innovations_Markup),2))*(1+Mail_Innovations_Fuel_Surcharge),"N/A")</f>
        <v>468.71715</v>
      </c>
      <c r="J62" s="329">
        <f>IF(LEN('UPS PMI_Base'!J60)&gt;0,(ROUND('UPS PMI_Base'!J60*(1+Mail_Innovations_Markup),2))*(1+Mail_Innovations_Fuel_Surcharge),"N/A")</f>
        <v>631.0338</v>
      </c>
      <c r="K62" s="329">
        <f>IF(LEN('UPS PMI_Base'!K60)&gt;0,(ROUND('UPS PMI_Base'!K60*(1+Mail_Innovations_Markup),2))*(1+Mail_Innovations_Fuel_Surcharge),"N/A")</f>
        <v>614.6541</v>
      </c>
      <c r="L62" s="329">
        <f>IF(LEN('UPS PMI_Base'!L60)&gt;0,(ROUND('UPS PMI_Base'!L60*(1+Mail_Innovations_Markup),2))*(1+Mail_Innovations_Fuel_Surcharge),"N/A")</f>
        <v>446.13915</v>
      </c>
      <c r="M62" s="329">
        <f>IF(LEN('UPS PMI_Base'!M60)&gt;0,(ROUND('UPS PMI_Base'!M60*(1+Mail_Innovations_Markup),2))*(1+Mail_Innovations_Fuel_Surcharge),"N/A")</f>
        <v>428.13</v>
      </c>
      <c r="N62" s="329">
        <f>IF(LEN('UPS PMI_Base'!N60)&gt;0,(ROUND('UPS PMI_Base'!N60*(1+Mail_Innovations_Markup),2))*(1+Mail_Innovations_Fuel_Surcharge),"N/A")</f>
        <v>546.56865</v>
      </c>
      <c r="O62" s="329">
        <f>IF(LEN('UPS PMI_Base'!O60)&gt;0,(ROUND('UPS PMI_Base'!O60*(1+Mail_Innovations_Markup),2))*(1+Mail_Innovations_Fuel_Surcharge),"N/A")</f>
        <v>461.9118</v>
      </c>
      <c r="P62" s="329">
        <f>IF(LEN('UPS PMI_Base'!P60)&gt;0,(ROUND('UPS PMI_Base'!P60*(1+Mail_Innovations_Markup),2))*(1+Mail_Innovations_Fuel_Surcharge),"N/A")</f>
        <v>449.9412</v>
      </c>
      <c r="Q62" s="329">
        <f>IF(LEN('UPS PMI_Base'!Q60)&gt;0,(ROUND('UPS PMI_Base'!Q60*(1+Mail_Innovations_Markup),2))*(1+Mail_Innovations_Fuel_Surcharge),"N/A")</f>
        <v>378.3732</v>
      </c>
      <c r="R62" s="329">
        <f>IF(LEN('UPS PMI_Base'!R60)&gt;0,(ROUND('UPS PMI_Base'!R60*(1+Mail_Innovations_Markup),2))*(1+Mail_Innovations_Fuel_Surcharge),"N/A")</f>
        <v>388.0647</v>
      </c>
      <c r="S62" s="329">
        <f>IF(LEN('UPS PMI_Base'!S60)&gt;0,(ROUND('UPS PMI_Base'!S60*(1+Mail_Innovations_Markup),2))*(1+Mail_Innovations_Fuel_Surcharge),"N/A")</f>
        <v>420.1425</v>
      </c>
      <c r="T62" s="329">
        <f>IF(LEN('UPS PMI_Base'!T60)&gt;0,(ROUND('UPS PMI_Base'!T60*(1+Mail_Innovations_Markup),2))*(1+Mail_Innovations_Fuel_Surcharge),"N/A")</f>
        <v>426.2982</v>
      </c>
      <c r="U62" s="329" t="str">
        <f>IF(LEN('UPS PMI_Base'!U60)&gt;0,(ROUND('UPS PMI_Base'!U60*(1+Mail_Innovations_Markup),2))*(1+Mail_Innovations_Fuel_Surcharge),"N/A")</f>
        <v>N/A</v>
      </c>
      <c r="V62" s="329">
        <f>IF(LEN('UPS PMI_Base'!V60)&gt;0,(ROUND('UPS PMI_Base'!V60*(1+Mail_Innovations_Markup),2))*(1+Mail_Innovations_Fuel_Surcharge),"N/A")</f>
        <v>409.07715</v>
      </c>
    </row>
    <row r="63" ht="12.75" customHeight="1">
      <c r="A63" s="328">
        <v>58.0</v>
      </c>
      <c r="B63" s="329">
        <f>IF(LEN('UPS PMI_Base'!B61)&gt;0,ROUND('UPS PMI_Base'!B61*(1+Mail_Innovations_Markup),2),"N/A")</f>
        <v>327.38</v>
      </c>
      <c r="C63" s="329">
        <f>IF(LEN('UPS PMI_Base'!C61)&gt;0,(ROUND('UPS PMI_Base'!C61*(1+Mail_Innovations_Markup),2))*(1+Mail_Innovations_Fuel_Surcharge),"N/A")</f>
        <v>327.3597</v>
      </c>
      <c r="D63" s="329">
        <f>IF(LEN('UPS PMI_Base'!D61)&gt;0,(ROUND('UPS PMI_Base'!D61*(1+Mail_Innovations_Markup),2))*(1+Mail_Innovations_Fuel_Surcharge),"N/A")</f>
        <v>348.1272</v>
      </c>
      <c r="E63" s="329">
        <f>IF(LEN('UPS PMI_Base'!E61)&gt;0,(ROUND('UPS PMI_Base'!E61*(1+Mail_Innovations_Markup),2))*(1+Mail_Innovations_Fuel_Surcharge),"N/A")</f>
        <v>561.60645</v>
      </c>
      <c r="F63" s="329">
        <f>IF(LEN('UPS PMI_Base'!F61)&gt;0,(ROUND('UPS PMI_Base'!F61*(1+Mail_Innovations_Markup),2))*(1+Mail_Innovations_Fuel_Surcharge),"N/A")</f>
        <v>374.4966</v>
      </c>
      <c r="G63" s="329">
        <f>IF(LEN('UPS PMI_Base'!G61)&gt;0,(ROUND('UPS PMI_Base'!G61*(1+Mail_Innovations_Markup),2))*(1+Mail_Innovations_Fuel_Surcharge),"N/A")</f>
        <v>376.0089</v>
      </c>
      <c r="H63" s="329">
        <f>IF(LEN('UPS PMI_Base'!H61)&gt;0,(ROUND('UPS PMI_Base'!H61*(1+Mail_Innovations_Markup),2))*(1+Mail_Innovations_Fuel_Surcharge),"N/A")</f>
        <v>479.77185</v>
      </c>
      <c r="I63" s="329">
        <f>IF(LEN('UPS PMI_Base'!I61)&gt;0,(ROUND('UPS PMI_Base'!I61*(1+Mail_Innovations_Markup),2))*(1+Mail_Innovations_Fuel_Surcharge),"N/A")</f>
        <v>475.7781</v>
      </c>
      <c r="J63" s="329">
        <f>IF(LEN('UPS PMI_Base'!J61)&gt;0,(ROUND('UPS PMI_Base'!J61*(1+Mail_Innovations_Markup),2))*(1+Mail_Innovations_Fuel_Surcharge),"N/A")</f>
        <v>640.94895</v>
      </c>
      <c r="K63" s="329">
        <f>IF(LEN('UPS PMI_Base'!K61)&gt;0,(ROUND('UPS PMI_Base'!K61*(1+Mail_Innovations_Markup),2))*(1+Mail_Innovations_Fuel_Surcharge),"N/A")</f>
        <v>624.2604</v>
      </c>
      <c r="L63" s="329">
        <f>IF(LEN('UPS PMI_Base'!L61)&gt;0,(ROUND('UPS PMI_Base'!L61*(1+Mail_Innovations_Markup),2))*(1+Mail_Innovations_Fuel_Surcharge),"N/A")</f>
        <v>452.9232</v>
      </c>
      <c r="M63" s="329">
        <f>IF(LEN('UPS PMI_Base'!M61)&gt;0,(ROUND('UPS PMI_Base'!M61*(1+Mail_Innovations_Markup),2))*(1+Mail_Innovations_Fuel_Surcharge),"N/A")</f>
        <v>434.53065</v>
      </c>
      <c r="N63" s="329">
        <f>IF(LEN('UPS PMI_Base'!N61)&gt;0,(ROUND('UPS PMI_Base'!N61*(1+Mail_Innovations_Markup),2))*(1+Mail_Innovations_Fuel_Surcharge),"N/A")</f>
        <v>555.00345</v>
      </c>
      <c r="O63" s="329">
        <f>IF(LEN('UPS PMI_Base'!O61)&gt;0,(ROUND('UPS PMI_Base'!O61*(1+Mail_Innovations_Markup),2))*(1+Mail_Innovations_Fuel_Surcharge),"N/A")</f>
        <v>468.8982</v>
      </c>
      <c r="P63" s="329">
        <f>IF(LEN('UPS PMI_Base'!P61)&gt;0,(ROUND('UPS PMI_Base'!P61*(1+Mail_Innovations_Markup),2))*(1+Mail_Innovations_Fuel_Surcharge),"N/A")</f>
        <v>456.59745</v>
      </c>
      <c r="Q63" s="329">
        <f>IF(LEN('UPS PMI_Base'!Q61)&gt;0,(ROUND('UPS PMI_Base'!Q61*(1+Mail_Innovations_Markup),2))*(1+Mail_Innovations_Fuel_Surcharge),"N/A")</f>
        <v>383.92185</v>
      </c>
      <c r="R63" s="329">
        <f>IF(LEN('UPS PMI_Base'!R61)&gt;0,(ROUND('UPS PMI_Base'!R61*(1+Mail_Innovations_Markup),2))*(1+Mail_Innovations_Fuel_Surcharge),"N/A")</f>
        <v>393.74115</v>
      </c>
      <c r="S63" s="329">
        <f>IF(LEN('UPS PMI_Base'!S61)&gt;0,(ROUND('UPS PMI_Base'!S61*(1+Mail_Innovations_Markup),2))*(1+Mail_Innovations_Fuel_Surcharge),"N/A")</f>
        <v>426.28755</v>
      </c>
      <c r="T63" s="329">
        <f>IF(LEN('UPS PMI_Base'!T61)&gt;0,(ROUND('UPS PMI_Base'!T61*(1+Mail_Innovations_Markup),2))*(1+Mail_Innovations_Fuel_Surcharge),"N/A")</f>
        <v>432.37935</v>
      </c>
      <c r="U63" s="329" t="str">
        <f>IF(LEN('UPS PMI_Base'!U61)&gt;0,(ROUND('UPS PMI_Base'!U61*(1+Mail_Innovations_Markup),2))*(1+Mail_Innovations_Fuel_Surcharge),"N/A")</f>
        <v>N/A</v>
      </c>
      <c r="V63" s="329">
        <f>IF(LEN('UPS PMI_Base'!V61)&gt;0,(ROUND('UPS PMI_Base'!V61*(1+Mail_Innovations_Markup),2))*(1+Mail_Innovations_Fuel_Surcharge),"N/A")</f>
        <v>414.6258</v>
      </c>
    </row>
    <row r="64" ht="12.75" customHeight="1">
      <c r="A64" s="328">
        <v>59.0</v>
      </c>
      <c r="B64" s="329">
        <f>IF(LEN('UPS PMI_Base'!B62)&gt;0,ROUND('UPS PMI_Base'!B62*(1+Mail_Innovations_Markup),2),"N/A")</f>
        <v>332.2</v>
      </c>
      <c r="C64" s="329">
        <f>IF(LEN('UPS PMI_Base'!C62)&gt;0,(ROUND('UPS PMI_Base'!C62*(1+Mail_Innovations_Markup),2))*(1+Mail_Innovations_Fuel_Surcharge),"N/A")</f>
        <v>332.18415</v>
      </c>
      <c r="D64" s="329">
        <f>IF(LEN('UPS PMI_Base'!D62)&gt;0,(ROUND('UPS PMI_Base'!D62*(1+Mail_Innovations_Markup),2))*(1+Mail_Innovations_Fuel_Surcharge),"N/A")</f>
        <v>353.0688</v>
      </c>
      <c r="E64" s="329">
        <f>IF(LEN('UPS PMI_Base'!E62)&gt;0,(ROUND('UPS PMI_Base'!E62*(1+Mail_Innovations_Markup),2))*(1+Mail_Innovations_Fuel_Surcharge),"N/A")</f>
        <v>570.1158</v>
      </c>
      <c r="F64" s="329">
        <f>IF(LEN('UPS PMI_Base'!F62)&gt;0,(ROUND('UPS PMI_Base'!F62*(1+Mail_Innovations_Markup),2))*(1+Mail_Innovations_Fuel_Surcharge),"N/A")</f>
        <v>379.779</v>
      </c>
      <c r="G64" s="329">
        <f>IF(LEN('UPS PMI_Base'!G62)&gt;0,(ROUND('UPS PMI_Base'!G62*(1+Mail_Innovations_Markup),2))*(1+Mail_Innovations_Fuel_Surcharge),"N/A")</f>
        <v>381.34455</v>
      </c>
      <c r="H64" s="329">
        <f>IF(LEN('UPS PMI_Base'!H62)&gt;0,(ROUND('UPS PMI_Base'!H62*(1+Mail_Innovations_Markup),2))*(1+Mail_Innovations_Fuel_Surcharge),"N/A")</f>
        <v>486.88605</v>
      </c>
      <c r="I64" s="329">
        <f>IF(LEN('UPS PMI_Base'!I62)&gt;0,(ROUND('UPS PMI_Base'!I62*(1+Mail_Innovations_Markup),2))*(1+Mail_Innovations_Fuel_Surcharge),"N/A")</f>
        <v>482.83905</v>
      </c>
      <c r="J64" s="329">
        <f>IF(LEN('UPS PMI_Base'!J62)&gt;0,(ROUND('UPS PMI_Base'!J62*(1+Mail_Innovations_Markup),2))*(1+Mail_Innovations_Fuel_Surcharge),"N/A")</f>
        <v>650.83215</v>
      </c>
      <c r="K64" s="329">
        <f>IF(LEN('UPS PMI_Base'!K62)&gt;0,(ROUND('UPS PMI_Base'!K62*(1+Mail_Innovations_Markup),2))*(1+Mail_Innovations_Fuel_Surcharge),"N/A")</f>
        <v>633.8667</v>
      </c>
      <c r="L64" s="329">
        <f>IF(LEN('UPS PMI_Base'!L62)&gt;0,(ROUND('UPS PMI_Base'!L62*(1+Mail_Innovations_Markup),2))*(1+Mail_Innovations_Fuel_Surcharge),"N/A")</f>
        <v>459.654</v>
      </c>
      <c r="M64" s="329">
        <f>IF(LEN('UPS PMI_Base'!M62)&gt;0,(ROUND('UPS PMI_Base'!M62*(1+Mail_Innovations_Markup),2))*(1+Mail_Innovations_Fuel_Surcharge),"N/A")</f>
        <v>440.9952</v>
      </c>
      <c r="N64" s="329">
        <f>IF(LEN('UPS PMI_Base'!N62)&gt;0,(ROUND('UPS PMI_Base'!N62*(1+Mail_Innovations_Markup),2))*(1+Mail_Innovations_Fuel_Surcharge),"N/A")</f>
        <v>563.41695</v>
      </c>
      <c r="O64" s="329">
        <f>IF(LEN('UPS PMI_Base'!O62)&gt;0,(ROUND('UPS PMI_Base'!O62*(1+Mail_Innovations_Markup),2))*(1+Mail_Innovations_Fuel_Surcharge),"N/A")</f>
        <v>475.95915</v>
      </c>
      <c r="P64" s="329">
        <f>IF(LEN('UPS PMI_Base'!P62)&gt;0,(ROUND('UPS PMI_Base'!P62*(1+Mail_Innovations_Markup),2))*(1+Mail_Innovations_Fuel_Surcharge),"N/A")</f>
        <v>463.2537</v>
      </c>
      <c r="Q64" s="329">
        <f>IF(LEN('UPS PMI_Base'!Q62)&gt;0,(ROUND('UPS PMI_Base'!Q62*(1+Mail_Innovations_Markup),2))*(1+Mail_Innovations_Fuel_Surcharge),"N/A")</f>
        <v>389.4705</v>
      </c>
      <c r="R64" s="329">
        <f>IF(LEN('UPS PMI_Base'!R62)&gt;0,(ROUND('UPS PMI_Base'!R62*(1+Mail_Innovations_Markup),2))*(1+Mail_Innovations_Fuel_Surcharge),"N/A")</f>
        <v>399.42825</v>
      </c>
      <c r="S64" s="329">
        <f>IF(LEN('UPS PMI_Base'!S62)&gt;0,(ROUND('UPS PMI_Base'!S62*(1+Mail_Innovations_Markup),2))*(1+Mail_Innovations_Fuel_Surcharge),"N/A")</f>
        <v>432.4113</v>
      </c>
      <c r="T64" s="329">
        <f>IF(LEN('UPS PMI_Base'!T62)&gt;0,(ROUND('UPS PMI_Base'!T62*(1+Mail_Innovations_Markup),2))*(1+Mail_Innovations_Fuel_Surcharge),"N/A")</f>
        <v>438.5031</v>
      </c>
      <c r="U64" s="329" t="str">
        <f>IF(LEN('UPS PMI_Base'!U62)&gt;0,(ROUND('UPS PMI_Base'!U62*(1+Mail_Innovations_Markup),2))*(1+Mail_Innovations_Fuel_Surcharge),"N/A")</f>
        <v>N/A</v>
      </c>
      <c r="V64" s="329">
        <f>IF(LEN('UPS PMI_Base'!V62)&gt;0,(ROUND('UPS PMI_Base'!V62*(1+Mail_Innovations_Markup),2))*(1+Mail_Innovations_Fuel_Surcharge),"N/A")</f>
        <v>420.17445</v>
      </c>
    </row>
    <row r="65" ht="12.75" customHeight="1">
      <c r="A65" s="328">
        <v>60.0</v>
      </c>
      <c r="B65" s="329">
        <f>IF(LEN('UPS PMI_Base'!B63)&gt;0,ROUND('UPS PMI_Base'!B63*(1+Mail_Innovations_Markup),2),"N/A")</f>
        <v>337.01</v>
      </c>
      <c r="C65" s="329">
        <f>IF(LEN('UPS PMI_Base'!C63)&gt;0,(ROUND('UPS PMI_Base'!C63*(1+Mail_Innovations_Markup),2))*(1+Mail_Innovations_Fuel_Surcharge),"N/A")</f>
        <v>337.0086</v>
      </c>
      <c r="D65" s="329">
        <f>IF(LEN('UPS PMI_Base'!D63)&gt;0,(ROUND('UPS PMI_Base'!D63*(1+Mail_Innovations_Markup),2))*(1+Mail_Innovations_Fuel_Surcharge),"N/A")</f>
        <v>358.0956</v>
      </c>
      <c r="E65" s="329">
        <f>IF(LEN('UPS PMI_Base'!E63)&gt;0,(ROUND('UPS PMI_Base'!E63*(1+Mail_Innovations_Markup),2))*(1+Mail_Innovations_Fuel_Surcharge),"N/A")</f>
        <v>578.60385</v>
      </c>
      <c r="F65" s="329">
        <f>IF(LEN('UPS PMI_Base'!F63)&gt;0,(ROUND('UPS PMI_Base'!F63*(1+Mail_Innovations_Markup),2))*(1+Mail_Innovations_Fuel_Surcharge),"N/A")</f>
        <v>385.07205</v>
      </c>
      <c r="G65" s="329">
        <f>IF(LEN('UPS PMI_Base'!G63)&gt;0,(ROUND('UPS PMI_Base'!G63*(1+Mail_Innovations_Markup),2))*(1+Mail_Innovations_Fuel_Surcharge),"N/A")</f>
        <v>386.6376</v>
      </c>
      <c r="H65" s="329">
        <f>IF(LEN('UPS PMI_Base'!H63)&gt;0,(ROUND('UPS PMI_Base'!H63*(1+Mail_Innovations_Markup),2))*(1+Mail_Innovations_Fuel_Surcharge),"N/A")</f>
        <v>494.0109</v>
      </c>
      <c r="I65" s="329">
        <f>IF(LEN('UPS PMI_Base'!I63)&gt;0,(ROUND('UPS PMI_Base'!I63*(1+Mail_Innovations_Markup),2))*(1+Mail_Innovations_Fuel_Surcharge),"N/A")</f>
        <v>489.88935</v>
      </c>
      <c r="J65" s="329">
        <f>IF(LEN('UPS PMI_Base'!J63)&gt;0,(ROUND('UPS PMI_Base'!J63*(1+Mail_Innovations_Markup),2))*(1+Mail_Innovations_Fuel_Surcharge),"N/A")</f>
        <v>660.69405</v>
      </c>
      <c r="K65" s="329">
        <f>IF(LEN('UPS PMI_Base'!K63)&gt;0,(ROUND('UPS PMI_Base'!K63*(1+Mail_Innovations_Markup),2))*(1+Mail_Innovations_Fuel_Surcharge),"N/A")</f>
        <v>643.5369</v>
      </c>
      <c r="L65" s="329">
        <f>IF(LEN('UPS PMI_Base'!L63)&gt;0,(ROUND('UPS PMI_Base'!L63*(1+Mail_Innovations_Markup),2))*(1+Mail_Innovations_Fuel_Surcharge),"N/A")</f>
        <v>466.4487</v>
      </c>
      <c r="M65" s="329">
        <f>IF(LEN('UPS PMI_Base'!M63)&gt;0,(ROUND('UPS PMI_Base'!M63*(1+Mail_Innovations_Markup),2))*(1+Mail_Innovations_Fuel_Surcharge),"N/A")</f>
        <v>447.39585</v>
      </c>
      <c r="N65" s="329">
        <f>IF(LEN('UPS PMI_Base'!N63)&gt;0,(ROUND('UPS PMI_Base'!N63*(1+Mail_Innovations_Markup),2))*(1+Mail_Innovations_Fuel_Surcharge),"N/A")</f>
        <v>571.85175</v>
      </c>
      <c r="O65" s="329">
        <f>IF(LEN('UPS PMI_Base'!O63)&gt;0,(ROUND('UPS PMI_Base'!O63*(1+Mail_Innovations_Markup),2))*(1+Mail_Innovations_Fuel_Surcharge),"N/A")</f>
        <v>482.9349</v>
      </c>
      <c r="P65" s="329">
        <f>IF(LEN('UPS PMI_Base'!P63)&gt;0,(ROUND('UPS PMI_Base'!P63*(1+Mail_Innovations_Markup),2))*(1+Mail_Innovations_Fuel_Surcharge),"N/A")</f>
        <v>469.9206</v>
      </c>
      <c r="Q65" s="329">
        <f>IF(LEN('UPS PMI_Base'!Q63)&gt;0,(ROUND('UPS PMI_Base'!Q63*(1+Mail_Innovations_Markup),2))*(1+Mail_Innovations_Fuel_Surcharge),"N/A")</f>
        <v>395.01915</v>
      </c>
      <c r="R65" s="329">
        <f>IF(LEN('UPS PMI_Base'!R63)&gt;0,(ROUND('UPS PMI_Base'!R63*(1+Mail_Innovations_Markup),2))*(1+Mail_Innovations_Fuel_Surcharge),"N/A")</f>
        <v>405.09405</v>
      </c>
      <c r="S65" s="329">
        <f>IF(LEN('UPS PMI_Base'!S63)&gt;0,(ROUND('UPS PMI_Base'!S63*(1+Mail_Innovations_Markup),2))*(1+Mail_Innovations_Fuel_Surcharge),"N/A")</f>
        <v>438.567</v>
      </c>
      <c r="T65" s="329">
        <f>IF(LEN('UPS PMI_Base'!T63)&gt;0,(ROUND('UPS PMI_Base'!T63*(1+Mail_Innovations_Markup),2))*(1+Mail_Innovations_Fuel_Surcharge),"N/A")</f>
        <v>444.64815</v>
      </c>
      <c r="U65" s="329" t="str">
        <f>IF(LEN('UPS PMI_Base'!U63)&gt;0,(ROUND('UPS PMI_Base'!U63*(1+Mail_Innovations_Markup),2))*(1+Mail_Innovations_Fuel_Surcharge),"N/A")</f>
        <v>N/A</v>
      </c>
      <c r="V65" s="329">
        <f>IF(LEN('UPS PMI_Base'!V63)&gt;0,(ROUND('UPS PMI_Base'!V63*(1+Mail_Innovations_Markup),2))*(1+Mail_Innovations_Fuel_Surcharge),"N/A")</f>
        <v>425.73375</v>
      </c>
    </row>
    <row r="66" ht="12.75" customHeight="1">
      <c r="A66" s="328">
        <v>61.0</v>
      </c>
      <c r="B66" s="329">
        <f>IF(LEN('UPS PMI_Base'!B64)&gt;0,ROUND('UPS PMI_Base'!B64*(1+Mail_Innovations_Markup),2),"N/A")</f>
        <v>341.83</v>
      </c>
      <c r="C66" s="329">
        <f>IF(LEN('UPS PMI_Base'!C64)&gt;0,(ROUND('UPS PMI_Base'!C64*(1+Mail_Innovations_Markup),2))*(1+Mail_Innovations_Fuel_Surcharge),"N/A")</f>
        <v>341.8437</v>
      </c>
      <c r="D66" s="329">
        <f>IF(LEN('UPS PMI_Base'!D64)&gt;0,(ROUND('UPS PMI_Base'!D64*(1+Mail_Innovations_Markup),2))*(1+Mail_Innovations_Fuel_Surcharge),"N/A")</f>
        <v>363.0585</v>
      </c>
      <c r="E66" s="329">
        <f>IF(LEN('UPS PMI_Base'!E64)&gt;0,(ROUND('UPS PMI_Base'!E64*(1+Mail_Innovations_Markup),2))*(1+Mail_Innovations_Fuel_Surcharge),"N/A")</f>
        <v>587.08125</v>
      </c>
      <c r="F66" s="329">
        <f>IF(LEN('UPS PMI_Base'!F64)&gt;0,(ROUND('UPS PMI_Base'!F64*(1+Mail_Innovations_Markup),2))*(1+Mail_Innovations_Fuel_Surcharge),"N/A")</f>
        <v>390.3438</v>
      </c>
      <c r="G66" s="329">
        <f>IF(LEN('UPS PMI_Base'!G64)&gt;0,(ROUND('UPS PMI_Base'!G64*(1+Mail_Innovations_Markup),2))*(1+Mail_Innovations_Fuel_Surcharge),"N/A")</f>
        <v>391.93065</v>
      </c>
      <c r="H66" s="329">
        <f>IF(LEN('UPS PMI_Base'!H64)&gt;0,(ROUND('UPS PMI_Base'!H64*(1+Mail_Innovations_Markup),2))*(1+Mail_Innovations_Fuel_Surcharge),"N/A")</f>
        <v>501.1251</v>
      </c>
      <c r="I66" s="329">
        <f>IF(LEN('UPS PMI_Base'!I64)&gt;0,(ROUND('UPS PMI_Base'!I64*(1+Mail_Innovations_Markup),2))*(1+Mail_Innovations_Fuel_Surcharge),"N/A")</f>
        <v>496.93965</v>
      </c>
      <c r="J66" s="329">
        <f>IF(LEN('UPS PMI_Base'!J64)&gt;0,(ROUND('UPS PMI_Base'!J64*(1+Mail_Innovations_Markup),2))*(1+Mail_Innovations_Fuel_Surcharge),"N/A")</f>
        <v>670.55595</v>
      </c>
      <c r="K66" s="329">
        <f>IF(LEN('UPS PMI_Base'!K64)&gt;0,(ROUND('UPS PMI_Base'!K64*(1+Mail_Innovations_Markup),2))*(1+Mail_Innovations_Fuel_Surcharge),"N/A")</f>
        <v>653.1432</v>
      </c>
      <c r="L66" s="329">
        <f>IF(LEN('UPS PMI_Base'!L64)&gt;0,(ROUND('UPS PMI_Base'!L64*(1+Mail_Innovations_Markup),2))*(1+Mail_Innovations_Fuel_Surcharge),"N/A")</f>
        <v>473.16885</v>
      </c>
      <c r="M66" s="329">
        <f>IF(LEN('UPS PMI_Base'!M64)&gt;0,(ROUND('UPS PMI_Base'!M64*(1+Mail_Innovations_Markup),2))*(1+Mail_Innovations_Fuel_Surcharge),"N/A")</f>
        <v>453.7965</v>
      </c>
      <c r="N66" s="329">
        <f>IF(LEN('UPS PMI_Base'!N64)&gt;0,(ROUND('UPS PMI_Base'!N64*(1+Mail_Innovations_Markup),2))*(1+Mail_Innovations_Fuel_Surcharge),"N/A")</f>
        <v>580.212</v>
      </c>
      <c r="O66" s="329">
        <f>IF(LEN('UPS PMI_Base'!O64)&gt;0,(ROUND('UPS PMI_Base'!O64*(1+Mail_Innovations_Markup),2))*(1+Mail_Innovations_Fuel_Surcharge),"N/A")</f>
        <v>489.93195</v>
      </c>
      <c r="P66" s="329">
        <f>IF(LEN('UPS PMI_Base'!P64)&gt;0,(ROUND('UPS PMI_Base'!P64*(1+Mail_Innovations_Markup),2))*(1+Mail_Innovations_Fuel_Surcharge),"N/A")</f>
        <v>476.57685</v>
      </c>
      <c r="Q66" s="329">
        <f>IF(LEN('UPS PMI_Base'!Q64)&gt;0,(ROUND('UPS PMI_Base'!Q64*(1+Mail_Innovations_Markup),2))*(1+Mail_Innovations_Fuel_Surcharge),"N/A")</f>
        <v>400.55715</v>
      </c>
      <c r="R66" s="329">
        <f>IF(LEN('UPS PMI_Base'!R64)&gt;0,(ROUND('UPS PMI_Base'!R64*(1+Mail_Innovations_Markup),2))*(1+Mail_Innovations_Fuel_Surcharge),"N/A")</f>
        <v>410.7705</v>
      </c>
      <c r="S66" s="329">
        <f>IF(LEN('UPS PMI_Base'!S64)&gt;0,(ROUND('UPS PMI_Base'!S64*(1+Mail_Innovations_Markup),2))*(1+Mail_Innovations_Fuel_Surcharge),"N/A")</f>
        <v>444.7014</v>
      </c>
      <c r="T66" s="329">
        <f>IF(LEN('UPS PMI_Base'!T64)&gt;0,(ROUND('UPS PMI_Base'!T64*(1+Mail_Innovations_Markup),2))*(1+Mail_Innovations_Fuel_Surcharge),"N/A")</f>
        <v>450.7932</v>
      </c>
      <c r="U66" s="329" t="str">
        <f>IF(LEN('UPS PMI_Base'!U64)&gt;0,(ROUND('UPS PMI_Base'!U64*(1+Mail_Innovations_Markup),2))*(1+Mail_Innovations_Fuel_Surcharge),"N/A")</f>
        <v>N/A</v>
      </c>
      <c r="V66" s="329">
        <f>IF(LEN('UPS PMI_Base'!V64)&gt;0,(ROUND('UPS PMI_Base'!V64*(1+Mail_Innovations_Markup),2))*(1+Mail_Innovations_Fuel_Surcharge),"N/A")</f>
        <v>431.27175</v>
      </c>
    </row>
    <row r="67" ht="12.75" customHeight="1">
      <c r="A67" s="328">
        <v>62.0</v>
      </c>
      <c r="B67" s="329">
        <f>IF(LEN('UPS PMI_Base'!B65)&gt;0,ROUND('UPS PMI_Base'!B65*(1+Mail_Innovations_Markup),2),"N/A")</f>
        <v>346.71</v>
      </c>
      <c r="C67" s="329">
        <f>IF(LEN('UPS PMI_Base'!C65)&gt;0,(ROUND('UPS PMI_Base'!C65*(1+Mail_Innovations_Markup),2))*(1+Mail_Innovations_Fuel_Surcharge),"N/A")</f>
        <v>346.7427</v>
      </c>
      <c r="D67" s="329">
        <f>IF(LEN('UPS PMI_Base'!D65)&gt;0,(ROUND('UPS PMI_Base'!D65*(1+Mail_Innovations_Markup),2))*(1+Mail_Innovations_Fuel_Surcharge),"N/A")</f>
        <v>368.07465</v>
      </c>
      <c r="E67" s="329">
        <f>IF(LEN('UPS PMI_Base'!E65)&gt;0,(ROUND('UPS PMI_Base'!E65*(1+Mail_Innovations_Markup),2))*(1+Mail_Innovations_Fuel_Surcharge),"N/A")</f>
        <v>595.57995</v>
      </c>
      <c r="F67" s="329">
        <f>IF(LEN('UPS PMI_Base'!F65)&gt;0,(ROUND('UPS PMI_Base'!F65*(1+Mail_Innovations_Markup),2))*(1+Mail_Innovations_Fuel_Surcharge),"N/A")</f>
        <v>395.7114</v>
      </c>
      <c r="G67" s="329">
        <f>IF(LEN('UPS PMI_Base'!G65)&gt;0,(ROUND('UPS PMI_Base'!G65*(1+Mail_Innovations_Markup),2))*(1+Mail_Innovations_Fuel_Surcharge),"N/A")</f>
        <v>397.27695</v>
      </c>
      <c r="H67" s="329">
        <f>IF(LEN('UPS PMI_Base'!H65)&gt;0,(ROUND('UPS PMI_Base'!H65*(1+Mail_Innovations_Markup),2))*(1+Mail_Innovations_Fuel_Surcharge),"N/A")</f>
        <v>508.2606</v>
      </c>
      <c r="I67" s="329">
        <f>IF(LEN('UPS PMI_Base'!I65)&gt;0,(ROUND('UPS PMI_Base'!I65*(1+Mail_Innovations_Markup),2))*(1+Mail_Innovations_Fuel_Surcharge),"N/A")</f>
        <v>503.98995</v>
      </c>
      <c r="J67" s="329">
        <f>IF(LEN('UPS PMI_Base'!J65)&gt;0,(ROUND('UPS PMI_Base'!J65*(1+Mail_Innovations_Markup),2))*(1+Mail_Innovations_Fuel_Surcharge),"N/A")</f>
        <v>680.50305</v>
      </c>
      <c r="K67" s="329">
        <f>IF(LEN('UPS PMI_Base'!K65)&gt;0,(ROUND('UPS PMI_Base'!K65*(1+Mail_Innovations_Markup),2))*(1+Mail_Innovations_Fuel_Surcharge),"N/A")</f>
        <v>662.7495</v>
      </c>
      <c r="L67" s="329">
        <f>IF(LEN('UPS PMI_Base'!L65)&gt;0,(ROUND('UPS PMI_Base'!L65*(1+Mail_Innovations_Markup),2))*(1+Mail_Innovations_Fuel_Surcharge),"N/A")</f>
        <v>479.96355</v>
      </c>
      <c r="M67" s="329">
        <f>IF(LEN('UPS PMI_Base'!M65)&gt;0,(ROUND('UPS PMI_Base'!M65*(1+Mail_Innovations_Markup),2))*(1+Mail_Innovations_Fuel_Surcharge),"N/A")</f>
        <v>460.26105</v>
      </c>
      <c r="N67" s="329">
        <f>IF(LEN('UPS PMI_Base'!N65)&gt;0,(ROUND('UPS PMI_Base'!N65*(1+Mail_Innovations_Markup),2))*(1+Mail_Innovations_Fuel_Surcharge),"N/A")</f>
        <v>588.6468</v>
      </c>
      <c r="O67" s="329">
        <f>IF(LEN('UPS PMI_Base'!O65)&gt;0,(ROUND('UPS PMI_Base'!O65*(1+Mail_Innovations_Markup),2))*(1+Mail_Innovations_Fuel_Surcharge),"N/A")</f>
        <v>496.91835</v>
      </c>
      <c r="P67" s="329">
        <f>IF(LEN('UPS PMI_Base'!P65)&gt;0,(ROUND('UPS PMI_Base'!P65*(1+Mail_Innovations_Markup),2))*(1+Mail_Innovations_Fuel_Surcharge),"N/A")</f>
        <v>483.2331</v>
      </c>
      <c r="Q67" s="329">
        <f>IF(LEN('UPS PMI_Base'!Q65)&gt;0,(ROUND('UPS PMI_Base'!Q65*(1+Mail_Innovations_Markup),2))*(1+Mail_Innovations_Fuel_Surcharge),"N/A")</f>
        <v>406.11645</v>
      </c>
      <c r="R67" s="329">
        <f>IF(LEN('UPS PMI_Base'!R65)&gt;0,(ROUND('UPS PMI_Base'!R65*(1+Mail_Innovations_Markup),2))*(1+Mail_Innovations_Fuel_Surcharge),"N/A")</f>
        <v>416.4576</v>
      </c>
      <c r="S67" s="329">
        <f>IF(LEN('UPS PMI_Base'!S65)&gt;0,(ROUND('UPS PMI_Base'!S65*(1+Mail_Innovations_Markup),2))*(1+Mail_Innovations_Fuel_Surcharge),"N/A")</f>
        <v>450.82515</v>
      </c>
      <c r="T67" s="329">
        <f>IF(LEN('UPS PMI_Base'!T65)&gt;0,(ROUND('UPS PMI_Base'!T65*(1+Mail_Innovations_Markup),2))*(1+Mail_Innovations_Fuel_Surcharge),"N/A")</f>
        <v>457.04475</v>
      </c>
      <c r="U67" s="329" t="str">
        <f>IF(LEN('UPS PMI_Base'!U65)&gt;0,(ROUND('UPS PMI_Base'!U65*(1+Mail_Innovations_Markup),2))*(1+Mail_Innovations_Fuel_Surcharge),"N/A")</f>
        <v>N/A</v>
      </c>
      <c r="V67" s="329">
        <f>IF(LEN('UPS PMI_Base'!V65)&gt;0,(ROUND('UPS PMI_Base'!V65*(1+Mail_Innovations_Markup),2))*(1+Mail_Innovations_Fuel_Surcharge),"N/A")</f>
        <v>436.83105</v>
      </c>
    </row>
    <row r="68" ht="12.75" customHeight="1">
      <c r="A68" s="328">
        <v>63.0</v>
      </c>
      <c r="B68" s="329">
        <f>IF(LEN('UPS PMI_Base'!B66)&gt;0,ROUND('UPS PMI_Base'!B66*(1+Mail_Innovations_Markup),2),"N/A")</f>
        <v>351.52</v>
      </c>
      <c r="C68" s="329">
        <f>IF(LEN('UPS PMI_Base'!C66)&gt;0,(ROUND('UPS PMI_Base'!C66*(1+Mail_Innovations_Markup),2))*(1+Mail_Innovations_Fuel_Surcharge),"N/A")</f>
        <v>351.56715</v>
      </c>
      <c r="D68" s="329">
        <f>IF(LEN('UPS PMI_Base'!D66)&gt;0,(ROUND('UPS PMI_Base'!D66*(1+Mail_Innovations_Markup),2))*(1+Mail_Innovations_Fuel_Surcharge),"N/A")</f>
        <v>373.03755</v>
      </c>
      <c r="E68" s="329">
        <f>IF(LEN('UPS PMI_Base'!E66)&gt;0,(ROUND('UPS PMI_Base'!E66*(1+Mail_Innovations_Markup),2))*(1+Mail_Innovations_Fuel_Surcharge),"N/A")</f>
        <v>604.0893</v>
      </c>
      <c r="F68" s="329">
        <f>IF(LEN('UPS PMI_Base'!F66)&gt;0,(ROUND('UPS PMI_Base'!F66*(1+Mail_Innovations_Markup),2))*(1+Mail_Innovations_Fuel_Surcharge),"N/A")</f>
        <v>400.9938</v>
      </c>
      <c r="G68" s="329">
        <f>IF(LEN('UPS PMI_Base'!G66)&gt;0,(ROUND('UPS PMI_Base'!G66*(1+Mail_Innovations_Markup),2))*(1+Mail_Innovations_Fuel_Surcharge),"N/A")</f>
        <v>402.55935</v>
      </c>
      <c r="H68" s="329">
        <f>IF(LEN('UPS PMI_Base'!H66)&gt;0,(ROUND('UPS PMI_Base'!H66*(1+Mail_Innovations_Markup),2))*(1+Mail_Innovations_Fuel_Surcharge),"N/A")</f>
        <v>515.3109</v>
      </c>
      <c r="I68" s="329">
        <f>IF(LEN('UPS PMI_Base'!I66)&gt;0,(ROUND('UPS PMI_Base'!I66*(1+Mail_Innovations_Markup),2))*(1+Mail_Innovations_Fuel_Surcharge),"N/A")</f>
        <v>511.04025</v>
      </c>
      <c r="J68" s="329">
        <f>IF(LEN('UPS PMI_Base'!J66)&gt;0,(ROUND('UPS PMI_Base'!J66*(1+Mail_Innovations_Markup),2))*(1+Mail_Innovations_Fuel_Surcharge),"N/A")</f>
        <v>690.36495</v>
      </c>
      <c r="K68" s="329">
        <f>IF(LEN('UPS PMI_Base'!K66)&gt;0,(ROUND('UPS PMI_Base'!K66*(1+Mail_Innovations_Markup),2))*(1+Mail_Innovations_Fuel_Surcharge),"N/A")</f>
        <v>672.43035</v>
      </c>
      <c r="L68" s="329">
        <f>IF(LEN('UPS PMI_Base'!L66)&gt;0,(ROUND('UPS PMI_Base'!L66*(1+Mail_Innovations_Markup),2))*(1+Mail_Innovations_Fuel_Surcharge),"N/A")</f>
        <v>486.705</v>
      </c>
      <c r="M68" s="329">
        <f>IF(LEN('UPS PMI_Base'!M66)&gt;0,(ROUND('UPS PMI_Base'!M66*(1+Mail_Innovations_Markup),2))*(1+Mail_Innovations_Fuel_Surcharge),"N/A")</f>
        <v>466.65105</v>
      </c>
      <c r="N68" s="329">
        <f>IF(LEN('UPS PMI_Base'!N66)&gt;0,(ROUND('UPS PMI_Base'!N66*(1+Mail_Innovations_Markup),2))*(1+Mail_Innovations_Fuel_Surcharge),"N/A")</f>
        <v>597.07095</v>
      </c>
      <c r="O68" s="329">
        <f>IF(LEN('UPS PMI_Base'!O66)&gt;0,(ROUND('UPS PMI_Base'!O66*(1+Mail_Innovations_Markup),2))*(1+Mail_Innovations_Fuel_Surcharge),"N/A")</f>
        <v>503.9793</v>
      </c>
      <c r="P68" s="329">
        <f>IF(LEN('UPS PMI_Base'!P66)&gt;0,(ROUND('UPS PMI_Base'!P66*(1+Mail_Innovations_Markup),2))*(1+Mail_Innovations_Fuel_Surcharge),"N/A")</f>
        <v>489.91065</v>
      </c>
      <c r="Q68" s="329">
        <f>IF(LEN('UPS PMI_Base'!Q66)&gt;0,(ROUND('UPS PMI_Base'!Q66*(1+Mail_Innovations_Markup),2))*(1+Mail_Innovations_Fuel_Surcharge),"N/A")</f>
        <v>411.65445</v>
      </c>
      <c r="R68" s="329">
        <f>IF(LEN('UPS PMI_Base'!R66)&gt;0,(ROUND('UPS PMI_Base'!R66*(1+Mail_Innovations_Markup),2))*(1+Mail_Innovations_Fuel_Surcharge),"N/A")</f>
        <v>422.13405</v>
      </c>
      <c r="S68" s="329">
        <f>IF(LEN('UPS PMI_Base'!S66)&gt;0,(ROUND('UPS PMI_Base'!S66*(1+Mail_Innovations_Markup),2))*(1+Mail_Innovations_Fuel_Surcharge),"N/A")</f>
        <v>456.9702</v>
      </c>
      <c r="T68" s="329">
        <f>IF(LEN('UPS PMI_Base'!T66)&gt;0,(ROUND('UPS PMI_Base'!T66*(1+Mail_Innovations_Markup),2))*(1+Mail_Innovations_Fuel_Surcharge),"N/A")</f>
        <v>463.20045</v>
      </c>
      <c r="U68" s="329" t="str">
        <f>IF(LEN('UPS PMI_Base'!U66)&gt;0,(ROUND('UPS PMI_Base'!U66*(1+Mail_Innovations_Markup),2))*(1+Mail_Innovations_Fuel_Surcharge),"N/A")</f>
        <v>N/A</v>
      </c>
      <c r="V68" s="329">
        <f>IF(LEN('UPS PMI_Base'!V66)&gt;0,(ROUND('UPS PMI_Base'!V66*(1+Mail_Innovations_Markup),2))*(1+Mail_Innovations_Fuel_Surcharge),"N/A")</f>
        <v>442.36905</v>
      </c>
    </row>
    <row r="69" ht="12.75" customHeight="1">
      <c r="A69" s="328">
        <v>64.0</v>
      </c>
      <c r="B69" s="329">
        <f>IF(LEN('UPS PMI_Base'!B67)&gt;0,ROUND('UPS PMI_Base'!B67*(1+Mail_Innovations_Markup),2),"N/A")</f>
        <v>356.32</v>
      </c>
      <c r="C69" s="329">
        <f>IF(LEN('UPS PMI_Base'!C67)&gt;0,(ROUND('UPS PMI_Base'!C67*(1+Mail_Innovations_Markup),2))*(1+Mail_Innovations_Fuel_Surcharge),"N/A")</f>
        <v>356.3916</v>
      </c>
      <c r="D69" s="329">
        <f>IF(LEN('UPS PMI_Base'!D67)&gt;0,(ROUND('UPS PMI_Base'!D67*(1+Mail_Innovations_Markup),2))*(1+Mail_Innovations_Fuel_Surcharge),"N/A")</f>
        <v>378.0537</v>
      </c>
      <c r="E69" s="329">
        <f>IF(LEN('UPS PMI_Base'!E67)&gt;0,(ROUND('UPS PMI_Base'!E67*(1+Mail_Innovations_Markup),2))*(1+Mail_Innovations_Fuel_Surcharge),"N/A")</f>
        <v>612.57735</v>
      </c>
      <c r="F69" s="329">
        <f>IF(LEN('UPS PMI_Base'!F67)&gt;0,(ROUND('UPS PMI_Base'!F67*(1+Mail_Innovations_Markup),2))*(1+Mail_Innovations_Fuel_Surcharge),"N/A")</f>
        <v>406.28685</v>
      </c>
      <c r="G69" s="329">
        <f>IF(LEN('UPS PMI_Base'!G67)&gt;0,(ROUND('UPS PMI_Base'!G67*(1+Mail_Innovations_Markup),2))*(1+Mail_Innovations_Fuel_Surcharge),"N/A")</f>
        <v>407.86305</v>
      </c>
      <c r="H69" s="329">
        <f>IF(LEN('UPS PMI_Base'!H67)&gt;0,(ROUND('UPS PMI_Base'!H67*(1+Mail_Innovations_Markup),2))*(1+Mail_Innovations_Fuel_Surcharge),"N/A")</f>
        <v>522.41445</v>
      </c>
      <c r="I69" s="329">
        <f>IF(LEN('UPS PMI_Base'!I67)&gt;0,(ROUND('UPS PMI_Base'!I67*(1+Mail_Innovations_Markup),2))*(1+Mail_Innovations_Fuel_Surcharge),"N/A")</f>
        <v>518.11185</v>
      </c>
      <c r="J69" s="329">
        <f>IF(LEN('UPS PMI_Base'!J67)&gt;0,(ROUND('UPS PMI_Base'!J67*(1+Mail_Innovations_Markup),2))*(1+Mail_Innovations_Fuel_Surcharge),"N/A")</f>
        <v>700.2375</v>
      </c>
      <c r="K69" s="329">
        <f>IF(LEN('UPS PMI_Base'!K67)&gt;0,(ROUND('UPS PMI_Base'!K67*(1+Mail_Innovations_Markup),2))*(1+Mail_Innovations_Fuel_Surcharge),"N/A")</f>
        <v>682.0473</v>
      </c>
      <c r="L69" s="329">
        <f>IF(LEN('UPS PMI_Base'!L67)&gt;0,(ROUND('UPS PMI_Base'!L67*(1+Mail_Innovations_Markup),2))*(1+Mail_Innovations_Fuel_Surcharge),"N/A")</f>
        <v>493.4997</v>
      </c>
      <c r="M69" s="329">
        <f>IF(LEN('UPS PMI_Base'!M67)&gt;0,(ROUND('UPS PMI_Base'!M67*(1+Mail_Innovations_Markup),2))*(1+Mail_Innovations_Fuel_Surcharge),"N/A")</f>
        <v>473.12625</v>
      </c>
      <c r="N69" s="329">
        <f>IF(LEN('UPS PMI_Base'!N67)&gt;0,(ROUND('UPS PMI_Base'!N67*(1+Mail_Innovations_Markup),2))*(1+Mail_Innovations_Fuel_Surcharge),"N/A")</f>
        <v>605.50575</v>
      </c>
      <c r="O69" s="329">
        <f>IF(LEN('UPS PMI_Base'!O67)&gt;0,(ROUND('UPS PMI_Base'!O67*(1+Mail_Innovations_Markup),2))*(1+Mail_Innovations_Fuel_Surcharge),"N/A")</f>
        <v>510.9657</v>
      </c>
      <c r="P69" s="329">
        <f>IF(LEN('UPS PMI_Base'!P67)&gt;0,(ROUND('UPS PMI_Base'!P67*(1+Mail_Innovations_Markup),2))*(1+Mail_Innovations_Fuel_Surcharge),"N/A")</f>
        <v>496.5669</v>
      </c>
      <c r="Q69" s="329">
        <f>IF(LEN('UPS PMI_Base'!Q67)&gt;0,(ROUND('UPS PMI_Base'!Q67*(1+Mail_Innovations_Markup),2))*(1+Mail_Innovations_Fuel_Surcharge),"N/A")</f>
        <v>417.14985</v>
      </c>
      <c r="R69" s="329">
        <f>IF(LEN('UPS PMI_Base'!R67)&gt;0,(ROUND('UPS PMI_Base'!R67*(1+Mail_Innovations_Markup),2))*(1+Mail_Innovations_Fuel_Surcharge),"N/A")</f>
        <v>427.8105</v>
      </c>
      <c r="S69" s="329">
        <f>IF(LEN('UPS PMI_Base'!S67)&gt;0,(ROUND('UPS PMI_Base'!S67*(1+Mail_Innovations_Markup),2))*(1+Mail_Innovations_Fuel_Surcharge),"N/A")</f>
        <v>463.1046</v>
      </c>
      <c r="T69" s="329">
        <f>IF(LEN('UPS PMI_Base'!T67)&gt;0,(ROUND('UPS PMI_Base'!T67*(1+Mail_Innovations_Markup),2))*(1+Mail_Innovations_Fuel_Surcharge),"N/A")</f>
        <v>469.3242</v>
      </c>
      <c r="U69" s="329" t="str">
        <f>IF(LEN('UPS PMI_Base'!U67)&gt;0,(ROUND('UPS PMI_Base'!U67*(1+Mail_Innovations_Markup),2))*(1+Mail_Innovations_Fuel_Surcharge),"N/A")</f>
        <v>N/A</v>
      </c>
      <c r="V69" s="329">
        <f>IF(LEN('UPS PMI_Base'!V67)&gt;0,(ROUND('UPS PMI_Base'!V67*(1+Mail_Innovations_Markup),2))*(1+Mail_Innovations_Fuel_Surcharge),"N/A")</f>
        <v>447.92835</v>
      </c>
    </row>
    <row r="70" ht="12.75" customHeight="1">
      <c r="A70" s="328">
        <v>65.0</v>
      </c>
      <c r="B70" s="329">
        <f>IF(LEN('UPS PMI_Base'!B68)&gt;0,ROUND('UPS PMI_Base'!B68*(1+Mail_Innovations_Markup),2),"N/A")</f>
        <v>361.13</v>
      </c>
      <c r="C70" s="329">
        <f>IF(LEN('UPS PMI_Base'!C68)&gt;0,(ROUND('UPS PMI_Base'!C68*(1+Mail_Innovations_Markup),2))*(1+Mail_Innovations_Fuel_Surcharge),"N/A")</f>
        <v>361.2054</v>
      </c>
      <c r="D70" s="329">
        <f>IF(LEN('UPS PMI_Base'!D68)&gt;0,(ROUND('UPS PMI_Base'!D68*(1+Mail_Innovations_Markup),2))*(1+Mail_Innovations_Fuel_Surcharge),"N/A")</f>
        <v>383.02725</v>
      </c>
      <c r="E70" s="329">
        <f>IF(LEN('UPS PMI_Base'!E68)&gt;0,(ROUND('UPS PMI_Base'!E68*(1+Mail_Innovations_Markup),2))*(1+Mail_Innovations_Fuel_Surcharge),"N/A")</f>
        <v>621.07605</v>
      </c>
      <c r="F70" s="329">
        <f>IF(LEN('UPS PMI_Base'!F68)&gt;0,(ROUND('UPS PMI_Base'!F68*(1+Mail_Innovations_Markup),2))*(1+Mail_Innovations_Fuel_Surcharge),"N/A")</f>
        <v>411.5586</v>
      </c>
      <c r="G70" s="329">
        <f>IF(LEN('UPS PMI_Base'!G68)&gt;0,(ROUND('UPS PMI_Base'!G68*(1+Mail_Innovations_Markup),2))*(1+Mail_Innovations_Fuel_Surcharge),"N/A")</f>
        <v>413.1987</v>
      </c>
      <c r="H70" s="329">
        <f>IF(LEN('UPS PMI_Base'!H68)&gt;0,(ROUND('UPS PMI_Base'!H68*(1+Mail_Innovations_Markup),2))*(1+Mail_Innovations_Fuel_Surcharge),"N/A")</f>
        <v>529.5393</v>
      </c>
      <c r="I70" s="329">
        <f>IF(LEN('UPS PMI_Base'!I68)&gt;0,(ROUND('UPS PMI_Base'!I68*(1+Mail_Innovations_Markup),2))*(1+Mail_Innovations_Fuel_Surcharge),"N/A")</f>
        <v>525.1515</v>
      </c>
      <c r="J70" s="329">
        <f>IF(LEN('UPS PMI_Base'!J68)&gt;0,(ROUND('UPS PMI_Base'!J68*(1+Mail_Innovations_Markup),2))*(1+Mail_Innovations_Fuel_Surcharge),"N/A")</f>
        <v>710.17395</v>
      </c>
      <c r="K70" s="329">
        <f>IF(LEN('UPS PMI_Base'!K68)&gt;0,(ROUND('UPS PMI_Base'!K68*(1+Mail_Innovations_Markup),2))*(1+Mail_Innovations_Fuel_Surcharge),"N/A")</f>
        <v>691.6962</v>
      </c>
      <c r="L70" s="329">
        <f>IF(LEN('UPS PMI_Base'!L68)&gt;0,(ROUND('UPS PMI_Base'!L68*(1+Mail_Innovations_Markup),2))*(1+Mail_Innovations_Fuel_Surcharge),"N/A")</f>
        <v>500.21985</v>
      </c>
      <c r="M70" s="329">
        <f>IF(LEN('UPS PMI_Base'!M68)&gt;0,(ROUND('UPS PMI_Base'!M68*(1+Mail_Innovations_Markup),2))*(1+Mail_Innovations_Fuel_Surcharge),"N/A")</f>
        <v>479.5269</v>
      </c>
      <c r="N70" s="329">
        <f>IF(LEN('UPS PMI_Base'!N68)&gt;0,(ROUND('UPS PMI_Base'!N68*(1+Mail_Innovations_Markup),2))*(1+Mail_Innovations_Fuel_Surcharge),"N/A")</f>
        <v>613.9299</v>
      </c>
      <c r="O70" s="329">
        <f>IF(LEN('UPS PMI_Base'!O68)&gt;0,(ROUND('UPS PMI_Base'!O68*(1+Mail_Innovations_Markup),2))*(1+Mail_Innovations_Fuel_Surcharge),"N/A")</f>
        <v>517.9521</v>
      </c>
      <c r="P70" s="329">
        <f>IF(LEN('UPS PMI_Base'!P68)&gt;0,(ROUND('UPS PMI_Base'!P68*(1+Mail_Innovations_Markup),2))*(1+Mail_Innovations_Fuel_Surcharge),"N/A")</f>
        <v>503.22315</v>
      </c>
      <c r="Q70" s="329">
        <f>IF(LEN('UPS PMI_Base'!Q68)&gt;0,(ROUND('UPS PMI_Base'!Q68*(1+Mail_Innovations_Markup),2))*(1+Mail_Innovations_Fuel_Surcharge),"N/A")</f>
        <v>422.6985</v>
      </c>
      <c r="R70" s="329">
        <f>IF(LEN('UPS PMI_Base'!R68)&gt;0,(ROUND('UPS PMI_Base'!R68*(1+Mail_Innovations_Markup),2))*(1+Mail_Innovations_Fuel_Surcharge),"N/A")</f>
        <v>433.48695</v>
      </c>
      <c r="S70" s="329">
        <f>IF(LEN('UPS PMI_Base'!S68)&gt;0,(ROUND('UPS PMI_Base'!S68*(1+Mail_Innovations_Markup),2))*(1+Mail_Innovations_Fuel_Surcharge),"N/A")</f>
        <v>469.24965</v>
      </c>
      <c r="T70" s="329">
        <f>IF(LEN('UPS PMI_Base'!T68)&gt;0,(ROUND('UPS PMI_Base'!T68*(1+Mail_Innovations_Markup),2))*(1+Mail_Innovations_Fuel_Surcharge),"N/A")</f>
        <v>475.3947</v>
      </c>
      <c r="U70" s="329" t="str">
        <f>IF(LEN('UPS PMI_Base'!U68)&gt;0,(ROUND('UPS PMI_Base'!U68*(1+Mail_Innovations_Markup),2))*(1+Mail_Innovations_Fuel_Surcharge),"N/A")</f>
        <v>N/A</v>
      </c>
      <c r="V70" s="329">
        <f>IF(LEN('UPS PMI_Base'!V68)&gt;0,(ROUND('UPS PMI_Base'!V68*(1+Mail_Innovations_Markup),2))*(1+Mail_Innovations_Fuel_Surcharge),"N/A")</f>
        <v>453.46635</v>
      </c>
    </row>
    <row r="71" ht="12.75" customHeight="1">
      <c r="A71" s="328">
        <v>66.0</v>
      </c>
      <c r="B71" s="329">
        <f>IF(LEN('UPS PMI_Base'!B69)&gt;0,ROUND('UPS PMI_Base'!B69*(1+Mail_Innovations_Markup),2),"N/A")</f>
        <v>365.95</v>
      </c>
      <c r="C71" s="329">
        <f>IF(LEN('UPS PMI_Base'!C69)&gt;0,(ROUND('UPS PMI_Base'!C69*(1+Mail_Innovations_Markup),2))*(1+Mail_Innovations_Fuel_Surcharge),"N/A")</f>
        <v>366.05115</v>
      </c>
      <c r="D71" s="329">
        <f>IF(LEN('UPS PMI_Base'!D69)&gt;0,(ROUND('UPS PMI_Base'!D69*(1+Mail_Innovations_Markup),2))*(1+Mail_Innovations_Fuel_Surcharge),"N/A")</f>
        <v>387.9795</v>
      </c>
      <c r="E71" s="329">
        <f>IF(LEN('UPS PMI_Base'!E69)&gt;0,(ROUND('UPS PMI_Base'!E69*(1+Mail_Innovations_Markup),2))*(1+Mail_Innovations_Fuel_Surcharge),"N/A")</f>
        <v>629.55345</v>
      </c>
      <c r="F71" s="329">
        <f>IF(LEN('UPS PMI_Base'!F69)&gt;0,(ROUND('UPS PMI_Base'!F69*(1+Mail_Innovations_Markup),2))*(1+Mail_Innovations_Fuel_Surcharge),"N/A")</f>
        <v>416.85165</v>
      </c>
      <c r="G71" s="329">
        <f>IF(LEN('UPS PMI_Base'!G69)&gt;0,(ROUND('UPS PMI_Base'!G69*(1+Mail_Innovations_Markup),2))*(1+Mail_Innovations_Fuel_Surcharge),"N/A")</f>
        <v>418.4811</v>
      </c>
      <c r="H71" s="329">
        <f>IF(LEN('UPS PMI_Base'!H69)&gt;0,(ROUND('UPS PMI_Base'!H69*(1+Mail_Innovations_Markup),2))*(1+Mail_Innovations_Fuel_Surcharge),"N/A")</f>
        <v>536.66415</v>
      </c>
      <c r="I71" s="329">
        <f>IF(LEN('UPS PMI_Base'!I69)&gt;0,(ROUND('UPS PMI_Base'!I69*(1+Mail_Innovations_Markup),2))*(1+Mail_Innovations_Fuel_Surcharge),"N/A")</f>
        <v>532.2018</v>
      </c>
      <c r="J71" s="329">
        <f>IF(LEN('UPS PMI_Base'!J69)&gt;0,(ROUND('UPS PMI_Base'!J69*(1+Mail_Innovations_Markup),2))*(1+Mail_Innovations_Fuel_Surcharge),"N/A")</f>
        <v>720.03585</v>
      </c>
      <c r="K71" s="329">
        <f>IF(LEN('UPS PMI_Base'!K69)&gt;0,(ROUND('UPS PMI_Base'!K69*(1+Mail_Innovations_Markup),2))*(1+Mail_Innovations_Fuel_Surcharge),"N/A")</f>
        <v>701.3025</v>
      </c>
      <c r="L71" s="329">
        <f>IF(LEN('UPS PMI_Base'!L69)&gt;0,(ROUND('UPS PMI_Base'!L69*(1+Mail_Innovations_Markup),2))*(1+Mail_Innovations_Fuel_Surcharge),"N/A")</f>
        <v>507.0039</v>
      </c>
      <c r="M71" s="329">
        <f>IF(LEN('UPS PMI_Base'!M69)&gt;0,(ROUND('UPS PMI_Base'!M69*(1+Mail_Innovations_Markup),2))*(1+Mail_Innovations_Fuel_Surcharge),"N/A")</f>
        <v>486.0021</v>
      </c>
      <c r="N71" s="329">
        <f>IF(LEN('UPS PMI_Base'!N69)&gt;0,(ROUND('UPS PMI_Base'!N69*(1+Mail_Innovations_Markup),2))*(1+Mail_Innovations_Fuel_Surcharge),"N/A")</f>
        <v>622.29015</v>
      </c>
      <c r="O71" s="329">
        <f>IF(LEN('UPS PMI_Base'!O69)&gt;0,(ROUND('UPS PMI_Base'!O69*(1+Mail_Innovations_Markup),2))*(1+Mail_Innovations_Fuel_Surcharge),"N/A")</f>
        <v>524.9385</v>
      </c>
      <c r="P71" s="329">
        <f>IF(LEN('UPS PMI_Base'!P69)&gt;0,(ROUND('UPS PMI_Base'!P69*(1+Mail_Innovations_Markup),2))*(1+Mail_Innovations_Fuel_Surcharge),"N/A")</f>
        <v>509.8794</v>
      </c>
      <c r="Q71" s="329">
        <f>IF(LEN('UPS PMI_Base'!Q69)&gt;0,(ROUND('UPS PMI_Base'!Q69*(1+Mail_Innovations_Markup),2))*(1+Mail_Innovations_Fuel_Surcharge),"N/A")</f>
        <v>428.24715</v>
      </c>
      <c r="R71" s="329">
        <f>IF(LEN('UPS PMI_Base'!R69)&gt;0,(ROUND('UPS PMI_Base'!R69*(1+Mail_Innovations_Markup),2))*(1+Mail_Innovations_Fuel_Surcharge),"N/A")</f>
        <v>439.17405</v>
      </c>
      <c r="S71" s="329">
        <f>IF(LEN('UPS PMI_Base'!S69)&gt;0,(ROUND('UPS PMI_Base'!S69*(1+Mail_Innovations_Markup),2))*(1+Mail_Innovations_Fuel_Surcharge),"N/A")</f>
        <v>475.38405</v>
      </c>
      <c r="T71" s="329">
        <f>IF(LEN('UPS PMI_Base'!T69)&gt;0,(ROUND('UPS PMI_Base'!T69*(1+Mail_Innovations_Markup),2))*(1+Mail_Innovations_Fuel_Surcharge),"N/A")</f>
        <v>481.5504</v>
      </c>
      <c r="U71" s="329" t="str">
        <f>IF(LEN('UPS PMI_Base'!U69)&gt;0,(ROUND('UPS PMI_Base'!U69*(1+Mail_Innovations_Markup),2))*(1+Mail_Innovations_Fuel_Surcharge),"N/A")</f>
        <v>N/A</v>
      </c>
      <c r="V71" s="329">
        <f>IF(LEN('UPS PMI_Base'!V69)&gt;0,(ROUND('UPS PMI_Base'!V69*(1+Mail_Innovations_Markup),2))*(1+Mail_Innovations_Fuel_Surcharge),"N/A")</f>
        <v>459.015</v>
      </c>
    </row>
    <row r="72" ht="12.75" customHeight="1">
      <c r="A72" s="328">
        <v>67.0</v>
      </c>
      <c r="B72" s="329" t="str">
        <f>IF(LEN('UPS PMI_Base'!B70)&gt;0,ROUND('UPS PMI_Base'!B70*(1+Mail_Innovations_Markup),2),"N/A")</f>
        <v>N/A</v>
      </c>
      <c r="C72" s="329" t="str">
        <f>IF(LEN('UPS PMI_Base'!C70)&gt;0,(ROUND('UPS PMI_Base'!C70*(1+Mail_Innovations_Markup),2))*(1+Mail_Innovations_Fuel_Surcharge),"N/A")</f>
        <v>N/A</v>
      </c>
      <c r="D72" s="329">
        <f>IF(LEN('UPS PMI_Base'!D70)&gt;0,(ROUND('UPS PMI_Base'!D70*(1+Mail_Innovations_Markup),2))*(1+Mail_Innovations_Fuel_Surcharge),"N/A")</f>
        <v>393.0063</v>
      </c>
      <c r="E72" s="329">
        <f>IF(LEN('UPS PMI_Base'!E70)&gt;0,(ROUND('UPS PMI_Base'!E70*(1+Mail_Innovations_Markup),2))*(1+Mail_Innovations_Fuel_Surcharge),"N/A")</f>
        <v>638.0628</v>
      </c>
      <c r="F72" s="329">
        <f>IF(LEN('UPS PMI_Base'!F70)&gt;0,(ROUND('UPS PMI_Base'!F70*(1+Mail_Innovations_Markup),2))*(1+Mail_Innovations_Fuel_Surcharge),"N/A")</f>
        <v>422.13405</v>
      </c>
      <c r="G72" s="329">
        <f>IF(LEN('UPS PMI_Base'!G70)&gt;0,(ROUND('UPS PMI_Base'!G70*(1+Mail_Innovations_Markup),2))*(1+Mail_Innovations_Fuel_Surcharge),"N/A")</f>
        <v>423.8487</v>
      </c>
      <c r="H72" s="329">
        <f>IF(LEN('UPS PMI_Base'!H70)&gt;0,(ROUND('UPS PMI_Base'!H70*(1+Mail_Innovations_Markup),2))*(1+Mail_Innovations_Fuel_Surcharge),"N/A")</f>
        <v>543.789</v>
      </c>
      <c r="I72" s="329">
        <f>IF(LEN('UPS PMI_Base'!I70)&gt;0,(ROUND('UPS PMI_Base'!I70*(1+Mail_Innovations_Markup),2))*(1+Mail_Innovations_Fuel_Surcharge),"N/A")</f>
        <v>539.26275</v>
      </c>
      <c r="J72" s="329">
        <f>IF(LEN('UPS PMI_Base'!J70)&gt;0,(ROUND('UPS PMI_Base'!J70*(1+Mail_Innovations_Markup),2))*(1+Mail_Innovations_Fuel_Surcharge),"N/A")</f>
        <v>729.91905</v>
      </c>
      <c r="K72" s="329">
        <f>IF(LEN('UPS PMI_Base'!K70)&gt;0,(ROUND('UPS PMI_Base'!K70*(1+Mail_Innovations_Markup),2))*(1+Mail_Innovations_Fuel_Surcharge),"N/A")</f>
        <v>710.9088</v>
      </c>
      <c r="L72" s="329">
        <f>IF(LEN('UPS PMI_Base'!L70)&gt;0,(ROUND('UPS PMI_Base'!L70*(1+Mail_Innovations_Markup),2))*(1+Mail_Innovations_Fuel_Surcharge),"N/A")</f>
        <v>513.72405</v>
      </c>
      <c r="M72" s="329">
        <f>IF(LEN('UPS PMI_Base'!M70)&gt;0,(ROUND('UPS PMI_Base'!M70*(1+Mail_Innovations_Markup),2))*(1+Mail_Innovations_Fuel_Surcharge),"N/A")</f>
        <v>492.3921</v>
      </c>
      <c r="N72" s="329" t="str">
        <f>IF(LEN('UPS PMI_Base'!N70)&gt;0,(ROUND('UPS PMI_Base'!N70*(1+Mail_Innovations_Markup),2))*(1+Mail_Innovations_Fuel_Surcharge),"N/A")</f>
        <v>N/A</v>
      </c>
      <c r="O72" s="329" t="str">
        <f>IF(LEN('UPS PMI_Base'!O70)&gt;0,(ROUND('UPS PMI_Base'!O70*(1+Mail_Innovations_Markup),2))*(1+Mail_Innovations_Fuel_Surcharge),"N/A")</f>
        <v>N/A</v>
      </c>
      <c r="P72" s="329" t="str">
        <f>IF(LEN('UPS PMI_Base'!P70)&gt;0,(ROUND('UPS PMI_Base'!P70*(1+Mail_Innovations_Markup),2))*(1+Mail_Innovations_Fuel_Surcharge),"N/A")</f>
        <v>N/A</v>
      </c>
      <c r="Q72" s="329" t="str">
        <f>IF(LEN('UPS PMI_Base'!Q70)&gt;0,(ROUND('UPS PMI_Base'!Q70*(1+Mail_Innovations_Markup),2))*(1+Mail_Innovations_Fuel_Surcharge),"N/A")</f>
        <v>N/A</v>
      </c>
      <c r="R72" s="329">
        <f>IF(LEN('UPS PMI_Base'!R70)&gt;0,(ROUND('UPS PMI_Base'!R70*(1+Mail_Innovations_Markup),2))*(1+Mail_Innovations_Fuel_Surcharge),"N/A")</f>
        <v>444.8505</v>
      </c>
      <c r="S72" s="329" t="str">
        <f>IF(LEN('UPS PMI_Base'!S70)&gt;0,(ROUND('UPS PMI_Base'!S70*(1+Mail_Innovations_Markup),2))*(1+Mail_Innovations_Fuel_Surcharge),"N/A")</f>
        <v>N/A</v>
      </c>
      <c r="T72" s="329" t="str">
        <f>IF(LEN('UPS PMI_Base'!T70)&gt;0,(ROUND('UPS PMI_Base'!T70*(1+Mail_Innovations_Markup),2))*(1+Mail_Innovations_Fuel_Surcharge),"N/A")</f>
        <v>N/A</v>
      </c>
      <c r="U72" s="329" t="str">
        <f>IF(LEN('UPS PMI_Base'!U70)&gt;0,(ROUND('UPS PMI_Base'!U70*(1+Mail_Innovations_Markup),2))*(1+Mail_Innovations_Fuel_Surcharge),"N/A")</f>
        <v>N/A</v>
      </c>
      <c r="V72" s="329" t="str">
        <f>IF(LEN('UPS PMI_Base'!V70)&gt;0,(ROUND('UPS PMI_Base'!V70*(1+Mail_Innovations_Markup),2))*(1+Mail_Innovations_Fuel_Surcharge),"N/A")</f>
        <v>N/A</v>
      </c>
    </row>
    <row r="73" ht="12.75" customHeight="1">
      <c r="A73" s="328">
        <v>68.0</v>
      </c>
      <c r="B73" s="329" t="str">
        <f>IF(LEN('UPS PMI_Base'!B71)&gt;0,ROUND('UPS PMI_Base'!B71*(1+Mail_Innovations_Markup),2),"N/A")</f>
        <v>N/A</v>
      </c>
      <c r="C73" s="329" t="str">
        <f>IF(LEN('UPS PMI_Base'!C71)&gt;0,(ROUND('UPS PMI_Base'!C71*(1+Mail_Innovations_Markup),2))*(1+Mail_Innovations_Fuel_Surcharge),"N/A")</f>
        <v>N/A</v>
      </c>
      <c r="D73" s="329">
        <f>IF(LEN('UPS PMI_Base'!D71)&gt;0,(ROUND('UPS PMI_Base'!D71*(1+Mail_Innovations_Markup),2))*(1+Mail_Innovations_Fuel_Surcharge),"N/A")</f>
        <v>397.95855</v>
      </c>
      <c r="E73" s="329">
        <f>IF(LEN('UPS PMI_Base'!E71)&gt;0,(ROUND('UPS PMI_Base'!E71*(1+Mail_Innovations_Markup),2))*(1+Mail_Innovations_Fuel_Surcharge),"N/A")</f>
        <v>646.55085</v>
      </c>
      <c r="F73" s="329">
        <f>IF(LEN('UPS PMI_Base'!F71)&gt;0,(ROUND('UPS PMI_Base'!F71*(1+Mail_Innovations_Markup),2))*(1+Mail_Innovations_Fuel_Surcharge),"N/A")</f>
        <v>427.43775</v>
      </c>
      <c r="G73" s="329">
        <f>IF(LEN('UPS PMI_Base'!G71)&gt;0,(ROUND('UPS PMI_Base'!G71*(1+Mail_Innovations_Markup),2))*(1+Mail_Innovations_Fuel_Surcharge),"N/A")</f>
        <v>429.12045</v>
      </c>
      <c r="H73" s="329">
        <f>IF(LEN('UPS PMI_Base'!H71)&gt;0,(ROUND('UPS PMI_Base'!H71*(1+Mail_Innovations_Markup),2))*(1+Mail_Innovations_Fuel_Surcharge),"N/A")</f>
        <v>550.9032</v>
      </c>
      <c r="I73" s="329">
        <f>IF(LEN('UPS PMI_Base'!I71)&gt;0,(ROUND('UPS PMI_Base'!I71*(1+Mail_Innovations_Markup),2))*(1+Mail_Innovations_Fuel_Surcharge),"N/A")</f>
        <v>546.31305</v>
      </c>
      <c r="J73" s="329">
        <f>IF(LEN('UPS PMI_Base'!J71)&gt;0,(ROUND('UPS PMI_Base'!J71*(1+Mail_Innovations_Markup),2))*(1+Mail_Innovations_Fuel_Surcharge),"N/A")</f>
        <v>739.78095</v>
      </c>
      <c r="K73" s="329">
        <f>IF(LEN('UPS PMI_Base'!K71)&gt;0,(ROUND('UPS PMI_Base'!K71*(1+Mail_Innovations_Markup),2))*(1+Mail_Innovations_Fuel_Surcharge),"N/A")</f>
        <v>720.58965</v>
      </c>
      <c r="L73" s="329">
        <f>IF(LEN('UPS PMI_Base'!L71)&gt;0,(ROUND('UPS PMI_Base'!L71*(1+Mail_Innovations_Markup),2))*(1+Mail_Innovations_Fuel_Surcharge),"N/A")</f>
        <v>520.51875</v>
      </c>
      <c r="M73" s="329">
        <f>IF(LEN('UPS PMI_Base'!M71)&gt;0,(ROUND('UPS PMI_Base'!M71*(1+Mail_Innovations_Markup),2))*(1+Mail_Innovations_Fuel_Surcharge),"N/A")</f>
        <v>498.846</v>
      </c>
      <c r="N73" s="329" t="str">
        <f>IF(LEN('UPS PMI_Base'!N71)&gt;0,(ROUND('UPS PMI_Base'!N71*(1+Mail_Innovations_Markup),2))*(1+Mail_Innovations_Fuel_Surcharge),"N/A")</f>
        <v>N/A</v>
      </c>
      <c r="O73" s="329" t="str">
        <f>IF(LEN('UPS PMI_Base'!O71)&gt;0,(ROUND('UPS PMI_Base'!O71*(1+Mail_Innovations_Markup),2))*(1+Mail_Innovations_Fuel_Surcharge),"N/A")</f>
        <v>N/A</v>
      </c>
      <c r="P73" s="329" t="str">
        <f>IF(LEN('UPS PMI_Base'!P71)&gt;0,(ROUND('UPS PMI_Base'!P71*(1+Mail_Innovations_Markup),2))*(1+Mail_Innovations_Fuel_Surcharge),"N/A")</f>
        <v>N/A</v>
      </c>
      <c r="Q73" s="329" t="str">
        <f>IF(LEN('UPS PMI_Base'!Q71)&gt;0,(ROUND('UPS PMI_Base'!Q71*(1+Mail_Innovations_Markup),2))*(1+Mail_Innovations_Fuel_Surcharge),"N/A")</f>
        <v>N/A</v>
      </c>
      <c r="R73" s="329">
        <f>IF(LEN('UPS PMI_Base'!R71)&gt;0,(ROUND('UPS PMI_Base'!R71*(1+Mail_Innovations_Markup),2))*(1+Mail_Innovations_Fuel_Surcharge),"N/A")</f>
        <v>450.52695</v>
      </c>
      <c r="S73" s="329" t="str">
        <f>IF(LEN('UPS PMI_Base'!S71)&gt;0,(ROUND('UPS PMI_Base'!S71*(1+Mail_Innovations_Markup),2))*(1+Mail_Innovations_Fuel_Surcharge),"N/A")</f>
        <v>N/A</v>
      </c>
      <c r="T73" s="329" t="str">
        <f>IF(LEN('UPS PMI_Base'!T71)&gt;0,(ROUND('UPS PMI_Base'!T71*(1+Mail_Innovations_Markup),2))*(1+Mail_Innovations_Fuel_Surcharge),"N/A")</f>
        <v>N/A</v>
      </c>
      <c r="U73" s="329" t="str">
        <f>IF(LEN('UPS PMI_Base'!U71)&gt;0,(ROUND('UPS PMI_Base'!U71*(1+Mail_Innovations_Markup),2))*(1+Mail_Innovations_Fuel_Surcharge),"N/A")</f>
        <v>N/A</v>
      </c>
      <c r="V73" s="329" t="str">
        <f>IF(LEN('UPS PMI_Base'!V71)&gt;0,(ROUND('UPS PMI_Base'!V71*(1+Mail_Innovations_Markup),2))*(1+Mail_Innovations_Fuel_Surcharge),"N/A")</f>
        <v>N/A</v>
      </c>
    </row>
    <row r="74" ht="12.75" customHeight="1">
      <c r="A74" s="328">
        <v>69.0</v>
      </c>
      <c r="B74" s="329" t="str">
        <f>IF(LEN('UPS PMI_Base'!B72)&gt;0,ROUND('UPS PMI_Base'!B72*(1+Mail_Innovations_Markup),2),"N/A")</f>
        <v>N/A</v>
      </c>
      <c r="C74" s="329" t="str">
        <f>IF(LEN('UPS PMI_Base'!C72)&gt;0,(ROUND('UPS PMI_Base'!C72*(1+Mail_Innovations_Markup),2))*(1+Mail_Innovations_Fuel_Surcharge),"N/A")</f>
        <v>N/A</v>
      </c>
      <c r="D74" s="329">
        <f>IF(LEN('UPS PMI_Base'!D72)&gt;0,(ROUND('UPS PMI_Base'!D72*(1+Mail_Innovations_Markup),2))*(1+Mail_Innovations_Fuel_Surcharge),"N/A")</f>
        <v>402.996</v>
      </c>
      <c r="E74" s="329">
        <f>IF(LEN('UPS PMI_Base'!E72)&gt;0,(ROUND('UPS PMI_Base'!E72*(1+Mail_Innovations_Markup),2))*(1+Mail_Innovations_Fuel_Surcharge),"N/A")</f>
        <v>655.04955</v>
      </c>
      <c r="F74" s="329">
        <f>IF(LEN('UPS PMI_Base'!F72)&gt;0,(ROUND('UPS PMI_Base'!F72*(1+Mail_Innovations_Markup),2))*(1+Mail_Innovations_Fuel_Surcharge),"N/A")</f>
        <v>432.7095</v>
      </c>
      <c r="G74" s="329">
        <f>IF(LEN('UPS PMI_Base'!G72)&gt;0,(ROUND('UPS PMI_Base'!G72*(1+Mail_Innovations_Markup),2))*(1+Mail_Innovations_Fuel_Surcharge),"N/A")</f>
        <v>434.4135</v>
      </c>
      <c r="H74" s="329">
        <f>IF(LEN('UPS PMI_Base'!H72)&gt;0,(ROUND('UPS PMI_Base'!H72*(1+Mail_Innovations_Markup),2))*(1+Mail_Innovations_Fuel_Surcharge),"N/A")</f>
        <v>558.0174</v>
      </c>
      <c r="I74" s="329">
        <f>IF(LEN('UPS PMI_Base'!I72)&gt;0,(ROUND('UPS PMI_Base'!I72*(1+Mail_Innovations_Markup),2))*(1+Mail_Innovations_Fuel_Surcharge),"N/A")</f>
        <v>553.374</v>
      </c>
      <c r="J74" s="329">
        <f>IF(LEN('UPS PMI_Base'!J72)&gt;0,(ROUND('UPS PMI_Base'!J72*(1+Mail_Innovations_Markup),2))*(1+Mail_Innovations_Fuel_Surcharge),"N/A")</f>
        <v>749.7174</v>
      </c>
      <c r="K74" s="329">
        <f>IF(LEN('UPS PMI_Base'!K72)&gt;0,(ROUND('UPS PMI_Base'!K72*(1+Mail_Innovations_Markup),2))*(1+Mail_Innovations_Fuel_Surcharge),"N/A")</f>
        <v>730.19595</v>
      </c>
      <c r="L74" s="329">
        <f>IF(LEN('UPS PMI_Base'!L72)&gt;0,(ROUND('UPS PMI_Base'!L72*(1+Mail_Innovations_Markup),2))*(1+Mail_Innovations_Fuel_Surcharge),"N/A")</f>
        <v>527.24955</v>
      </c>
      <c r="M74" s="329">
        <f>IF(LEN('UPS PMI_Base'!M72)&gt;0,(ROUND('UPS PMI_Base'!M72*(1+Mail_Innovations_Markup),2))*(1+Mail_Innovations_Fuel_Surcharge),"N/A")</f>
        <v>505.24665</v>
      </c>
      <c r="N74" s="329" t="str">
        <f>IF(LEN('UPS PMI_Base'!N72)&gt;0,(ROUND('UPS PMI_Base'!N72*(1+Mail_Innovations_Markup),2))*(1+Mail_Innovations_Fuel_Surcharge),"N/A")</f>
        <v>N/A</v>
      </c>
      <c r="O74" s="329" t="str">
        <f>IF(LEN('UPS PMI_Base'!O72)&gt;0,(ROUND('UPS PMI_Base'!O72*(1+Mail_Innovations_Markup),2))*(1+Mail_Innovations_Fuel_Surcharge),"N/A")</f>
        <v>N/A</v>
      </c>
      <c r="P74" s="329" t="str">
        <f>IF(LEN('UPS PMI_Base'!P72)&gt;0,(ROUND('UPS PMI_Base'!P72*(1+Mail_Innovations_Markup),2))*(1+Mail_Innovations_Fuel_Surcharge),"N/A")</f>
        <v>N/A</v>
      </c>
      <c r="Q74" s="329" t="str">
        <f>IF(LEN('UPS PMI_Base'!Q72)&gt;0,(ROUND('UPS PMI_Base'!Q72*(1+Mail_Innovations_Markup),2))*(1+Mail_Innovations_Fuel_Surcharge),"N/A")</f>
        <v>N/A</v>
      </c>
      <c r="R74" s="329">
        <f>IF(LEN('UPS PMI_Base'!R72)&gt;0,(ROUND('UPS PMI_Base'!R72*(1+Mail_Innovations_Markup),2))*(1+Mail_Innovations_Fuel_Surcharge),"N/A")</f>
        <v>456.2034</v>
      </c>
      <c r="S74" s="329" t="str">
        <f>IF(LEN('UPS PMI_Base'!S72)&gt;0,(ROUND('UPS PMI_Base'!S72*(1+Mail_Innovations_Markup),2))*(1+Mail_Innovations_Fuel_Surcharge),"N/A")</f>
        <v>N/A</v>
      </c>
      <c r="T74" s="329" t="str">
        <f>IF(LEN('UPS PMI_Base'!T72)&gt;0,(ROUND('UPS PMI_Base'!T72*(1+Mail_Innovations_Markup),2))*(1+Mail_Innovations_Fuel_Surcharge),"N/A")</f>
        <v>N/A</v>
      </c>
      <c r="U74" s="329" t="str">
        <f>IF(LEN('UPS PMI_Base'!U72)&gt;0,(ROUND('UPS PMI_Base'!U72*(1+Mail_Innovations_Markup),2))*(1+Mail_Innovations_Fuel_Surcharge),"N/A")</f>
        <v>N/A</v>
      </c>
      <c r="V74" s="329" t="str">
        <f>IF(LEN('UPS PMI_Base'!V72)&gt;0,(ROUND('UPS PMI_Base'!V72*(1+Mail_Innovations_Markup),2))*(1+Mail_Innovations_Fuel_Surcharge),"N/A")</f>
        <v>N/A</v>
      </c>
    </row>
    <row r="75" ht="12.75" customHeight="1">
      <c r="A75" s="328">
        <v>70.0</v>
      </c>
      <c r="B75" s="329" t="str">
        <f>IF(LEN('UPS PMI_Base'!B73)&gt;0,ROUND('UPS PMI_Base'!B73*(1+Mail_Innovations_Markup),2),"N/A")</f>
        <v>N/A</v>
      </c>
      <c r="C75" s="329" t="str">
        <f>IF(LEN('UPS PMI_Base'!C73)&gt;0,(ROUND('UPS PMI_Base'!C73*(1+Mail_Innovations_Markup),2))*(1+Mail_Innovations_Fuel_Surcharge),"N/A")</f>
        <v>N/A</v>
      </c>
      <c r="D75" s="329">
        <f>IF(LEN('UPS PMI_Base'!D73)&gt;0,(ROUND('UPS PMI_Base'!D73*(1+Mail_Innovations_Markup),2))*(1+Mail_Innovations_Fuel_Surcharge),"N/A")</f>
        <v>407.9376</v>
      </c>
      <c r="E75" s="329">
        <f>IF(LEN('UPS PMI_Base'!E73)&gt;0,(ROUND('UPS PMI_Base'!E73*(1+Mail_Innovations_Markup),2))*(1+Mail_Innovations_Fuel_Surcharge),"N/A")</f>
        <v>663.5376</v>
      </c>
      <c r="F75" s="329">
        <f>IF(LEN('UPS PMI_Base'!F73)&gt;0,(ROUND('UPS PMI_Base'!F73*(1+Mail_Innovations_Markup),2))*(1+Mail_Innovations_Fuel_Surcharge),"N/A")</f>
        <v>438.00255</v>
      </c>
      <c r="G75" s="329">
        <f>IF(LEN('UPS PMI_Base'!G73)&gt;0,(ROUND('UPS PMI_Base'!G73*(1+Mail_Innovations_Markup),2))*(1+Mail_Innovations_Fuel_Surcharge),"N/A")</f>
        <v>439.77045</v>
      </c>
      <c r="H75" s="329">
        <f>IF(LEN('UPS PMI_Base'!H73)&gt;0,(ROUND('UPS PMI_Base'!H73*(1+Mail_Innovations_Markup),2))*(1+Mail_Innovations_Fuel_Surcharge),"N/A")</f>
        <v>565.1316</v>
      </c>
      <c r="I75" s="329">
        <f>IF(LEN('UPS PMI_Base'!I73)&gt;0,(ROUND('UPS PMI_Base'!I73*(1+Mail_Innovations_Markup),2))*(1+Mail_Innovations_Fuel_Surcharge),"N/A")</f>
        <v>560.4243</v>
      </c>
      <c r="J75" s="329">
        <f>IF(LEN('UPS PMI_Base'!J73)&gt;0,(ROUND('UPS PMI_Base'!J73*(1+Mail_Innovations_Markup),2))*(1+Mail_Innovations_Fuel_Surcharge),"N/A")</f>
        <v>759.58995</v>
      </c>
      <c r="K75" s="329">
        <f>IF(LEN('UPS PMI_Base'!K73)&gt;0,(ROUND('UPS PMI_Base'!K73*(1+Mail_Innovations_Markup),2))*(1+Mail_Innovations_Fuel_Surcharge),"N/A")</f>
        <v>739.8768</v>
      </c>
      <c r="L75" s="329">
        <f>IF(LEN('UPS PMI_Base'!L73)&gt;0,(ROUND('UPS PMI_Base'!L73*(1+Mail_Innovations_Markup),2))*(1+Mail_Innovations_Fuel_Surcharge),"N/A")</f>
        <v>534.04425</v>
      </c>
      <c r="M75" s="329">
        <f>IF(LEN('UPS PMI_Base'!M73)&gt;0,(ROUND('UPS PMI_Base'!M73*(1+Mail_Innovations_Markup),2))*(1+Mail_Innovations_Fuel_Surcharge),"N/A")</f>
        <v>511.7112</v>
      </c>
      <c r="N75" s="329" t="str">
        <f>IF(LEN('UPS PMI_Base'!N73)&gt;0,(ROUND('UPS PMI_Base'!N73*(1+Mail_Innovations_Markup),2))*(1+Mail_Innovations_Fuel_Surcharge),"N/A")</f>
        <v>N/A</v>
      </c>
      <c r="O75" s="329" t="str">
        <f>IF(LEN('UPS PMI_Base'!O73)&gt;0,(ROUND('UPS PMI_Base'!O73*(1+Mail_Innovations_Markup),2))*(1+Mail_Innovations_Fuel_Surcharge),"N/A")</f>
        <v>N/A</v>
      </c>
      <c r="P75" s="329" t="str">
        <f>IF(LEN('UPS PMI_Base'!P73)&gt;0,(ROUND('UPS PMI_Base'!P73*(1+Mail_Innovations_Markup),2))*(1+Mail_Innovations_Fuel_Surcharge),"N/A")</f>
        <v>N/A</v>
      </c>
      <c r="Q75" s="329" t="str">
        <f>IF(LEN('UPS PMI_Base'!Q73)&gt;0,(ROUND('UPS PMI_Base'!Q73*(1+Mail_Innovations_Markup),2))*(1+Mail_Innovations_Fuel_Surcharge),"N/A")</f>
        <v>N/A</v>
      </c>
      <c r="R75" s="329">
        <f>IF(LEN('UPS PMI_Base'!R73)&gt;0,(ROUND('UPS PMI_Base'!R73*(1+Mail_Innovations_Markup),2))*(1+Mail_Innovations_Fuel_Surcharge),"N/A")</f>
        <v>461.8905</v>
      </c>
      <c r="S75" s="329" t="str">
        <f>IF(LEN('UPS PMI_Base'!S73)&gt;0,(ROUND('UPS PMI_Base'!S73*(1+Mail_Innovations_Markup),2))*(1+Mail_Innovations_Fuel_Surcharge),"N/A")</f>
        <v>N/A</v>
      </c>
      <c r="T75" s="329" t="str">
        <f>IF(LEN('UPS PMI_Base'!T73)&gt;0,(ROUND('UPS PMI_Base'!T73*(1+Mail_Innovations_Markup),2))*(1+Mail_Innovations_Fuel_Surcharge),"N/A")</f>
        <v>N/A</v>
      </c>
      <c r="U75" s="329" t="str">
        <f>IF(LEN('UPS PMI_Base'!U73)&gt;0,(ROUND('UPS PMI_Base'!U73*(1+Mail_Innovations_Markup),2))*(1+Mail_Innovations_Fuel_Surcharge),"N/A")</f>
        <v>N/A</v>
      </c>
      <c r="V75" s="329" t="str">
        <f>IF(LEN('UPS PMI_Base'!V73)&gt;0,(ROUND('UPS PMI_Base'!V73*(1+Mail_Innovations_Markup),2))*(1+Mail_Innovations_Fuel_Surcharge),"N/A")</f>
        <v>N/A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V75">
    <cfRule type="expression" dxfId="1" priority="1">
      <formula>MOD(ROW(),2)=0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F5496"/>
    <pageSetUpPr/>
  </sheetPr>
  <sheetViews>
    <sheetView workbookViewId="0"/>
  </sheetViews>
  <sheetFormatPr customHeight="1" defaultColWidth="12.63" defaultRowHeight="15.0"/>
  <cols>
    <col customWidth="1" min="1" max="1" width="15.88"/>
    <col customWidth="1" min="2" max="26" width="8.63"/>
  </cols>
  <sheetData>
    <row r="1" ht="12.75" customHeight="1">
      <c r="B1" s="303" t="s">
        <v>153</v>
      </c>
    </row>
    <row r="2" ht="12.75" customHeight="1">
      <c r="B2" s="295" t="s">
        <v>187</v>
      </c>
    </row>
    <row r="3" ht="12.75" customHeight="1">
      <c r="A3" s="330"/>
      <c r="B3" s="297" t="s">
        <v>48</v>
      </c>
      <c r="C3" s="297" t="s">
        <v>48</v>
      </c>
      <c r="D3" s="297" t="s">
        <v>48</v>
      </c>
      <c r="E3" s="297" t="s">
        <v>48</v>
      </c>
      <c r="F3" s="297" t="s">
        <v>48</v>
      </c>
      <c r="G3" s="297" t="s">
        <v>48</v>
      </c>
      <c r="H3" s="297" t="s">
        <v>48</v>
      </c>
      <c r="I3" s="297" t="s">
        <v>48</v>
      </c>
    </row>
    <row r="4" ht="12.75" customHeight="1">
      <c r="A4" s="298" t="s">
        <v>188</v>
      </c>
      <c r="B4" s="298">
        <v>1.0</v>
      </c>
      <c r="C4" s="298">
        <v>2.0</v>
      </c>
      <c r="D4" s="298">
        <v>3.0</v>
      </c>
      <c r="E4" s="298">
        <v>4.0</v>
      </c>
      <c r="F4" s="298">
        <v>5.0</v>
      </c>
      <c r="G4" s="298">
        <v>6.0</v>
      </c>
      <c r="H4" s="298">
        <v>7.0</v>
      </c>
      <c r="I4" s="298">
        <v>8.0</v>
      </c>
    </row>
    <row r="5" ht="12.75" customHeight="1">
      <c r="A5" s="331">
        <v>1.0</v>
      </c>
      <c r="B5" s="332">
        <f>(ROUND('UPS Surepost and Inov Base'!R2*(1+Mail_Innovations_Markup),2))*(1+Mail_Innovations_Fuel_Surcharge)</f>
        <v>3.7701</v>
      </c>
      <c r="C5" s="332">
        <f>(ROUND('UPS Surepost and Inov Base'!S2*(1+Mail_Innovations_Markup),2))*(1+Mail_Innovations_Fuel_Surcharge)</f>
        <v>3.7701</v>
      </c>
      <c r="D5" s="332">
        <f>(ROUND('UPS Surepost and Inov Base'!T2*(1+Mail_Innovations_Markup),2))*(1+Mail_Innovations_Fuel_Surcharge)</f>
        <v>3.7914</v>
      </c>
      <c r="E5" s="332">
        <f>(ROUND('UPS Surepost and Inov Base'!U2*(1+Mail_Innovations_Markup),2))*(1+Mail_Innovations_Fuel_Surcharge)</f>
        <v>3.82335</v>
      </c>
      <c r="F5" s="332">
        <f>(ROUND('UPS Surepost and Inov Base'!V2*(1+Mail_Innovations_Markup),2))*(1+Mail_Innovations_Fuel_Surcharge)</f>
        <v>3.8979</v>
      </c>
      <c r="G5" s="332">
        <f>(ROUND('UPS Surepost and Inov Base'!W2*(1+Mail_Innovations_Markup),2))*(1+Mail_Innovations_Fuel_Surcharge)</f>
        <v>4.01505</v>
      </c>
      <c r="H5" s="332">
        <f>(ROUND('UPS Surepost and Inov Base'!X2*(1+Mail_Innovations_Markup),2))*(1+Mail_Innovations_Fuel_Surcharge)</f>
        <v>4.1322</v>
      </c>
      <c r="I5" s="332">
        <f>(ROUND('UPS Surepost and Inov Base'!Y2*(1+Mail_Innovations_Markup),2))*(1+Mail_Innovations_Fuel_Surcharge)</f>
        <v>4.20675</v>
      </c>
    </row>
    <row r="6" ht="12.75" customHeight="1">
      <c r="A6" s="331">
        <v>2.0</v>
      </c>
      <c r="B6" s="332">
        <f>(ROUND('UPS Surepost and Inov Base'!R3*(1+Mail_Innovations_Markup),2))*(1+Mail_Innovations_Fuel_Surcharge)</f>
        <v>3.7701</v>
      </c>
      <c r="C6" s="332">
        <f>(ROUND('UPS Surepost and Inov Base'!S3*(1+Mail_Innovations_Markup),2))*(1+Mail_Innovations_Fuel_Surcharge)</f>
        <v>3.7701</v>
      </c>
      <c r="D6" s="332">
        <f>(ROUND('UPS Surepost and Inov Base'!T3*(1+Mail_Innovations_Markup),2))*(1+Mail_Innovations_Fuel_Surcharge)</f>
        <v>3.7914</v>
      </c>
      <c r="E6" s="332">
        <f>(ROUND('UPS Surepost and Inov Base'!U3*(1+Mail_Innovations_Markup),2))*(1+Mail_Innovations_Fuel_Surcharge)</f>
        <v>3.82335</v>
      </c>
      <c r="F6" s="332">
        <f>(ROUND('UPS Surepost and Inov Base'!V3*(1+Mail_Innovations_Markup),2))*(1+Mail_Innovations_Fuel_Surcharge)</f>
        <v>3.8979</v>
      </c>
      <c r="G6" s="332">
        <f>(ROUND('UPS Surepost and Inov Base'!W3*(1+Mail_Innovations_Markup),2))*(1+Mail_Innovations_Fuel_Surcharge)</f>
        <v>4.01505</v>
      </c>
      <c r="H6" s="332">
        <f>(ROUND('UPS Surepost and Inov Base'!X3*(1+Mail_Innovations_Markup),2))*(1+Mail_Innovations_Fuel_Surcharge)</f>
        <v>4.1322</v>
      </c>
      <c r="I6" s="332">
        <f>(ROUND('UPS Surepost and Inov Base'!Y3*(1+Mail_Innovations_Markup),2))*(1+Mail_Innovations_Fuel_Surcharge)</f>
        <v>4.2387</v>
      </c>
    </row>
    <row r="7" ht="12.75" customHeight="1">
      <c r="A7" s="331">
        <v>3.0</v>
      </c>
      <c r="B7" s="332">
        <f>(ROUND('UPS Surepost and Inov Base'!R4*(1+Mail_Innovations_Markup),2))*(1+Mail_Innovations_Fuel_Surcharge)</f>
        <v>3.7701</v>
      </c>
      <c r="C7" s="332">
        <f>(ROUND('UPS Surepost and Inov Base'!S4*(1+Mail_Innovations_Markup),2))*(1+Mail_Innovations_Fuel_Surcharge)</f>
        <v>3.7701</v>
      </c>
      <c r="D7" s="332">
        <f>(ROUND('UPS Surepost and Inov Base'!T4*(1+Mail_Innovations_Markup),2))*(1+Mail_Innovations_Fuel_Surcharge)</f>
        <v>3.7914</v>
      </c>
      <c r="E7" s="332">
        <f>(ROUND('UPS Surepost and Inov Base'!U4*(1+Mail_Innovations_Markup),2))*(1+Mail_Innovations_Fuel_Surcharge)</f>
        <v>3.82335</v>
      </c>
      <c r="F7" s="332">
        <f>(ROUND('UPS Surepost and Inov Base'!V4*(1+Mail_Innovations_Markup),2))*(1+Mail_Innovations_Fuel_Surcharge)</f>
        <v>3.8979</v>
      </c>
      <c r="G7" s="332">
        <f>(ROUND('UPS Surepost and Inov Base'!W4*(1+Mail_Innovations_Markup),2))*(1+Mail_Innovations_Fuel_Surcharge)</f>
        <v>4.01505</v>
      </c>
      <c r="H7" s="332">
        <f>(ROUND('UPS Surepost and Inov Base'!X4*(1+Mail_Innovations_Markup),2))*(1+Mail_Innovations_Fuel_Surcharge)</f>
        <v>4.1322</v>
      </c>
      <c r="I7" s="332">
        <f>(ROUND('UPS Surepost and Inov Base'!Y4*(1+Mail_Innovations_Markup),2))*(1+Mail_Innovations_Fuel_Surcharge)</f>
        <v>4.29195</v>
      </c>
    </row>
    <row r="8" ht="12.75" customHeight="1">
      <c r="A8" s="331">
        <v>4.0</v>
      </c>
      <c r="B8" s="332">
        <f>(ROUND('UPS Surepost and Inov Base'!R5*(1+Mail_Innovations_Markup),2))*(1+Mail_Innovations_Fuel_Surcharge)</f>
        <v>3.7701</v>
      </c>
      <c r="C8" s="332">
        <f>(ROUND('UPS Surepost and Inov Base'!S5*(1+Mail_Innovations_Markup),2))*(1+Mail_Innovations_Fuel_Surcharge)</f>
        <v>3.7701</v>
      </c>
      <c r="D8" s="332">
        <f>(ROUND('UPS Surepost and Inov Base'!T5*(1+Mail_Innovations_Markup),2))*(1+Mail_Innovations_Fuel_Surcharge)</f>
        <v>3.7914</v>
      </c>
      <c r="E8" s="332">
        <f>(ROUND('UPS Surepost and Inov Base'!U5*(1+Mail_Innovations_Markup),2))*(1+Mail_Innovations_Fuel_Surcharge)</f>
        <v>3.82335</v>
      </c>
      <c r="F8" s="332">
        <f>(ROUND('UPS Surepost and Inov Base'!V5*(1+Mail_Innovations_Markup),2))*(1+Mail_Innovations_Fuel_Surcharge)</f>
        <v>3.8979</v>
      </c>
      <c r="G8" s="332">
        <f>(ROUND('UPS Surepost and Inov Base'!W5*(1+Mail_Innovations_Markup),2))*(1+Mail_Innovations_Fuel_Surcharge)</f>
        <v>4.01505</v>
      </c>
      <c r="H8" s="332">
        <f>(ROUND('UPS Surepost and Inov Base'!X5*(1+Mail_Innovations_Markup),2))*(1+Mail_Innovations_Fuel_Surcharge)</f>
        <v>4.1322</v>
      </c>
      <c r="I8" s="332">
        <f>(ROUND('UPS Surepost and Inov Base'!Y5*(1+Mail_Innovations_Markup),2))*(1+Mail_Innovations_Fuel_Surcharge)</f>
        <v>4.3239</v>
      </c>
    </row>
    <row r="9" ht="12.75" customHeight="1">
      <c r="A9" s="331">
        <v>5.0</v>
      </c>
      <c r="B9" s="332">
        <f>(ROUND('UPS Surepost and Inov Base'!R6*(1+Mail_Innovations_Markup),2))*(1+Mail_Innovations_Fuel_Surcharge)</f>
        <v>4.01505</v>
      </c>
      <c r="C9" s="332">
        <f>(ROUND('UPS Surepost and Inov Base'!S6*(1+Mail_Innovations_Markup),2))*(1+Mail_Innovations_Fuel_Surcharge)</f>
        <v>4.01505</v>
      </c>
      <c r="D9" s="332">
        <f>(ROUND('UPS Surepost and Inov Base'!T6*(1+Mail_Innovations_Markup),2))*(1+Mail_Innovations_Fuel_Surcharge)</f>
        <v>4.1109</v>
      </c>
      <c r="E9" s="332">
        <f>(ROUND('UPS Surepost and Inov Base'!U6*(1+Mail_Innovations_Markup),2))*(1+Mail_Innovations_Fuel_Surcharge)</f>
        <v>4.1748</v>
      </c>
      <c r="F9" s="332">
        <f>(ROUND('UPS Surepost and Inov Base'!V6*(1+Mail_Innovations_Markup),2))*(1+Mail_Innovations_Fuel_Surcharge)</f>
        <v>4.22805</v>
      </c>
      <c r="G9" s="332">
        <f>(ROUND('UPS Surepost and Inov Base'!W6*(1+Mail_Innovations_Markup),2))*(1+Mail_Innovations_Fuel_Surcharge)</f>
        <v>4.24935</v>
      </c>
      <c r="H9" s="332">
        <f>(ROUND('UPS Surepost and Inov Base'!X6*(1+Mail_Innovations_Markup),2))*(1+Mail_Innovations_Fuel_Surcharge)</f>
        <v>4.39845</v>
      </c>
      <c r="I9" s="332">
        <f>(ROUND('UPS Surepost and Inov Base'!Y6*(1+Mail_Innovations_Markup),2))*(1+Mail_Innovations_Fuel_Surcharge)</f>
        <v>4.5369</v>
      </c>
    </row>
    <row r="10" ht="12.75" customHeight="1">
      <c r="A10" s="331">
        <v>6.0</v>
      </c>
      <c r="B10" s="332">
        <f>(ROUND('UPS Surepost and Inov Base'!R7*(1+Mail_Innovations_Markup),2))*(1+Mail_Innovations_Fuel_Surcharge)</f>
        <v>4.01505</v>
      </c>
      <c r="C10" s="332">
        <f>(ROUND('UPS Surepost and Inov Base'!S7*(1+Mail_Innovations_Markup),2))*(1+Mail_Innovations_Fuel_Surcharge)</f>
        <v>4.01505</v>
      </c>
      <c r="D10" s="332">
        <f>(ROUND('UPS Surepost and Inov Base'!T7*(1+Mail_Innovations_Markup),2))*(1+Mail_Innovations_Fuel_Surcharge)</f>
        <v>4.1109</v>
      </c>
      <c r="E10" s="332">
        <f>(ROUND('UPS Surepost and Inov Base'!U7*(1+Mail_Innovations_Markup),2))*(1+Mail_Innovations_Fuel_Surcharge)</f>
        <v>4.1748</v>
      </c>
      <c r="F10" s="332">
        <f>(ROUND('UPS Surepost and Inov Base'!V7*(1+Mail_Innovations_Markup),2))*(1+Mail_Innovations_Fuel_Surcharge)</f>
        <v>4.22805</v>
      </c>
      <c r="G10" s="332">
        <f>(ROUND('UPS Surepost and Inov Base'!W7*(1+Mail_Innovations_Markup),2))*(1+Mail_Innovations_Fuel_Surcharge)</f>
        <v>4.24935</v>
      </c>
      <c r="H10" s="332">
        <f>(ROUND('UPS Surepost and Inov Base'!X7*(1+Mail_Innovations_Markup),2))*(1+Mail_Innovations_Fuel_Surcharge)</f>
        <v>4.39845</v>
      </c>
      <c r="I10" s="332">
        <f>(ROUND('UPS Surepost and Inov Base'!Y7*(1+Mail_Innovations_Markup),2))*(1+Mail_Innovations_Fuel_Surcharge)</f>
        <v>4.5795</v>
      </c>
    </row>
    <row r="11" ht="12.75" customHeight="1">
      <c r="A11" s="331">
        <v>7.0</v>
      </c>
      <c r="B11" s="332">
        <f>(ROUND('UPS Surepost and Inov Base'!R8*(1+Mail_Innovations_Markup),2))*(1+Mail_Innovations_Fuel_Surcharge)</f>
        <v>4.01505</v>
      </c>
      <c r="C11" s="332">
        <f>(ROUND('UPS Surepost and Inov Base'!S8*(1+Mail_Innovations_Markup),2))*(1+Mail_Innovations_Fuel_Surcharge)</f>
        <v>4.01505</v>
      </c>
      <c r="D11" s="332">
        <f>(ROUND('UPS Surepost and Inov Base'!T8*(1+Mail_Innovations_Markup),2))*(1+Mail_Innovations_Fuel_Surcharge)</f>
        <v>4.1109</v>
      </c>
      <c r="E11" s="332">
        <f>(ROUND('UPS Surepost and Inov Base'!U8*(1+Mail_Innovations_Markup),2))*(1+Mail_Innovations_Fuel_Surcharge)</f>
        <v>4.1748</v>
      </c>
      <c r="F11" s="332">
        <f>(ROUND('UPS Surepost and Inov Base'!V8*(1+Mail_Innovations_Markup),2))*(1+Mail_Innovations_Fuel_Surcharge)</f>
        <v>4.22805</v>
      </c>
      <c r="G11" s="332">
        <f>(ROUND('UPS Surepost and Inov Base'!W8*(1+Mail_Innovations_Markup),2))*(1+Mail_Innovations_Fuel_Surcharge)</f>
        <v>4.24935</v>
      </c>
      <c r="H11" s="332">
        <f>(ROUND('UPS Surepost and Inov Base'!X8*(1+Mail_Innovations_Markup),2))*(1+Mail_Innovations_Fuel_Surcharge)</f>
        <v>4.39845</v>
      </c>
      <c r="I11" s="332">
        <f>(ROUND('UPS Surepost and Inov Base'!Y8*(1+Mail_Innovations_Markup),2))*(1+Mail_Innovations_Fuel_Surcharge)</f>
        <v>4.59015</v>
      </c>
    </row>
    <row r="12" ht="12.75" customHeight="1">
      <c r="A12" s="331">
        <v>8.0</v>
      </c>
      <c r="B12" s="332">
        <f>(ROUND('UPS Surepost and Inov Base'!R9*(1+Mail_Innovations_Markup),2))*(1+Mail_Innovations_Fuel_Surcharge)</f>
        <v>4.01505</v>
      </c>
      <c r="C12" s="332">
        <f>(ROUND('UPS Surepost and Inov Base'!S9*(1+Mail_Innovations_Markup),2))*(1+Mail_Innovations_Fuel_Surcharge)</f>
        <v>4.01505</v>
      </c>
      <c r="D12" s="332">
        <f>(ROUND('UPS Surepost and Inov Base'!T9*(1+Mail_Innovations_Markup),2))*(1+Mail_Innovations_Fuel_Surcharge)</f>
        <v>4.1109</v>
      </c>
      <c r="E12" s="332">
        <f>(ROUND('UPS Surepost and Inov Base'!U9*(1+Mail_Innovations_Markup),2))*(1+Mail_Innovations_Fuel_Surcharge)</f>
        <v>4.1748</v>
      </c>
      <c r="F12" s="332">
        <f>(ROUND('UPS Surepost and Inov Base'!V9*(1+Mail_Innovations_Markup),2))*(1+Mail_Innovations_Fuel_Surcharge)</f>
        <v>4.22805</v>
      </c>
      <c r="G12" s="332">
        <f>(ROUND('UPS Surepost and Inov Base'!W9*(1+Mail_Innovations_Markup),2))*(1+Mail_Innovations_Fuel_Surcharge)</f>
        <v>4.24935</v>
      </c>
      <c r="H12" s="332">
        <f>(ROUND('UPS Surepost and Inov Base'!X9*(1+Mail_Innovations_Markup),2))*(1+Mail_Innovations_Fuel_Surcharge)</f>
        <v>4.39845</v>
      </c>
      <c r="I12" s="332">
        <f>(ROUND('UPS Surepost and Inov Base'!Y9*(1+Mail_Innovations_Markup),2))*(1+Mail_Innovations_Fuel_Surcharge)</f>
        <v>4.59015</v>
      </c>
    </row>
    <row r="13" ht="12.75" customHeight="1">
      <c r="A13" s="331">
        <v>9.0</v>
      </c>
      <c r="B13" s="332">
        <f>(ROUND('UPS Surepost and Inov Base'!R10*(1+Mail_Innovations_Markup),2))*(1+Mail_Innovations_Fuel_Surcharge)</f>
        <v>4.54755</v>
      </c>
      <c r="C13" s="332">
        <f>(ROUND('UPS Surepost and Inov Base'!S10*(1+Mail_Innovations_Markup),2))*(1+Mail_Innovations_Fuel_Surcharge)</f>
        <v>4.54755</v>
      </c>
      <c r="D13" s="332">
        <f>(ROUND('UPS Surepost and Inov Base'!T10*(1+Mail_Innovations_Markup),2))*(1+Mail_Innovations_Fuel_Surcharge)</f>
        <v>4.65405</v>
      </c>
      <c r="E13" s="332">
        <f>(ROUND('UPS Surepost and Inov Base'!U10*(1+Mail_Innovations_Markup),2))*(1+Mail_Innovations_Fuel_Surcharge)</f>
        <v>4.69665</v>
      </c>
      <c r="F13" s="332">
        <f>(ROUND('UPS Surepost and Inov Base'!V10*(1+Mail_Innovations_Markup),2))*(1+Mail_Innovations_Fuel_Surcharge)</f>
        <v>4.76055</v>
      </c>
      <c r="G13" s="332">
        <f>(ROUND('UPS Surepost and Inov Base'!W10*(1+Mail_Innovations_Markup),2))*(1+Mail_Innovations_Fuel_Surcharge)</f>
        <v>4.8138</v>
      </c>
      <c r="H13" s="332">
        <f>(ROUND('UPS Surepost and Inov Base'!X10*(1+Mail_Innovations_Markup),2))*(1+Mail_Innovations_Fuel_Surcharge)</f>
        <v>4.90965</v>
      </c>
      <c r="I13" s="332">
        <f>(ROUND('UPS Surepost and Inov Base'!Y10*(1+Mail_Innovations_Markup),2))*(1+Mail_Innovations_Fuel_Surcharge)</f>
        <v>5.01615</v>
      </c>
    </row>
    <row r="14" ht="12.75" customHeight="1">
      <c r="A14" s="331">
        <v>10.0</v>
      </c>
      <c r="B14" s="332">
        <f>(ROUND('UPS Surepost and Inov Base'!R11*(1+Mail_Innovations_Markup),2))*(1+Mail_Innovations_Fuel_Surcharge)</f>
        <v>4.5582</v>
      </c>
      <c r="C14" s="332">
        <f>(ROUND('UPS Surepost and Inov Base'!S11*(1+Mail_Innovations_Markup),2))*(1+Mail_Innovations_Fuel_Surcharge)</f>
        <v>4.5582</v>
      </c>
      <c r="D14" s="332">
        <f>(ROUND('UPS Surepost and Inov Base'!T11*(1+Mail_Innovations_Markup),2))*(1+Mail_Innovations_Fuel_Surcharge)</f>
        <v>4.67535</v>
      </c>
      <c r="E14" s="332">
        <f>(ROUND('UPS Surepost and Inov Base'!U11*(1+Mail_Innovations_Markup),2))*(1+Mail_Innovations_Fuel_Surcharge)</f>
        <v>4.7286</v>
      </c>
      <c r="F14" s="332">
        <f>(ROUND('UPS Surepost and Inov Base'!V11*(1+Mail_Innovations_Markup),2))*(1+Mail_Innovations_Fuel_Surcharge)</f>
        <v>4.7925</v>
      </c>
      <c r="G14" s="332">
        <f>(ROUND('UPS Surepost and Inov Base'!W11*(1+Mail_Innovations_Markup),2))*(1+Mail_Innovations_Fuel_Surcharge)</f>
        <v>4.84575</v>
      </c>
      <c r="H14" s="332">
        <f>(ROUND('UPS Surepost and Inov Base'!X11*(1+Mail_Innovations_Markup),2))*(1+Mail_Innovations_Fuel_Surcharge)</f>
        <v>4.95225</v>
      </c>
      <c r="I14" s="332">
        <f>(ROUND('UPS Surepost and Inov Base'!Y11*(1+Mail_Innovations_Markup),2))*(1+Mail_Innovations_Fuel_Surcharge)</f>
        <v>5.05875</v>
      </c>
    </row>
    <row r="15" ht="12.75" customHeight="1">
      <c r="A15" s="331">
        <v>11.0</v>
      </c>
      <c r="B15" s="332">
        <f>(ROUND('UPS Surepost and Inov Base'!R12*(1+Mail_Innovations_Markup),2))*(1+Mail_Innovations_Fuel_Surcharge)</f>
        <v>4.5582</v>
      </c>
      <c r="C15" s="332">
        <f>(ROUND('UPS Surepost and Inov Base'!S12*(1+Mail_Innovations_Markup),2))*(1+Mail_Innovations_Fuel_Surcharge)</f>
        <v>4.5582</v>
      </c>
      <c r="D15" s="332">
        <f>(ROUND('UPS Surepost and Inov Base'!T12*(1+Mail_Innovations_Markup),2))*(1+Mail_Innovations_Fuel_Surcharge)</f>
        <v>4.686</v>
      </c>
      <c r="E15" s="332">
        <f>(ROUND('UPS Surepost and Inov Base'!U12*(1+Mail_Innovations_Markup),2))*(1+Mail_Innovations_Fuel_Surcharge)</f>
        <v>4.76055</v>
      </c>
      <c r="F15" s="332">
        <f>(ROUND('UPS Surepost and Inov Base'!V12*(1+Mail_Innovations_Markup),2))*(1+Mail_Innovations_Fuel_Surcharge)</f>
        <v>4.8138</v>
      </c>
      <c r="G15" s="332">
        <f>(ROUND('UPS Surepost and Inov Base'!W12*(1+Mail_Innovations_Markup),2))*(1+Mail_Innovations_Fuel_Surcharge)</f>
        <v>4.88835</v>
      </c>
      <c r="H15" s="332">
        <f>(ROUND('UPS Surepost and Inov Base'!X12*(1+Mail_Innovations_Markup),2))*(1+Mail_Innovations_Fuel_Surcharge)</f>
        <v>4.99485</v>
      </c>
      <c r="I15" s="332">
        <f>(ROUND('UPS Surepost and Inov Base'!Y12*(1+Mail_Innovations_Markup),2))*(1+Mail_Innovations_Fuel_Surcharge)</f>
        <v>5.112</v>
      </c>
    </row>
    <row r="16" ht="12.75" customHeight="1">
      <c r="A16" s="331">
        <v>12.0</v>
      </c>
      <c r="B16" s="332">
        <f>(ROUND('UPS Surepost and Inov Base'!R13*(1+Mail_Innovations_Markup),2))*(1+Mail_Innovations_Fuel_Surcharge)</f>
        <v>4.5582</v>
      </c>
      <c r="C16" s="332">
        <f>(ROUND('UPS Surepost and Inov Base'!S13*(1+Mail_Innovations_Markup),2))*(1+Mail_Innovations_Fuel_Surcharge)</f>
        <v>4.5582</v>
      </c>
      <c r="D16" s="332">
        <f>(ROUND('UPS Surepost and Inov Base'!T13*(1+Mail_Innovations_Markup),2))*(1+Mail_Innovations_Fuel_Surcharge)</f>
        <v>4.7073</v>
      </c>
      <c r="E16" s="332">
        <f>(ROUND('UPS Surepost and Inov Base'!U13*(1+Mail_Innovations_Markup),2))*(1+Mail_Innovations_Fuel_Surcharge)</f>
        <v>4.78185</v>
      </c>
      <c r="F16" s="332">
        <f>(ROUND('UPS Surepost and Inov Base'!V13*(1+Mail_Innovations_Markup),2))*(1+Mail_Innovations_Fuel_Surcharge)</f>
        <v>4.84575</v>
      </c>
      <c r="G16" s="332">
        <f>(ROUND('UPS Surepost and Inov Base'!W13*(1+Mail_Innovations_Markup),2))*(1+Mail_Innovations_Fuel_Surcharge)</f>
        <v>4.90965</v>
      </c>
      <c r="H16" s="332">
        <f>(ROUND('UPS Surepost and Inov Base'!X13*(1+Mail_Innovations_Markup),2))*(1+Mail_Innovations_Fuel_Surcharge)</f>
        <v>5.03745</v>
      </c>
      <c r="I16" s="332">
        <f>(ROUND('UPS Surepost and Inov Base'!Y13*(1+Mail_Innovations_Markup),2))*(1+Mail_Innovations_Fuel_Surcharge)</f>
        <v>5.1546</v>
      </c>
    </row>
    <row r="17" ht="12.75" customHeight="1">
      <c r="A17" s="331">
        <v>13.0</v>
      </c>
      <c r="B17" s="332">
        <f>(ROUND('UPS Surepost and Inov Base'!R14*(1+Mail_Innovations_Markup),2))*(1+Mail_Innovations_Fuel_Surcharge)</f>
        <v>4.9203</v>
      </c>
      <c r="C17" s="332">
        <f>(ROUND('UPS Surepost and Inov Base'!S14*(1+Mail_Innovations_Markup),2))*(1+Mail_Innovations_Fuel_Surcharge)</f>
        <v>4.9203</v>
      </c>
      <c r="D17" s="332">
        <f>(ROUND('UPS Surepost and Inov Base'!T14*(1+Mail_Innovations_Markup),2))*(1+Mail_Innovations_Fuel_Surcharge)</f>
        <v>5.05875</v>
      </c>
      <c r="E17" s="332">
        <f>(ROUND('UPS Surepost and Inov Base'!U14*(1+Mail_Innovations_Markup),2))*(1+Mail_Innovations_Fuel_Surcharge)</f>
        <v>5.1333</v>
      </c>
      <c r="F17" s="332">
        <f>(ROUND('UPS Surepost and Inov Base'!V14*(1+Mail_Innovations_Markup),2))*(1+Mail_Innovations_Fuel_Surcharge)</f>
        <v>5.1972</v>
      </c>
      <c r="G17" s="332">
        <f>(ROUND('UPS Surepost and Inov Base'!W14*(1+Mail_Innovations_Markup),2))*(1+Mail_Innovations_Fuel_Surcharge)</f>
        <v>5.27175</v>
      </c>
      <c r="H17" s="332">
        <f>(ROUND('UPS Surepost and Inov Base'!X14*(1+Mail_Innovations_Markup),2))*(1+Mail_Innovations_Fuel_Surcharge)</f>
        <v>5.39955</v>
      </c>
      <c r="I17" s="332">
        <f>(ROUND('UPS Surepost and Inov Base'!Y14*(1+Mail_Innovations_Markup),2))*(1+Mail_Innovations_Fuel_Surcharge)</f>
        <v>5.5167</v>
      </c>
    </row>
    <row r="18" ht="12.75" customHeight="1">
      <c r="A18" s="331">
        <v>14.0</v>
      </c>
      <c r="B18" s="332">
        <f>(ROUND('UPS Surepost and Inov Base'!R15*(1+Mail_Innovations_Markup),2))*(1+Mail_Innovations_Fuel_Surcharge)</f>
        <v>4.93095</v>
      </c>
      <c r="C18" s="332">
        <f>(ROUND('UPS Surepost and Inov Base'!S15*(1+Mail_Innovations_Markup),2))*(1+Mail_Innovations_Fuel_Surcharge)</f>
        <v>4.93095</v>
      </c>
      <c r="D18" s="332">
        <f>(ROUND('UPS Surepost and Inov Base'!T15*(1+Mail_Innovations_Markup),2))*(1+Mail_Innovations_Fuel_Surcharge)</f>
        <v>5.0694</v>
      </c>
      <c r="E18" s="332">
        <f>(ROUND('UPS Surepost and Inov Base'!U15*(1+Mail_Innovations_Markup),2))*(1+Mail_Innovations_Fuel_Surcharge)</f>
        <v>5.1546</v>
      </c>
      <c r="F18" s="332">
        <f>(ROUND('UPS Surepost and Inov Base'!V15*(1+Mail_Innovations_Markup),2))*(1+Mail_Innovations_Fuel_Surcharge)</f>
        <v>5.22915</v>
      </c>
      <c r="G18" s="332">
        <f>(ROUND('UPS Surepost and Inov Base'!W15*(1+Mail_Innovations_Markup),2))*(1+Mail_Innovations_Fuel_Surcharge)</f>
        <v>5.29305</v>
      </c>
      <c r="H18" s="332">
        <f>(ROUND('UPS Surepost and Inov Base'!X15*(1+Mail_Innovations_Markup),2))*(1+Mail_Innovations_Fuel_Surcharge)</f>
        <v>5.4315</v>
      </c>
      <c r="I18" s="332">
        <f>(ROUND('UPS Surepost and Inov Base'!Y15*(1+Mail_Innovations_Markup),2))*(1+Mail_Innovations_Fuel_Surcharge)</f>
        <v>5.56995</v>
      </c>
    </row>
    <row r="19" ht="12.75" customHeight="1">
      <c r="A19" s="331">
        <v>15.0</v>
      </c>
      <c r="B19" s="332">
        <f>(ROUND('UPS Surepost and Inov Base'!R16*(1+Mail_Innovations_Markup),2))*(1+Mail_Innovations_Fuel_Surcharge)</f>
        <v>4.95225</v>
      </c>
      <c r="C19" s="332">
        <f>(ROUND('UPS Surepost and Inov Base'!S16*(1+Mail_Innovations_Markup),2))*(1+Mail_Innovations_Fuel_Surcharge)</f>
        <v>4.95225</v>
      </c>
      <c r="D19" s="332">
        <f>(ROUND('UPS Surepost and Inov Base'!T16*(1+Mail_Innovations_Markup),2))*(1+Mail_Innovations_Fuel_Surcharge)</f>
        <v>5.10135</v>
      </c>
      <c r="E19" s="332">
        <f>(ROUND('UPS Surepost and Inov Base'!U16*(1+Mail_Innovations_Markup),2))*(1+Mail_Innovations_Fuel_Surcharge)</f>
        <v>5.1759</v>
      </c>
      <c r="F19" s="332">
        <f>(ROUND('UPS Surepost and Inov Base'!V16*(1+Mail_Innovations_Markup),2))*(1+Mail_Innovations_Fuel_Surcharge)</f>
        <v>5.2611</v>
      </c>
      <c r="G19" s="332">
        <f>(ROUND('UPS Surepost and Inov Base'!W16*(1+Mail_Innovations_Markup),2))*(1+Mail_Innovations_Fuel_Surcharge)</f>
        <v>5.33565</v>
      </c>
      <c r="H19" s="332">
        <f>(ROUND('UPS Surepost and Inov Base'!X16*(1+Mail_Innovations_Markup),2))*(1+Mail_Innovations_Fuel_Surcharge)</f>
        <v>5.48475</v>
      </c>
      <c r="I19" s="332">
        <f>(ROUND('UPS Surepost and Inov Base'!Y16*(1+Mail_Innovations_Markup),2))*(1+Mail_Innovations_Fuel_Surcharge)</f>
        <v>5.61255</v>
      </c>
    </row>
    <row r="20" ht="12.75" customHeight="1">
      <c r="A20" s="333">
        <v>15.999</v>
      </c>
      <c r="B20" s="332">
        <f>(ROUND('UPS Surepost and Inov Base'!R17*(1+Mail_Innovations_Markup),2))*(1+Mail_Innovations_Fuel_Surcharge)</f>
        <v>4.9629</v>
      </c>
      <c r="C20" s="332">
        <f>(ROUND('UPS Surepost and Inov Base'!S17*(1+Mail_Innovations_Markup),2))*(1+Mail_Innovations_Fuel_Surcharge)</f>
        <v>4.9629</v>
      </c>
      <c r="D20" s="332">
        <f>(ROUND('UPS Surepost and Inov Base'!T17*(1+Mail_Innovations_Markup),2))*(1+Mail_Innovations_Fuel_Surcharge)</f>
        <v>5.12265</v>
      </c>
      <c r="E20" s="332">
        <f>(ROUND('UPS Surepost and Inov Base'!U17*(1+Mail_Innovations_Markup),2))*(1+Mail_Innovations_Fuel_Surcharge)</f>
        <v>5.1972</v>
      </c>
      <c r="F20" s="332">
        <f>(ROUND('UPS Surepost and Inov Base'!V17*(1+Mail_Innovations_Markup),2))*(1+Mail_Innovations_Fuel_Surcharge)</f>
        <v>5.2824</v>
      </c>
      <c r="G20" s="332">
        <f>(ROUND('UPS Surepost and Inov Base'!W17*(1+Mail_Innovations_Markup),2))*(1+Mail_Innovations_Fuel_Surcharge)</f>
        <v>5.3676</v>
      </c>
      <c r="H20" s="332">
        <f>(ROUND('UPS Surepost and Inov Base'!X17*(1+Mail_Innovations_Markup),2))*(1+Mail_Innovations_Fuel_Surcharge)</f>
        <v>5.5167</v>
      </c>
      <c r="I20" s="332">
        <f>(ROUND('UPS Surepost and Inov Base'!Y17*(1+Mail_Innovations_Markup),2))*(1+Mail_Innovations_Fuel_Surcharge)</f>
        <v>5.65515</v>
      </c>
    </row>
    <row r="21" ht="12.75" customHeight="1">
      <c r="A21" s="331">
        <v>1.0</v>
      </c>
      <c r="B21" s="332">
        <f>(ROUND('UPS Surepost and Inov Base'!R18*(1+Mail_Innovations_Markup),2))*(1+Mail_Innovations_Fuel_Surcharge)</f>
        <v>6.3261</v>
      </c>
      <c r="C21" s="332">
        <f>(ROUND('UPS Surepost and Inov Base'!S18*(1+Mail_Innovations_Markup),2))*(1+Mail_Innovations_Fuel_Surcharge)</f>
        <v>6.3261</v>
      </c>
      <c r="D21" s="332">
        <f>(ROUND('UPS Surepost and Inov Base'!T18*(1+Mail_Innovations_Markup),2))*(1+Mail_Innovations_Fuel_Surcharge)</f>
        <v>7.01835</v>
      </c>
      <c r="E21" s="332">
        <f>(ROUND('UPS Surepost and Inov Base'!U18*(1+Mail_Innovations_Markup),2))*(1+Mail_Innovations_Fuel_Surcharge)</f>
        <v>7.242</v>
      </c>
      <c r="F21" s="332">
        <f>(ROUND('UPS Surepost and Inov Base'!V18*(1+Mail_Innovations_Markup),2))*(1+Mail_Innovations_Fuel_Surcharge)</f>
        <v>7.6467</v>
      </c>
      <c r="G21" s="332">
        <f>(ROUND('UPS Surepost and Inov Base'!W18*(1+Mail_Innovations_Markup),2))*(1+Mail_Innovations_Fuel_Surcharge)</f>
        <v>7.80645</v>
      </c>
      <c r="H21" s="332">
        <f>(ROUND('UPS Surepost and Inov Base'!X18*(1+Mail_Innovations_Markup),2))*(1+Mail_Innovations_Fuel_Surcharge)</f>
        <v>7.93425</v>
      </c>
      <c r="I21" s="332">
        <f>(ROUND('UPS Surepost and Inov Base'!Y18*(1+Mail_Innovations_Markup),2))*(1+Mail_Innovations_Fuel_Surcharge)</f>
        <v>8.094</v>
      </c>
    </row>
    <row r="22" ht="12.75" customHeight="1">
      <c r="A22" s="331">
        <v>2.0</v>
      </c>
      <c r="B22" s="332">
        <f>(ROUND('UPS Surepost and Inov Base'!R19*(1+Mail_Innovations_Markup),2))*(1+Mail_Innovations_Fuel_Surcharge)</f>
        <v>6.72015</v>
      </c>
      <c r="C22" s="332">
        <f>(ROUND('UPS Surepost and Inov Base'!S19*(1+Mail_Innovations_Markup),2))*(1+Mail_Innovations_Fuel_Surcharge)</f>
        <v>6.72015</v>
      </c>
      <c r="D22" s="332">
        <f>(ROUND('UPS Surepost and Inov Base'!T19*(1+Mail_Innovations_Markup),2))*(1+Mail_Innovations_Fuel_Surcharge)</f>
        <v>7.61475</v>
      </c>
      <c r="E22" s="332">
        <f>(ROUND('UPS Surepost and Inov Base'!U19*(1+Mail_Innovations_Markup),2))*(1+Mail_Innovations_Fuel_Surcharge)</f>
        <v>7.93425</v>
      </c>
      <c r="F22" s="332">
        <f>(ROUND('UPS Surepost and Inov Base'!V19*(1+Mail_Innovations_Markup),2))*(1+Mail_Innovations_Fuel_Surcharge)</f>
        <v>8.4348</v>
      </c>
      <c r="G22" s="332">
        <f>(ROUND('UPS Surepost and Inov Base'!W19*(1+Mail_Innovations_Markup),2))*(1+Mail_Innovations_Fuel_Surcharge)</f>
        <v>8.70105</v>
      </c>
      <c r="H22" s="332">
        <f>(ROUND('UPS Surepost and Inov Base'!X19*(1+Mail_Innovations_Markup),2))*(1+Mail_Innovations_Fuel_Surcharge)</f>
        <v>8.99925</v>
      </c>
      <c r="I22" s="332">
        <f>(ROUND('UPS Surepost and Inov Base'!Y19*(1+Mail_Innovations_Markup),2))*(1+Mail_Innovations_Fuel_Surcharge)</f>
        <v>9.2868</v>
      </c>
    </row>
    <row r="23" ht="12.75" customHeight="1">
      <c r="A23" s="331">
        <v>3.0</v>
      </c>
      <c r="B23" s="332">
        <f>(ROUND('UPS Surepost and Inov Base'!R20*(1+Mail_Innovations_Markup),2))*(1+Mail_Innovations_Fuel_Surcharge)</f>
        <v>7.1568</v>
      </c>
      <c r="C23" s="332">
        <f>(ROUND('UPS Surepost and Inov Base'!S20*(1+Mail_Innovations_Markup),2))*(1+Mail_Innovations_Fuel_Surcharge)</f>
        <v>7.1568</v>
      </c>
      <c r="D23" s="332">
        <f>(ROUND('UPS Surepost and Inov Base'!T20*(1+Mail_Innovations_Markup),2))*(1+Mail_Innovations_Fuel_Surcharge)</f>
        <v>8.2644</v>
      </c>
      <c r="E23" s="332">
        <f>(ROUND('UPS Surepost and Inov Base'!U20*(1+Mail_Innovations_Markup),2))*(1+Mail_Innovations_Fuel_Surcharge)</f>
        <v>8.6691</v>
      </c>
      <c r="F23" s="332">
        <f>(ROUND('UPS Surepost and Inov Base'!V20*(1+Mail_Innovations_Markup),2))*(1+Mail_Innovations_Fuel_Surcharge)</f>
        <v>9.2655</v>
      </c>
      <c r="G23" s="332">
        <f>(ROUND('UPS Surepost and Inov Base'!W20*(1+Mail_Innovations_Markup),2))*(1+Mail_Innovations_Fuel_Surcharge)</f>
        <v>9.61695</v>
      </c>
      <c r="H23" s="332">
        <f>(ROUND('UPS Surepost and Inov Base'!X20*(1+Mail_Innovations_Markup),2))*(1+Mail_Innovations_Fuel_Surcharge)</f>
        <v>10.0749</v>
      </c>
      <c r="I23" s="332">
        <f>(ROUND('UPS Surepost and Inov Base'!Y20*(1+Mail_Innovations_Markup),2))*(1+Mail_Innovations_Fuel_Surcharge)</f>
        <v>10.51155</v>
      </c>
    </row>
    <row r="24" ht="12.75" customHeight="1">
      <c r="A24" s="331">
        <v>4.0</v>
      </c>
      <c r="B24" s="332">
        <f>(ROUND('UPS Surepost and Inov Base'!R21*(1+Mail_Innovations_Markup),2))*(1+Mail_Innovations_Fuel_Surcharge)</f>
        <v>7.61475</v>
      </c>
      <c r="C24" s="332">
        <f>(ROUND('UPS Surepost and Inov Base'!S21*(1+Mail_Innovations_Markup),2))*(1+Mail_Innovations_Fuel_Surcharge)</f>
        <v>7.61475</v>
      </c>
      <c r="D24" s="332">
        <f>(ROUND('UPS Surepost and Inov Base'!T21*(1+Mail_Innovations_Markup),2))*(1+Mail_Innovations_Fuel_Surcharge)</f>
        <v>8.91405</v>
      </c>
      <c r="E24" s="332">
        <f>(ROUND('UPS Surepost and Inov Base'!U21*(1+Mail_Innovations_Markup),2))*(1+Mail_Innovations_Fuel_Surcharge)</f>
        <v>9.4146</v>
      </c>
      <c r="F24" s="332">
        <f>(ROUND('UPS Surepost and Inov Base'!V21*(1+Mail_Innovations_Markup),2))*(1+Mail_Innovations_Fuel_Surcharge)</f>
        <v>10.10685</v>
      </c>
      <c r="G24" s="332">
        <f>(ROUND('UPS Surepost and Inov Base'!W21*(1+Mail_Innovations_Markup),2))*(1+Mail_Innovations_Fuel_Surcharge)</f>
        <v>10.55415</v>
      </c>
      <c r="H24" s="332">
        <f>(ROUND('UPS Surepost and Inov Base'!X21*(1+Mail_Innovations_Markup),2))*(1+Mail_Innovations_Fuel_Surcharge)</f>
        <v>11.17185</v>
      </c>
      <c r="I24" s="332">
        <f>(ROUND('UPS Surepost and Inov Base'!Y21*(1+Mail_Innovations_Markup),2))*(1+Mail_Innovations_Fuel_Surcharge)</f>
        <v>11.72565</v>
      </c>
    </row>
    <row r="25" ht="12.75" customHeight="1">
      <c r="A25" s="331">
        <v>5.0</v>
      </c>
      <c r="B25" s="332">
        <f>(ROUND('UPS Surepost and Inov Base'!R22*(1+Mail_Innovations_Markup),2))*(1+Mail_Innovations_Fuel_Surcharge)</f>
        <v>8.06205</v>
      </c>
      <c r="C25" s="332">
        <f>(ROUND('UPS Surepost and Inov Base'!S22*(1+Mail_Innovations_Markup),2))*(1+Mail_Innovations_Fuel_Surcharge)</f>
        <v>8.06205</v>
      </c>
      <c r="D25" s="332">
        <f>(ROUND('UPS Surepost and Inov Base'!T22*(1+Mail_Innovations_Markup),2))*(1+Mail_Innovations_Fuel_Surcharge)</f>
        <v>9.57435</v>
      </c>
      <c r="E25" s="332">
        <f>(ROUND('UPS Surepost and Inov Base'!U22*(1+Mail_Innovations_Markup),2))*(1+Mail_Innovations_Fuel_Surcharge)</f>
        <v>10.17075</v>
      </c>
      <c r="F25" s="332">
        <f>(ROUND('UPS Surepost and Inov Base'!V22*(1+Mail_Innovations_Markup),2))*(1+Mail_Innovations_Fuel_Surcharge)</f>
        <v>10.95885</v>
      </c>
      <c r="G25" s="332">
        <f>(ROUND('UPS Surepost and Inov Base'!W22*(1+Mail_Innovations_Markup),2))*(1+Mail_Innovations_Fuel_Surcharge)</f>
        <v>11.4807</v>
      </c>
      <c r="H25" s="332">
        <f>(ROUND('UPS Surepost and Inov Base'!X22*(1+Mail_Innovations_Markup),2))*(1+Mail_Innovations_Fuel_Surcharge)</f>
        <v>12.2688</v>
      </c>
      <c r="I25" s="332">
        <f>(ROUND('UPS Surepost and Inov Base'!Y22*(1+Mail_Innovations_Markup),2))*(1+Mail_Innovations_Fuel_Surcharge)</f>
        <v>12.9504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5:I25">
    <cfRule type="expression" dxfId="1" priority="1">
      <formula>MOD(ROW(),2)=0</formula>
    </cfRule>
  </conditionalFormatting>
  <printOptions/>
  <pageMargins bottom="0.75" footer="0.0" header="0.0" left="0.7" right="0.7" top="0.75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F5496"/>
    <pageSetUpPr/>
  </sheetPr>
  <sheetViews>
    <sheetView workbookViewId="0"/>
  </sheetViews>
  <sheetFormatPr customHeight="1" defaultColWidth="12.63" defaultRowHeight="15.0"/>
  <cols>
    <col customWidth="1" min="1" max="2" width="14.63"/>
    <col customWidth="1" min="3" max="9" width="8.63"/>
    <col customWidth="1" min="10" max="10" width="10.38"/>
    <col customWidth="1" min="11" max="26" width="8.63"/>
  </cols>
  <sheetData>
    <row r="1" ht="12.75" customHeight="1">
      <c r="C1" s="303" t="s">
        <v>153</v>
      </c>
    </row>
    <row r="2" ht="12.75" customHeight="1">
      <c r="C2" s="295" t="s">
        <v>189</v>
      </c>
    </row>
    <row r="3" ht="12.75" customHeight="1">
      <c r="A3" s="330" t="s">
        <v>4</v>
      </c>
      <c r="B3" s="297" t="s">
        <v>48</v>
      </c>
      <c r="C3" s="297" t="s">
        <v>48</v>
      </c>
      <c r="D3" s="297" t="s">
        <v>48</v>
      </c>
      <c r="E3" s="297" t="s">
        <v>48</v>
      </c>
      <c r="F3" s="297" t="s">
        <v>48</v>
      </c>
      <c r="G3" s="297" t="s">
        <v>48</v>
      </c>
      <c r="H3" s="297" t="s">
        <v>48</v>
      </c>
      <c r="I3" s="297" t="s">
        <v>48</v>
      </c>
      <c r="J3" s="315" t="s">
        <v>49</v>
      </c>
    </row>
    <row r="4" ht="12.75" customHeight="1">
      <c r="A4" s="298" t="s">
        <v>190</v>
      </c>
      <c r="B4" s="298">
        <v>1.0</v>
      </c>
      <c r="C4" s="298">
        <v>2.0</v>
      </c>
      <c r="D4" s="298">
        <v>3.0</v>
      </c>
      <c r="E4" s="298">
        <v>4.0</v>
      </c>
      <c r="F4" s="298">
        <v>5.0</v>
      </c>
      <c r="G4" s="298">
        <v>6.0</v>
      </c>
      <c r="H4" s="298">
        <v>7.0</v>
      </c>
      <c r="I4" s="298">
        <v>8.0</v>
      </c>
      <c r="J4" s="298">
        <v>9.0</v>
      </c>
    </row>
    <row r="5" ht="12.75" customHeight="1">
      <c r="A5" s="331">
        <v>1.0</v>
      </c>
      <c r="B5" s="332">
        <f>ROUND('USPS Base'!N2*(1+PostalMarkup),2)</f>
        <v>3.95</v>
      </c>
      <c r="C5" s="332">
        <f>ROUND('USPS Base'!O2*(1+PostalMarkup),2)</f>
        <v>4</v>
      </c>
      <c r="D5" s="332">
        <f>ROUND('USPS Base'!P2*(1+PostalMarkup),2)</f>
        <v>4.03</v>
      </c>
      <c r="E5" s="332">
        <f>ROUND('USPS Base'!Q2*(1+PostalMarkup),2)</f>
        <v>4.13</v>
      </c>
      <c r="F5" s="332">
        <f>ROUND('USPS Base'!R2*(1+PostalMarkup),2)</f>
        <v>4.19</v>
      </c>
      <c r="G5" s="332">
        <f>ROUND('USPS Base'!S2*(1+PostalMarkup),2)</f>
        <v>4.29</v>
      </c>
      <c r="H5" s="332">
        <f>ROUND('USPS Base'!T2*(1+PostalMarkup),2)</f>
        <v>4.37</v>
      </c>
      <c r="I5" s="332">
        <f>ROUND('USPS Base'!U2*(1+PostalMarkup),2)</f>
        <v>4.54</v>
      </c>
      <c r="J5" s="332">
        <f>ROUND('USPS Base'!V2*(1+PostalMarkup),2)</f>
        <v>4.54</v>
      </c>
    </row>
    <row r="6" ht="12.75" customHeight="1">
      <c r="A6" s="331">
        <v>2.0</v>
      </c>
      <c r="B6" s="332">
        <f>ROUND('USPS Base'!N3*(1+PostalMarkup),2)</f>
        <v>3.95</v>
      </c>
      <c r="C6" s="332">
        <f>ROUND('USPS Base'!O3*(1+PostalMarkup),2)</f>
        <v>4</v>
      </c>
      <c r="D6" s="332">
        <f>ROUND('USPS Base'!P3*(1+PostalMarkup),2)</f>
        <v>4.03</v>
      </c>
      <c r="E6" s="332">
        <f>ROUND('USPS Base'!Q3*(1+PostalMarkup),2)</f>
        <v>4.13</v>
      </c>
      <c r="F6" s="332">
        <f>ROUND('USPS Base'!R3*(1+PostalMarkup),2)</f>
        <v>4.19</v>
      </c>
      <c r="G6" s="332">
        <f>ROUND('USPS Base'!S3*(1+PostalMarkup),2)</f>
        <v>4.29</v>
      </c>
      <c r="H6" s="332">
        <f>ROUND('USPS Base'!T3*(1+PostalMarkup),2)</f>
        <v>4.37</v>
      </c>
      <c r="I6" s="332">
        <f>ROUND('USPS Base'!U3*(1+PostalMarkup),2)</f>
        <v>4.54</v>
      </c>
      <c r="J6" s="332">
        <f>ROUND('USPS Base'!V3*(1+PostalMarkup),2)</f>
        <v>4.54</v>
      </c>
    </row>
    <row r="7" ht="12.75" customHeight="1">
      <c r="A7" s="331">
        <v>3.0</v>
      </c>
      <c r="B7" s="332">
        <f>ROUND('USPS Base'!N4*(1+PostalMarkup),2)</f>
        <v>3.95</v>
      </c>
      <c r="C7" s="332">
        <f>ROUND('USPS Base'!O4*(1+PostalMarkup),2)</f>
        <v>4</v>
      </c>
      <c r="D7" s="332">
        <f>ROUND('USPS Base'!P4*(1+PostalMarkup),2)</f>
        <v>4.03</v>
      </c>
      <c r="E7" s="332">
        <f>ROUND('USPS Base'!Q4*(1+PostalMarkup),2)</f>
        <v>4.13</v>
      </c>
      <c r="F7" s="332">
        <f>ROUND('USPS Base'!R4*(1+PostalMarkup),2)</f>
        <v>4.19</v>
      </c>
      <c r="G7" s="332">
        <f>ROUND('USPS Base'!S4*(1+PostalMarkup),2)</f>
        <v>4.29</v>
      </c>
      <c r="H7" s="332">
        <f>ROUND('USPS Base'!T4*(1+PostalMarkup),2)</f>
        <v>4.37</v>
      </c>
      <c r="I7" s="332">
        <f>ROUND('USPS Base'!U4*(1+PostalMarkup),2)</f>
        <v>4.54</v>
      </c>
      <c r="J7" s="332">
        <f>ROUND('USPS Base'!V4*(1+PostalMarkup),2)</f>
        <v>4.54</v>
      </c>
    </row>
    <row r="8" ht="12.75" customHeight="1">
      <c r="A8" s="331">
        <v>4.0</v>
      </c>
      <c r="B8" s="332">
        <f>ROUND('USPS Base'!N5*(1+PostalMarkup),2)</f>
        <v>3.95</v>
      </c>
      <c r="C8" s="332">
        <f>ROUND('USPS Base'!O5*(1+PostalMarkup),2)</f>
        <v>4</v>
      </c>
      <c r="D8" s="332">
        <f>ROUND('USPS Base'!P5*(1+PostalMarkup),2)</f>
        <v>4.03</v>
      </c>
      <c r="E8" s="332">
        <f>ROUND('USPS Base'!Q5*(1+PostalMarkup),2)</f>
        <v>4.13</v>
      </c>
      <c r="F8" s="332">
        <f>ROUND('USPS Base'!R5*(1+PostalMarkup),2)</f>
        <v>4.19</v>
      </c>
      <c r="G8" s="332">
        <f>ROUND('USPS Base'!S5*(1+PostalMarkup),2)</f>
        <v>4.29</v>
      </c>
      <c r="H8" s="332">
        <f>ROUND('USPS Base'!T5*(1+PostalMarkup),2)</f>
        <v>4.37</v>
      </c>
      <c r="I8" s="332">
        <f>ROUND('USPS Base'!U5*(1+PostalMarkup),2)</f>
        <v>4.54</v>
      </c>
      <c r="J8" s="332">
        <f>ROUND('USPS Base'!V5*(1+PostalMarkup),2)</f>
        <v>4.54</v>
      </c>
    </row>
    <row r="9" ht="12.75" customHeight="1">
      <c r="A9" s="331">
        <v>5.0</v>
      </c>
      <c r="B9" s="332">
        <f>ROUND('USPS Base'!N6*(1+PostalMarkup),2)</f>
        <v>4.39</v>
      </c>
      <c r="C9" s="332">
        <f>ROUND('USPS Base'!O6*(1+PostalMarkup),2)</f>
        <v>4.47</v>
      </c>
      <c r="D9" s="332">
        <f>ROUND('USPS Base'!P6*(1+PostalMarkup),2)</f>
        <v>4.5</v>
      </c>
      <c r="E9" s="332">
        <f>ROUND('USPS Base'!Q6*(1+PostalMarkup),2)</f>
        <v>4.57</v>
      </c>
      <c r="F9" s="332">
        <f>ROUND('USPS Base'!R6*(1+PostalMarkup),2)</f>
        <v>4.62</v>
      </c>
      <c r="G9" s="332">
        <f>ROUND('USPS Base'!S6*(1+PostalMarkup),2)</f>
        <v>4.66</v>
      </c>
      <c r="H9" s="332">
        <f>ROUND('USPS Base'!T6*(1+PostalMarkup),2)</f>
        <v>4.74</v>
      </c>
      <c r="I9" s="332">
        <f>ROUND('USPS Base'!U6*(1+PostalMarkup),2)</f>
        <v>4.88</v>
      </c>
      <c r="J9" s="332">
        <f>ROUND('USPS Base'!V6*(1+PostalMarkup),2)</f>
        <v>4.88</v>
      </c>
    </row>
    <row r="10" ht="12.75" customHeight="1">
      <c r="A10" s="331">
        <v>6.0</v>
      </c>
      <c r="B10" s="332">
        <f>ROUND('USPS Base'!N7*(1+PostalMarkup),2)</f>
        <v>4.39</v>
      </c>
      <c r="C10" s="332">
        <f>ROUND('USPS Base'!O7*(1+PostalMarkup),2)</f>
        <v>4.47</v>
      </c>
      <c r="D10" s="332">
        <f>ROUND('USPS Base'!P7*(1+PostalMarkup),2)</f>
        <v>4.5</v>
      </c>
      <c r="E10" s="332">
        <f>ROUND('USPS Base'!Q7*(1+PostalMarkup),2)</f>
        <v>4.57</v>
      </c>
      <c r="F10" s="332">
        <f>ROUND('USPS Base'!R7*(1+PostalMarkup),2)</f>
        <v>4.62</v>
      </c>
      <c r="G10" s="332">
        <f>ROUND('USPS Base'!S7*(1+PostalMarkup),2)</f>
        <v>4.66</v>
      </c>
      <c r="H10" s="332">
        <f>ROUND('USPS Base'!T7*(1+PostalMarkup),2)</f>
        <v>4.74</v>
      </c>
      <c r="I10" s="332">
        <f>ROUND('USPS Base'!U7*(1+PostalMarkup),2)</f>
        <v>4.88</v>
      </c>
      <c r="J10" s="332">
        <f>ROUND('USPS Base'!V7*(1+PostalMarkup),2)</f>
        <v>4.88</v>
      </c>
    </row>
    <row r="11" ht="12.75" customHeight="1">
      <c r="A11" s="331">
        <v>7.0</v>
      </c>
      <c r="B11" s="332">
        <f>ROUND('USPS Base'!N8*(1+PostalMarkup),2)</f>
        <v>4.39</v>
      </c>
      <c r="C11" s="332">
        <f>ROUND('USPS Base'!O8*(1+PostalMarkup),2)</f>
        <v>4.47</v>
      </c>
      <c r="D11" s="332">
        <f>ROUND('USPS Base'!P8*(1+PostalMarkup),2)</f>
        <v>4.5</v>
      </c>
      <c r="E11" s="332">
        <f>ROUND('USPS Base'!Q8*(1+PostalMarkup),2)</f>
        <v>4.57</v>
      </c>
      <c r="F11" s="332">
        <f>ROUND('USPS Base'!R8*(1+PostalMarkup),2)</f>
        <v>4.62</v>
      </c>
      <c r="G11" s="332">
        <f>ROUND('USPS Base'!S8*(1+PostalMarkup),2)</f>
        <v>4.66</v>
      </c>
      <c r="H11" s="332">
        <f>ROUND('USPS Base'!T8*(1+PostalMarkup),2)</f>
        <v>4.74</v>
      </c>
      <c r="I11" s="332">
        <f>ROUND('USPS Base'!U8*(1+PostalMarkup),2)</f>
        <v>4.88</v>
      </c>
      <c r="J11" s="332">
        <f>ROUND('USPS Base'!V8*(1+PostalMarkup),2)</f>
        <v>4.88</v>
      </c>
    </row>
    <row r="12" ht="12.75" customHeight="1">
      <c r="A12" s="331">
        <v>8.0</v>
      </c>
      <c r="B12" s="332">
        <f>ROUND('USPS Base'!N9*(1+PostalMarkup),2)</f>
        <v>4.39</v>
      </c>
      <c r="C12" s="332">
        <f>ROUND('USPS Base'!O9*(1+PostalMarkup),2)</f>
        <v>4.47</v>
      </c>
      <c r="D12" s="332">
        <f>ROUND('USPS Base'!P9*(1+PostalMarkup),2)</f>
        <v>4.5</v>
      </c>
      <c r="E12" s="332">
        <f>ROUND('USPS Base'!Q9*(1+PostalMarkup),2)</f>
        <v>4.57</v>
      </c>
      <c r="F12" s="332">
        <f>ROUND('USPS Base'!R9*(1+PostalMarkup),2)</f>
        <v>4.62</v>
      </c>
      <c r="G12" s="332">
        <f>ROUND('USPS Base'!S9*(1+PostalMarkup),2)</f>
        <v>4.66</v>
      </c>
      <c r="H12" s="332">
        <f>ROUND('USPS Base'!T9*(1+PostalMarkup),2)</f>
        <v>4.74</v>
      </c>
      <c r="I12" s="332">
        <f>ROUND('USPS Base'!U9*(1+PostalMarkup),2)</f>
        <v>4.88</v>
      </c>
      <c r="J12" s="332">
        <f>ROUND('USPS Base'!V9*(1+PostalMarkup),2)</f>
        <v>4.88</v>
      </c>
    </row>
    <row r="13" ht="12.75" customHeight="1">
      <c r="A13" s="331">
        <v>9.0</v>
      </c>
      <c r="B13" s="332">
        <f>ROUND('USPS Base'!N10*(1+PostalMarkup),2)</f>
        <v>5.08</v>
      </c>
      <c r="C13" s="332">
        <f>ROUND('USPS Base'!O10*(1+PostalMarkup),2)</f>
        <v>5.16</v>
      </c>
      <c r="D13" s="332">
        <f>ROUND('USPS Base'!P10*(1+PostalMarkup),2)</f>
        <v>5.21</v>
      </c>
      <c r="E13" s="332">
        <f>ROUND('USPS Base'!Q10*(1+PostalMarkup),2)</f>
        <v>5.29</v>
      </c>
      <c r="F13" s="332">
        <f>ROUND('USPS Base'!R10*(1+PostalMarkup),2)</f>
        <v>5.37</v>
      </c>
      <c r="G13" s="332">
        <f>ROUND('USPS Base'!S10*(1+PostalMarkup),2)</f>
        <v>5.54</v>
      </c>
      <c r="H13" s="332">
        <f>ROUND('USPS Base'!T10*(1+PostalMarkup),2)</f>
        <v>5.69</v>
      </c>
      <c r="I13" s="332">
        <f>ROUND('USPS Base'!U10*(1+PostalMarkup),2)</f>
        <v>5.86</v>
      </c>
      <c r="J13" s="332">
        <f>ROUND('USPS Base'!V10*(1+PostalMarkup),2)</f>
        <v>5.86</v>
      </c>
    </row>
    <row r="14" ht="12.75" customHeight="1">
      <c r="A14" s="331">
        <v>10.0</v>
      </c>
      <c r="B14" s="332">
        <f>ROUND('USPS Base'!N11*(1+PostalMarkup),2)</f>
        <v>5.08</v>
      </c>
      <c r="C14" s="332">
        <f>ROUND('USPS Base'!O11*(1+PostalMarkup),2)</f>
        <v>5.16</v>
      </c>
      <c r="D14" s="332">
        <f>ROUND('USPS Base'!P11*(1+PostalMarkup),2)</f>
        <v>5.21</v>
      </c>
      <c r="E14" s="332">
        <f>ROUND('USPS Base'!Q11*(1+PostalMarkup),2)</f>
        <v>5.29</v>
      </c>
      <c r="F14" s="332">
        <f>ROUND('USPS Base'!R11*(1+PostalMarkup),2)</f>
        <v>5.37</v>
      </c>
      <c r="G14" s="332">
        <f>ROUND('USPS Base'!S11*(1+PostalMarkup),2)</f>
        <v>5.54</v>
      </c>
      <c r="H14" s="332">
        <f>ROUND('USPS Base'!T11*(1+PostalMarkup),2)</f>
        <v>5.69</v>
      </c>
      <c r="I14" s="332">
        <f>ROUND('USPS Base'!U11*(1+PostalMarkup),2)</f>
        <v>5.86</v>
      </c>
      <c r="J14" s="332">
        <f>ROUND('USPS Base'!V11*(1+PostalMarkup),2)</f>
        <v>5.86</v>
      </c>
    </row>
    <row r="15" ht="12.75" customHeight="1">
      <c r="A15" s="331">
        <v>11.0</v>
      </c>
      <c r="B15" s="332">
        <f>ROUND('USPS Base'!N12*(1+PostalMarkup),2)</f>
        <v>5.08</v>
      </c>
      <c r="C15" s="332">
        <f>ROUND('USPS Base'!O12*(1+PostalMarkup),2)</f>
        <v>5.16</v>
      </c>
      <c r="D15" s="332">
        <f>ROUND('USPS Base'!P12*(1+PostalMarkup),2)</f>
        <v>5.21</v>
      </c>
      <c r="E15" s="332">
        <f>ROUND('USPS Base'!Q12*(1+PostalMarkup),2)</f>
        <v>5.29</v>
      </c>
      <c r="F15" s="332">
        <f>ROUND('USPS Base'!R12*(1+PostalMarkup),2)</f>
        <v>5.37</v>
      </c>
      <c r="G15" s="332">
        <f>ROUND('USPS Base'!S12*(1+PostalMarkup),2)</f>
        <v>5.54</v>
      </c>
      <c r="H15" s="332">
        <f>ROUND('USPS Base'!T12*(1+PostalMarkup),2)</f>
        <v>5.69</v>
      </c>
      <c r="I15" s="332">
        <f>ROUND('USPS Base'!U12*(1+PostalMarkup),2)</f>
        <v>5.86</v>
      </c>
      <c r="J15" s="332">
        <f>ROUND('USPS Base'!V12*(1+PostalMarkup),2)</f>
        <v>5.86</v>
      </c>
    </row>
    <row r="16" ht="12.75" customHeight="1">
      <c r="A16" s="331">
        <v>12.0</v>
      </c>
      <c r="B16" s="332">
        <f>ROUND('USPS Base'!N13*(1+PostalMarkup),2)</f>
        <v>5.08</v>
      </c>
      <c r="C16" s="332">
        <f>ROUND('USPS Base'!O13*(1+PostalMarkup),2)</f>
        <v>5.16</v>
      </c>
      <c r="D16" s="332">
        <f>ROUND('USPS Base'!P13*(1+PostalMarkup),2)</f>
        <v>5.21</v>
      </c>
      <c r="E16" s="332">
        <f>ROUND('USPS Base'!Q13*(1+PostalMarkup),2)</f>
        <v>5.29</v>
      </c>
      <c r="F16" s="332">
        <f>ROUND('USPS Base'!R13*(1+PostalMarkup),2)</f>
        <v>5.37</v>
      </c>
      <c r="G16" s="332">
        <f>ROUND('USPS Base'!S13*(1+PostalMarkup),2)</f>
        <v>5.54</v>
      </c>
      <c r="H16" s="332">
        <f>ROUND('USPS Base'!T13*(1+PostalMarkup),2)</f>
        <v>5.69</v>
      </c>
      <c r="I16" s="332">
        <f>ROUND('USPS Base'!U13*(1+PostalMarkup),2)</f>
        <v>5.86</v>
      </c>
      <c r="J16" s="332">
        <f>ROUND('USPS Base'!V13*(1+PostalMarkup),2)</f>
        <v>5.86</v>
      </c>
    </row>
    <row r="17" ht="12.75" customHeight="1">
      <c r="A17" s="331">
        <v>13.0</v>
      </c>
      <c r="B17" s="332">
        <f>ROUND('USPS Base'!N14*(1+PostalMarkup),2)</f>
        <v>6.44</v>
      </c>
      <c r="C17" s="332">
        <f>ROUND('USPS Base'!O14*(1+PostalMarkup),2)</f>
        <v>6.52</v>
      </c>
      <c r="D17" s="332">
        <f>ROUND('USPS Base'!P14*(1+PostalMarkup),2)</f>
        <v>6.6</v>
      </c>
      <c r="E17" s="332">
        <f>ROUND('USPS Base'!Q14*(1+PostalMarkup),2)</f>
        <v>6.68</v>
      </c>
      <c r="F17" s="332">
        <f>ROUND('USPS Base'!R14*(1+PostalMarkup),2)</f>
        <v>6.84</v>
      </c>
      <c r="G17" s="332">
        <f>ROUND('USPS Base'!S14*(1+PostalMarkup),2)</f>
        <v>7.08</v>
      </c>
      <c r="H17" s="332">
        <f>ROUND('USPS Base'!T14*(1+PostalMarkup),2)</f>
        <v>7.26</v>
      </c>
      <c r="I17" s="332">
        <f>ROUND('USPS Base'!U14*(1+PostalMarkup),2)</f>
        <v>7.46</v>
      </c>
      <c r="J17" s="332">
        <f>ROUND('USPS Base'!V14*(1+PostalMarkup),2)</f>
        <v>7.46</v>
      </c>
    </row>
    <row r="18" ht="12.75" customHeight="1">
      <c r="A18" s="331">
        <v>14.0</v>
      </c>
      <c r="B18" s="332">
        <f>ROUND('USPS Base'!N15*(1+PostalMarkup),2)</f>
        <v>6.44</v>
      </c>
      <c r="C18" s="332">
        <f>ROUND('USPS Base'!O15*(1+PostalMarkup),2)</f>
        <v>6.52</v>
      </c>
      <c r="D18" s="332">
        <f>ROUND('USPS Base'!P15*(1+PostalMarkup),2)</f>
        <v>6.6</v>
      </c>
      <c r="E18" s="332">
        <f>ROUND('USPS Base'!Q15*(1+PostalMarkup),2)</f>
        <v>6.68</v>
      </c>
      <c r="F18" s="332">
        <f>ROUND('USPS Base'!R15*(1+PostalMarkup),2)</f>
        <v>6.84</v>
      </c>
      <c r="G18" s="332">
        <f>ROUND('USPS Base'!S15*(1+PostalMarkup),2)</f>
        <v>7.08</v>
      </c>
      <c r="H18" s="332">
        <f>ROUND('USPS Base'!T15*(1+PostalMarkup),2)</f>
        <v>7.26</v>
      </c>
      <c r="I18" s="332">
        <f>ROUND('USPS Base'!U15*(1+PostalMarkup),2)</f>
        <v>7.46</v>
      </c>
      <c r="J18" s="332">
        <f>ROUND('USPS Base'!V15*(1+PostalMarkup),2)</f>
        <v>7.46</v>
      </c>
    </row>
    <row r="19" ht="12.75" customHeight="1">
      <c r="A19" s="331">
        <v>15.0</v>
      </c>
      <c r="B19" s="332">
        <f>ROUND('USPS Base'!N16*(1+PostalMarkup),2)</f>
        <v>6.44</v>
      </c>
      <c r="C19" s="332">
        <f>ROUND('USPS Base'!O16*(1+PostalMarkup),2)</f>
        <v>6.52</v>
      </c>
      <c r="D19" s="332">
        <f>ROUND('USPS Base'!P16*(1+PostalMarkup),2)</f>
        <v>6.6</v>
      </c>
      <c r="E19" s="332">
        <f>ROUND('USPS Base'!Q16*(1+PostalMarkup),2)</f>
        <v>6.68</v>
      </c>
      <c r="F19" s="332">
        <f>ROUND('USPS Base'!R16*(1+PostalMarkup),2)</f>
        <v>6.84</v>
      </c>
      <c r="G19" s="332">
        <f>ROUND('USPS Base'!S16*(1+PostalMarkup),2)</f>
        <v>7.08</v>
      </c>
      <c r="H19" s="332">
        <f>ROUND('USPS Base'!T16*(1+PostalMarkup),2)</f>
        <v>7.26</v>
      </c>
      <c r="I19" s="332">
        <f>ROUND('USPS Base'!U16*(1+PostalMarkup),2)</f>
        <v>7.46</v>
      </c>
      <c r="J19" s="332">
        <f>ROUND('USPS Base'!V16*(1+PostalMarkup),2)</f>
        <v>7.46</v>
      </c>
    </row>
    <row r="20" ht="12.75" customHeight="1">
      <c r="A20" s="333">
        <v>15.999</v>
      </c>
      <c r="B20" s="332">
        <f>ROUND('USPS Base'!N17*(1+PostalMarkup),2)</f>
        <v>6.44</v>
      </c>
      <c r="C20" s="332">
        <f>ROUND('USPS Base'!O17*(1+PostalMarkup),2)</f>
        <v>6.52</v>
      </c>
      <c r="D20" s="332">
        <f>ROUND('USPS Base'!P17*(1+PostalMarkup),2)</f>
        <v>6.6</v>
      </c>
      <c r="E20" s="332">
        <f>ROUND('USPS Base'!Q17*(1+PostalMarkup),2)</f>
        <v>6.68</v>
      </c>
      <c r="F20" s="332">
        <f>ROUND('USPS Base'!R17*(1+PostalMarkup),2)</f>
        <v>6.84</v>
      </c>
      <c r="G20" s="332">
        <f>ROUND('USPS Base'!S17*(1+PostalMarkup),2)</f>
        <v>7.08</v>
      </c>
      <c r="H20" s="332">
        <f>ROUND('USPS Base'!T17*(1+PostalMarkup),2)</f>
        <v>7.26</v>
      </c>
      <c r="I20" s="332">
        <f>ROUND('USPS Base'!U17*(1+PostalMarkup),2)</f>
        <v>7.46</v>
      </c>
      <c r="J20" s="332">
        <f>ROUND('USPS Base'!V17*(1+PostalMarkup),2)</f>
        <v>7.46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5:J20">
    <cfRule type="expression" dxfId="1" priority="1">
      <formula>MOD(ROW(),2)=0</formula>
    </cfRule>
  </conditionalFormatting>
  <printOptions/>
  <pageMargins bottom="0.75" footer="0.0" header="0.0" left="0.7" right="0.7" top="0.7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3864"/>
    <pageSetUpPr/>
  </sheetPr>
  <sheetViews>
    <sheetView workbookViewId="0"/>
  </sheetViews>
  <sheetFormatPr customHeight="1" defaultColWidth="12.63" defaultRowHeight="15.0"/>
  <cols>
    <col customWidth="1" min="1" max="9" width="8.63"/>
    <col customWidth="1" min="10" max="10" width="11.13"/>
    <col customWidth="1" min="11" max="12" width="8.63"/>
    <col customWidth="1" min="13" max="13" width="14.63"/>
    <col customWidth="1" min="14" max="21" width="8.63"/>
    <col customWidth="1" min="22" max="22" width="10.75"/>
    <col customWidth="1" min="23" max="26" width="8.63"/>
  </cols>
  <sheetData>
    <row r="1" ht="12.75" customHeight="1">
      <c r="G1" s="286" t="s">
        <v>145</v>
      </c>
    </row>
    <row r="2" ht="12.75" customHeight="1">
      <c r="B2" s="303" t="s">
        <v>153</v>
      </c>
      <c r="G2" s="286" t="s">
        <v>191</v>
      </c>
    </row>
    <row r="3" ht="12.75" customHeight="1">
      <c r="B3" s="295" t="s">
        <v>192</v>
      </c>
      <c r="G3" s="302" t="s">
        <v>152</v>
      </c>
    </row>
    <row r="4" ht="12.75" customHeight="1">
      <c r="A4" s="296" t="s">
        <v>4</v>
      </c>
      <c r="B4" s="297" t="s">
        <v>48</v>
      </c>
      <c r="C4" s="297" t="s">
        <v>48</v>
      </c>
      <c r="D4" s="297" t="s">
        <v>48</v>
      </c>
      <c r="E4" s="297" t="s">
        <v>48</v>
      </c>
      <c r="F4" s="297" t="s">
        <v>48</v>
      </c>
      <c r="G4" s="297" t="s">
        <v>48</v>
      </c>
      <c r="H4" s="297" t="s">
        <v>48</v>
      </c>
      <c r="I4" s="297" t="s">
        <v>48</v>
      </c>
      <c r="J4" s="315" t="s">
        <v>49</v>
      </c>
      <c r="K4" s="134"/>
      <c r="M4" s="314" t="s">
        <v>193</v>
      </c>
      <c r="N4" s="297" t="s">
        <v>48</v>
      </c>
      <c r="O4" s="297" t="s">
        <v>48</v>
      </c>
      <c r="P4" s="297" t="s">
        <v>48</v>
      </c>
      <c r="Q4" s="297" t="s">
        <v>48</v>
      </c>
      <c r="R4" s="297" t="s">
        <v>48</v>
      </c>
      <c r="S4" s="297" t="s">
        <v>48</v>
      </c>
      <c r="T4" s="297" t="s">
        <v>48</v>
      </c>
      <c r="U4" s="297" t="s">
        <v>48</v>
      </c>
      <c r="V4" s="315" t="s">
        <v>49</v>
      </c>
    </row>
    <row r="5" ht="12.75" customHeight="1">
      <c r="A5" s="296" t="s">
        <v>149</v>
      </c>
      <c r="B5" s="298">
        <v>1.0</v>
      </c>
      <c r="C5" s="298">
        <v>2.0</v>
      </c>
      <c r="D5" s="298">
        <v>3.0</v>
      </c>
      <c r="E5" s="298">
        <v>4.0</v>
      </c>
      <c r="F5" s="298">
        <v>5.0</v>
      </c>
      <c r="G5" s="298">
        <v>6.0</v>
      </c>
      <c r="H5" s="298">
        <v>7.0</v>
      </c>
      <c r="I5" s="298">
        <v>8.0</v>
      </c>
      <c r="J5" s="298">
        <v>9.0</v>
      </c>
      <c r="K5" s="134"/>
      <c r="M5" s="296" t="s">
        <v>194</v>
      </c>
      <c r="N5" s="298">
        <v>1.0</v>
      </c>
      <c r="O5" s="298">
        <v>2.0</v>
      </c>
      <c r="P5" s="298">
        <v>3.0</v>
      </c>
      <c r="Q5" s="298">
        <v>4.0</v>
      </c>
      <c r="R5" s="298">
        <v>5.0</v>
      </c>
      <c r="S5" s="298">
        <v>6.0</v>
      </c>
      <c r="T5" s="298">
        <v>7.0</v>
      </c>
      <c r="U5" s="298">
        <v>8.0</v>
      </c>
      <c r="V5" s="298">
        <v>9.0</v>
      </c>
    </row>
    <row r="6" ht="12.75" customHeight="1">
      <c r="A6" s="334" t="s">
        <v>150</v>
      </c>
      <c r="B6" s="335">
        <f>ROUND('USPS Base'!B3*(1+PostalMarkup),2)</f>
        <v>8.4</v>
      </c>
      <c r="C6" s="335">
        <f>ROUND('USPS Base'!C3*(1+PostalMarkup),2)</f>
        <v>8.56</v>
      </c>
      <c r="D6" s="335">
        <f>ROUND('USPS Base'!D3*(1+PostalMarkup),2)</f>
        <v>8.81</v>
      </c>
      <c r="E6" s="335">
        <f>ROUND('USPS Base'!E3*(1+PostalMarkup),2)</f>
        <v>9.06</v>
      </c>
      <c r="F6" s="335">
        <f>ROUND('USPS Base'!F3*(1+PostalMarkup),2)</f>
        <v>9.32</v>
      </c>
      <c r="G6" s="335">
        <f>ROUND('USPS Base'!G3*(1+PostalMarkup),2)</f>
        <v>9.86</v>
      </c>
      <c r="H6" s="335">
        <f>ROUND('USPS Base'!H3*(1+PostalMarkup),2)</f>
        <v>10.37</v>
      </c>
      <c r="I6" s="335">
        <f>ROUND('USPS Base'!I3*(1+PostalMarkup),2)</f>
        <v>11.08</v>
      </c>
      <c r="J6" s="335">
        <f>ROUND('USPS Base'!J3*(1+PostalMarkup),2)</f>
        <v>19.83</v>
      </c>
      <c r="K6" s="134"/>
      <c r="M6" s="334">
        <v>0.1</v>
      </c>
      <c r="N6" s="335">
        <f>ROUND('USPS Base'!B80*(1+PostalMarkup),2)</f>
        <v>8.57</v>
      </c>
      <c r="O6" s="335">
        <f>ROUND('USPS Base'!C80*(1+PostalMarkup),2)</f>
        <v>8.7</v>
      </c>
      <c r="P6" s="335">
        <f>ROUND('USPS Base'!D80*(1+PostalMarkup),2)</f>
        <v>8.93</v>
      </c>
      <c r="Q6" s="335">
        <f>ROUND('USPS Base'!E80*(1+PostalMarkup),2)</f>
        <v>9.21</v>
      </c>
      <c r="R6" s="335">
        <f>ROUND('USPS Base'!F80*(1+PostalMarkup),2)</f>
        <v>9.57</v>
      </c>
      <c r="S6" s="335">
        <f>ROUND('USPS Base'!G80*(1+PostalMarkup),2)</f>
        <v>10.49</v>
      </c>
      <c r="T6" s="335">
        <f>ROUND('USPS Base'!H80*(1+PostalMarkup),2)</f>
        <v>11.08</v>
      </c>
      <c r="U6" s="335">
        <f>ROUND('USPS Base'!I80*(1+PostalMarkup),2)</f>
        <v>11.94</v>
      </c>
      <c r="V6" s="335">
        <f>ROUND('USPS Base'!J80*(1+PostalMarkup),2)</f>
        <v>22.46</v>
      </c>
    </row>
    <row r="7" ht="12.75" customHeight="1">
      <c r="A7" s="334">
        <v>2.0</v>
      </c>
      <c r="B7" s="335">
        <f>ROUND('USPS Base'!B4*(1+PostalMarkup),2)</f>
        <v>9.05</v>
      </c>
      <c r="C7" s="335">
        <f>ROUND('USPS Base'!C4*(1+PostalMarkup),2)</f>
        <v>9.14</v>
      </c>
      <c r="D7" s="335">
        <f>ROUND('USPS Base'!D4*(1+PostalMarkup),2)</f>
        <v>9.3</v>
      </c>
      <c r="E7" s="335">
        <f>ROUND('USPS Base'!E4*(1+PostalMarkup),2)</f>
        <v>9.61</v>
      </c>
      <c r="F7" s="335">
        <f>ROUND('USPS Base'!F4*(1+PostalMarkup),2)</f>
        <v>10.33</v>
      </c>
      <c r="G7" s="335">
        <f>ROUND('USPS Base'!G4*(1+PostalMarkup),2)</f>
        <v>12.42</v>
      </c>
      <c r="H7" s="335">
        <f>ROUND('USPS Base'!H4*(1+PostalMarkup),2)</f>
        <v>13.17</v>
      </c>
      <c r="I7" s="335">
        <f>ROUND('USPS Base'!I4*(1+PostalMarkup),2)</f>
        <v>14.49</v>
      </c>
      <c r="J7" s="335">
        <f>ROUND('USPS Base'!J4*(1+PostalMarkup),2)</f>
        <v>30.35</v>
      </c>
      <c r="K7" s="134"/>
      <c r="M7" s="334">
        <v>0.2</v>
      </c>
      <c r="N7" s="335">
        <f>ROUND('USPS Base'!B81*(1+PostalMarkup),2)</f>
        <v>9.05</v>
      </c>
      <c r="O7" s="335">
        <f>ROUND('USPS Base'!C81*(1+PostalMarkup),2)</f>
        <v>9.14</v>
      </c>
      <c r="P7" s="335">
        <f>ROUND('USPS Base'!D81*(1+PostalMarkup),2)</f>
        <v>9.3</v>
      </c>
      <c r="Q7" s="335">
        <f>ROUND('USPS Base'!E81*(1+PostalMarkup),2)</f>
        <v>9.61</v>
      </c>
      <c r="R7" s="335">
        <f>ROUND('USPS Base'!F81*(1+PostalMarkup),2)</f>
        <v>10.33</v>
      </c>
      <c r="S7" s="335">
        <f>ROUND('USPS Base'!G81*(1+PostalMarkup),2)</f>
        <v>12.42</v>
      </c>
      <c r="T7" s="335">
        <f>ROUND('USPS Base'!H81*(1+PostalMarkup),2)</f>
        <v>13.17</v>
      </c>
      <c r="U7" s="335">
        <f>ROUND('USPS Base'!I81*(1+PostalMarkup),2)</f>
        <v>14.49</v>
      </c>
      <c r="V7" s="335">
        <f>ROUND('USPS Base'!J81*(1+PostalMarkup),2)</f>
        <v>30.35</v>
      </c>
    </row>
    <row r="8" ht="12.75" customHeight="1">
      <c r="A8" s="334">
        <v>3.0</v>
      </c>
      <c r="B8" s="335">
        <f>ROUND('USPS Base'!B5*(1+PostalMarkup),2)</f>
        <v>9.26</v>
      </c>
      <c r="C8" s="335">
        <f>ROUND('USPS Base'!C5*(1+PostalMarkup),2)</f>
        <v>9.44</v>
      </c>
      <c r="D8" s="335">
        <f>ROUND('USPS Base'!D5*(1+PostalMarkup),2)</f>
        <v>9.75</v>
      </c>
      <c r="E8" s="335">
        <f>ROUND('USPS Base'!E5*(1+PostalMarkup),2)</f>
        <v>10.18</v>
      </c>
      <c r="F8" s="335">
        <f>ROUND('USPS Base'!F5*(1+PostalMarkup),2)</f>
        <v>11.25</v>
      </c>
      <c r="G8" s="335">
        <f>ROUND('USPS Base'!G5*(1+PostalMarkup),2)</f>
        <v>15.11</v>
      </c>
      <c r="H8" s="335">
        <f>ROUND('USPS Base'!H5*(1+PostalMarkup),2)</f>
        <v>17.03</v>
      </c>
      <c r="I8" s="335">
        <f>ROUND('USPS Base'!I5*(1+PostalMarkup),2)</f>
        <v>20.3</v>
      </c>
      <c r="J8" s="335">
        <f>ROUND('USPS Base'!J5*(1+PostalMarkup),2)</f>
        <v>41.17</v>
      </c>
      <c r="K8" s="134"/>
      <c r="M8" s="334">
        <v>0.3</v>
      </c>
      <c r="N8" s="335">
        <f>ROUND('USPS Base'!B82*(1+PostalMarkup),2)</f>
        <v>9.26</v>
      </c>
      <c r="O8" s="335">
        <f>ROUND('USPS Base'!C82*(1+PostalMarkup),2)</f>
        <v>9.44</v>
      </c>
      <c r="P8" s="335">
        <f>ROUND('USPS Base'!D82*(1+PostalMarkup),2)</f>
        <v>9.75</v>
      </c>
      <c r="Q8" s="335">
        <f>ROUND('USPS Base'!E82*(1+PostalMarkup),2)</f>
        <v>10.18</v>
      </c>
      <c r="R8" s="335">
        <f>ROUND('USPS Base'!F82*(1+PostalMarkup),2)</f>
        <v>11.25</v>
      </c>
      <c r="S8" s="335">
        <f>ROUND('USPS Base'!G82*(1+PostalMarkup),2)</f>
        <v>15.11</v>
      </c>
      <c r="T8" s="335">
        <f>ROUND('USPS Base'!H82*(1+PostalMarkup),2)</f>
        <v>17.03</v>
      </c>
      <c r="U8" s="335">
        <f>ROUND('USPS Base'!I82*(1+PostalMarkup),2)</f>
        <v>20.3</v>
      </c>
      <c r="V8" s="335">
        <f>ROUND('USPS Base'!J82*(1+PostalMarkup),2)</f>
        <v>41.17</v>
      </c>
    </row>
    <row r="9" ht="12.75" customHeight="1">
      <c r="A9" s="334">
        <v>4.0</v>
      </c>
      <c r="B9" s="335">
        <f>ROUND('USPS Base'!B6*(1+PostalMarkup),2)</f>
        <v>9.41</v>
      </c>
      <c r="C9" s="335">
        <f>ROUND('USPS Base'!C6*(1+PostalMarkup),2)</f>
        <v>9.64</v>
      </c>
      <c r="D9" s="335">
        <f>ROUND('USPS Base'!D6*(1+PostalMarkup),2)</f>
        <v>10.08</v>
      </c>
      <c r="E9" s="335">
        <f>ROUND('USPS Base'!E6*(1+PostalMarkup),2)</f>
        <v>10.81</v>
      </c>
      <c r="F9" s="335">
        <f>ROUND('USPS Base'!F6*(1+PostalMarkup),2)</f>
        <v>13.21</v>
      </c>
      <c r="G9" s="335">
        <f>ROUND('USPS Base'!G6*(1+PostalMarkup),2)</f>
        <v>17.61</v>
      </c>
      <c r="H9" s="335">
        <f>ROUND('USPS Base'!H6*(1+PostalMarkup),2)</f>
        <v>20.43</v>
      </c>
      <c r="I9" s="335">
        <f>ROUND('USPS Base'!I6*(1+PostalMarkup),2)</f>
        <v>23.76</v>
      </c>
      <c r="J9" s="335">
        <f>ROUND('USPS Base'!J6*(1+PostalMarkup),2)</f>
        <v>49.58</v>
      </c>
      <c r="K9" s="134"/>
      <c r="M9" s="334">
        <v>0.4</v>
      </c>
      <c r="N9" s="335">
        <f>ROUND('USPS Base'!B83*(1+PostalMarkup),2)</f>
        <v>9.41</v>
      </c>
      <c r="O9" s="335">
        <f>ROUND('USPS Base'!C83*(1+PostalMarkup),2)</f>
        <v>9.64</v>
      </c>
      <c r="P9" s="335">
        <f>ROUND('USPS Base'!D83*(1+PostalMarkup),2)</f>
        <v>10.08</v>
      </c>
      <c r="Q9" s="335">
        <f>ROUND('USPS Base'!E83*(1+PostalMarkup),2)</f>
        <v>10.81</v>
      </c>
      <c r="R9" s="335">
        <f>ROUND('USPS Base'!F83*(1+PostalMarkup),2)</f>
        <v>13.62</v>
      </c>
      <c r="S9" s="335">
        <f>ROUND('USPS Base'!G83*(1+PostalMarkup),2)</f>
        <v>18.05</v>
      </c>
      <c r="T9" s="335">
        <f>ROUND('USPS Base'!H83*(1+PostalMarkup),2)</f>
        <v>21.24</v>
      </c>
      <c r="U9" s="335">
        <f>ROUND('USPS Base'!I83*(1+PostalMarkup),2)</f>
        <v>24.73</v>
      </c>
      <c r="V9" s="335">
        <f>ROUND('USPS Base'!J83*(1+PostalMarkup),2)</f>
        <v>51.69</v>
      </c>
    </row>
    <row r="10" ht="12.75" customHeight="1">
      <c r="A10" s="334">
        <v>5.0</v>
      </c>
      <c r="B10" s="335">
        <f>ROUND('USPS Base'!B7*(1+PostalMarkup),2)</f>
        <v>9.61</v>
      </c>
      <c r="C10" s="335">
        <f>ROUND('USPS Base'!C7*(1+PostalMarkup),2)</f>
        <v>9.85</v>
      </c>
      <c r="D10" s="335">
        <f>ROUND('USPS Base'!D7*(1+PostalMarkup),2)</f>
        <v>10.23</v>
      </c>
      <c r="E10" s="335">
        <f>ROUND('USPS Base'!E7*(1+PostalMarkup),2)</f>
        <v>11.3</v>
      </c>
      <c r="F10" s="335">
        <f>ROUND('USPS Base'!F7*(1+PostalMarkup),2)</f>
        <v>14.76</v>
      </c>
      <c r="G10" s="335">
        <f>ROUND('USPS Base'!G7*(1+PostalMarkup),2)</f>
        <v>19.29</v>
      </c>
      <c r="H10" s="335">
        <f>ROUND('USPS Base'!H7*(1+PostalMarkup),2)</f>
        <v>23.57</v>
      </c>
      <c r="I10" s="335">
        <f>ROUND('USPS Base'!I7*(1+PostalMarkup),2)</f>
        <v>27.47</v>
      </c>
      <c r="J10" s="335">
        <f>ROUND('USPS Base'!J7*(1+PostalMarkup),2)</f>
        <v>57.7</v>
      </c>
      <c r="K10" s="134"/>
      <c r="M10" s="334">
        <v>0.5</v>
      </c>
      <c r="N10" s="335">
        <f>ROUND('USPS Base'!B84*(1+PostalMarkup),2)</f>
        <v>9.61</v>
      </c>
      <c r="O10" s="335">
        <f>ROUND('USPS Base'!C84*(1+PostalMarkup),2)</f>
        <v>9.85</v>
      </c>
      <c r="P10" s="335">
        <f>ROUND('USPS Base'!D84*(1+PostalMarkup),2)</f>
        <v>10.23</v>
      </c>
      <c r="Q10" s="335">
        <f>ROUND('USPS Base'!E84*(1+PostalMarkup),2)</f>
        <v>11.3</v>
      </c>
      <c r="R10" s="335">
        <f>ROUND('USPS Base'!F84*(1+PostalMarkup),2)</f>
        <v>15.28</v>
      </c>
      <c r="S10" s="335">
        <f>ROUND('USPS Base'!G84*(1+PostalMarkup),2)</f>
        <v>20.15</v>
      </c>
      <c r="T10" s="335">
        <f>ROUND('USPS Base'!H84*(1+PostalMarkup),2)</f>
        <v>25.27</v>
      </c>
      <c r="U10" s="335">
        <f>ROUND('USPS Base'!I84*(1+PostalMarkup),2)</f>
        <v>29.44</v>
      </c>
      <c r="V10" s="335">
        <f>ROUND('USPS Base'!J84*(1+PostalMarkup),2)</f>
        <v>61.92</v>
      </c>
    </row>
    <row r="11" ht="12.75" customHeight="1">
      <c r="A11" s="334">
        <v>6.0</v>
      </c>
      <c r="B11" s="335">
        <f>ROUND('USPS Base'!B8*(1+PostalMarkup),2)</f>
        <v>9.8</v>
      </c>
      <c r="C11" s="335">
        <f>ROUND('USPS Base'!C8*(1+PostalMarkup),2)</f>
        <v>10.04</v>
      </c>
      <c r="D11" s="335">
        <f>ROUND('USPS Base'!D8*(1+PostalMarkup),2)</f>
        <v>10.7</v>
      </c>
      <c r="E11" s="335">
        <f>ROUND('USPS Base'!E8*(1+PostalMarkup),2)</f>
        <v>11.86</v>
      </c>
      <c r="F11" s="335">
        <f>ROUND('USPS Base'!F8*(1+PostalMarkup),2)</f>
        <v>15.79</v>
      </c>
      <c r="G11" s="335">
        <f>ROUND('USPS Base'!G8*(1+PostalMarkup),2)</f>
        <v>21</v>
      </c>
      <c r="H11" s="335">
        <f>ROUND('USPS Base'!H8*(1+PostalMarkup),2)</f>
        <v>26.94</v>
      </c>
      <c r="I11" s="335">
        <f>ROUND('USPS Base'!I8*(1+PostalMarkup),2)</f>
        <v>31.38</v>
      </c>
      <c r="J11" s="335">
        <f>ROUND('USPS Base'!J8*(1+PostalMarkup),2)</f>
        <v>66.11</v>
      </c>
      <c r="K11" s="134"/>
    </row>
    <row r="12" ht="12.75" customHeight="1">
      <c r="A12" s="334">
        <v>7.0</v>
      </c>
      <c r="B12" s="335">
        <f>ROUND('USPS Base'!B9*(1+PostalMarkup),2)</f>
        <v>10.08</v>
      </c>
      <c r="C12" s="335">
        <f>ROUND('USPS Base'!C9*(1+PostalMarkup),2)</f>
        <v>10.33</v>
      </c>
      <c r="D12" s="335">
        <f>ROUND('USPS Base'!D9*(1+PostalMarkup),2)</f>
        <v>11.4</v>
      </c>
      <c r="E12" s="335">
        <f>ROUND('USPS Base'!E9*(1+PostalMarkup),2)</f>
        <v>12.55</v>
      </c>
      <c r="F12" s="335">
        <f>ROUND('USPS Base'!F9*(1+PostalMarkup),2)</f>
        <v>16.87</v>
      </c>
      <c r="G12" s="335">
        <f>ROUND('USPS Base'!G9*(1+PostalMarkup),2)</f>
        <v>22.68</v>
      </c>
      <c r="H12" s="335">
        <f>ROUND('USPS Base'!H9*(1+PostalMarkup),2)</f>
        <v>29.23</v>
      </c>
      <c r="I12" s="335">
        <f>ROUND('USPS Base'!I9*(1+PostalMarkup),2)</f>
        <v>34.11</v>
      </c>
      <c r="J12" s="335">
        <f>ROUND('USPS Base'!J9*(1+PostalMarkup),2)</f>
        <v>74.24</v>
      </c>
      <c r="K12" s="134"/>
      <c r="M12" s="61" t="s">
        <v>195</v>
      </c>
    </row>
    <row r="13" ht="12.75" customHeight="1">
      <c r="A13" s="334">
        <v>8.0</v>
      </c>
      <c r="B13" s="335">
        <f>ROUND('USPS Base'!B10*(1+PostalMarkup),2)</f>
        <v>10.65</v>
      </c>
      <c r="C13" s="335">
        <f>ROUND('USPS Base'!C10*(1+PostalMarkup),2)</f>
        <v>10.91</v>
      </c>
      <c r="D13" s="335">
        <f>ROUND('USPS Base'!D10*(1+PostalMarkup),2)</f>
        <v>12.07</v>
      </c>
      <c r="E13" s="335">
        <f>ROUND('USPS Base'!E10*(1+PostalMarkup),2)</f>
        <v>13.32</v>
      </c>
      <c r="F13" s="335">
        <f>ROUND('USPS Base'!F10*(1+PostalMarkup),2)</f>
        <v>18.03</v>
      </c>
      <c r="G13" s="335">
        <f>ROUND('USPS Base'!G10*(1+PostalMarkup),2)</f>
        <v>24.4</v>
      </c>
      <c r="H13" s="335">
        <f>ROUND('USPS Base'!H10*(1+PostalMarkup),2)</f>
        <v>31.5</v>
      </c>
      <c r="I13" s="335">
        <f>ROUND('USPS Base'!I10*(1+PostalMarkup),2)</f>
        <v>36.85</v>
      </c>
      <c r="J13" s="335">
        <f>ROUND('USPS Base'!J10*(1+PostalMarkup),2)</f>
        <v>83.34</v>
      </c>
      <c r="K13" s="134"/>
      <c r="M13" s="336" t="s">
        <v>196</v>
      </c>
    </row>
    <row r="14" ht="12.75" customHeight="1">
      <c r="A14" s="334">
        <v>9.0</v>
      </c>
      <c r="B14" s="335">
        <f>ROUND('USPS Base'!B11*(1+PostalMarkup),2)</f>
        <v>11.29</v>
      </c>
      <c r="C14" s="335">
        <f>ROUND('USPS Base'!C11*(1+PostalMarkup),2)</f>
        <v>11.56</v>
      </c>
      <c r="D14" s="335">
        <f>ROUND('USPS Base'!D11*(1+PostalMarkup),2)</f>
        <v>12.8</v>
      </c>
      <c r="E14" s="335">
        <f>ROUND('USPS Base'!E11*(1+PostalMarkup),2)</f>
        <v>14.18</v>
      </c>
      <c r="F14" s="335">
        <f>ROUND('USPS Base'!F11*(1+PostalMarkup),2)</f>
        <v>19.24</v>
      </c>
      <c r="G14" s="335">
        <f>ROUND('USPS Base'!G11*(1+PostalMarkup),2)</f>
        <v>26.09</v>
      </c>
      <c r="H14" s="335">
        <f>ROUND('USPS Base'!H11*(1+PostalMarkup),2)</f>
        <v>33.79</v>
      </c>
      <c r="I14" s="335">
        <f>ROUND('USPS Base'!I11*(1+PostalMarkup),2)</f>
        <v>39.57</v>
      </c>
      <c r="J14" s="335">
        <f>ROUND('USPS Base'!J11*(1+PostalMarkup),2)</f>
        <v>92.68</v>
      </c>
      <c r="K14" s="134"/>
      <c r="M14" s="61" t="s">
        <v>197</v>
      </c>
    </row>
    <row r="15" ht="12.75" customHeight="1">
      <c r="A15" s="334">
        <v>10.0</v>
      </c>
      <c r="B15" s="335">
        <f>ROUND('USPS Base'!B12*(1+PostalMarkup),2)</f>
        <v>11.9</v>
      </c>
      <c r="C15" s="335">
        <f>ROUND('USPS Base'!C12*(1+PostalMarkup),2)</f>
        <v>12.2</v>
      </c>
      <c r="D15" s="335">
        <f>ROUND('USPS Base'!D12*(1+PostalMarkup),2)</f>
        <v>13.54</v>
      </c>
      <c r="E15" s="335">
        <f>ROUND('USPS Base'!E12*(1+PostalMarkup),2)</f>
        <v>15.02</v>
      </c>
      <c r="F15" s="335">
        <f>ROUND('USPS Base'!F12*(1+PostalMarkup),2)</f>
        <v>20.43</v>
      </c>
      <c r="G15" s="335">
        <f>ROUND('USPS Base'!G12*(1+PostalMarkup),2)</f>
        <v>27.79</v>
      </c>
      <c r="H15" s="335">
        <f>ROUND('USPS Base'!H12*(1+PostalMarkup),2)</f>
        <v>36.08</v>
      </c>
      <c r="I15" s="335">
        <f>ROUND('USPS Base'!I12*(1+PostalMarkup),2)</f>
        <v>42.06</v>
      </c>
      <c r="J15" s="335">
        <f>ROUND('USPS Base'!J12*(1+PostalMarkup),2)</f>
        <v>100.78</v>
      </c>
      <c r="K15" s="134"/>
      <c r="M15" s="61" t="s">
        <v>198</v>
      </c>
      <c r="N15" s="61">
        <v>10.45</v>
      </c>
    </row>
    <row r="16" ht="12.75" customHeight="1">
      <c r="A16" s="334">
        <v>11.0</v>
      </c>
      <c r="B16" s="335">
        <f>ROUND('USPS Base'!B13*(1+PostalMarkup),2)</f>
        <v>12.64</v>
      </c>
      <c r="C16" s="335">
        <f>ROUND('USPS Base'!C13*(1+PostalMarkup),2)</f>
        <v>12.96</v>
      </c>
      <c r="D16" s="335">
        <f>ROUND('USPS Base'!D13*(1+PostalMarkup),2)</f>
        <v>14.26</v>
      </c>
      <c r="E16" s="335">
        <f>ROUND('USPS Base'!E13*(1+PostalMarkup),2)</f>
        <v>15.85</v>
      </c>
      <c r="F16" s="335">
        <f>ROUND('USPS Base'!F13*(1+PostalMarkup),2)</f>
        <v>21.62</v>
      </c>
      <c r="G16" s="335">
        <f>ROUND('USPS Base'!G13*(1+PostalMarkup),2)</f>
        <v>29.48</v>
      </c>
      <c r="H16" s="335">
        <f>ROUND('USPS Base'!H13*(1+PostalMarkup),2)</f>
        <v>38.29</v>
      </c>
      <c r="I16" s="335">
        <f>ROUND('USPS Base'!I13*(1+PostalMarkup),2)</f>
        <v>44.54</v>
      </c>
      <c r="J16" s="335">
        <f>ROUND('USPS Base'!J13*(1+PostalMarkup),2)</f>
        <v>110.11</v>
      </c>
      <c r="K16" s="134"/>
      <c r="M16" s="61" t="s">
        <v>199</v>
      </c>
      <c r="N16" s="61">
        <v>6.25</v>
      </c>
    </row>
    <row r="17" ht="12.75" customHeight="1">
      <c r="A17" s="334">
        <v>12.0</v>
      </c>
      <c r="B17" s="335">
        <f>ROUND('USPS Base'!B14*(1+PostalMarkup),2)</f>
        <v>13.19</v>
      </c>
      <c r="C17" s="335">
        <f>ROUND('USPS Base'!C14*(1+PostalMarkup),2)</f>
        <v>13.52</v>
      </c>
      <c r="D17" s="335">
        <f>ROUND('USPS Base'!D14*(1+PostalMarkup),2)</f>
        <v>14.97</v>
      </c>
      <c r="E17" s="335">
        <f>ROUND('USPS Base'!E14*(1+PostalMarkup),2)</f>
        <v>16.68</v>
      </c>
      <c r="F17" s="335">
        <f>ROUND('USPS Base'!F14*(1+PostalMarkup),2)</f>
        <v>22.88</v>
      </c>
      <c r="G17" s="335">
        <f>ROUND('USPS Base'!G14*(1+PostalMarkup),2)</f>
        <v>31.17</v>
      </c>
      <c r="H17" s="335">
        <f>ROUND('USPS Base'!H14*(1+PostalMarkup),2)</f>
        <v>40.37</v>
      </c>
      <c r="I17" s="335">
        <f>ROUND('USPS Base'!I14*(1+PostalMarkup),2)</f>
        <v>47.01</v>
      </c>
      <c r="J17" s="335">
        <f>ROUND('USPS Base'!J14*(1+PostalMarkup),2)</f>
        <v>118.04</v>
      </c>
      <c r="K17" s="134"/>
      <c r="M17" s="61" t="s">
        <v>200</v>
      </c>
      <c r="N17" s="61">
        <v>1.5</v>
      </c>
    </row>
    <row r="18" ht="12.75" customHeight="1">
      <c r="A18" s="334">
        <v>13.0</v>
      </c>
      <c r="B18" s="335">
        <f>ROUND('USPS Base'!B15*(1+PostalMarkup),2)</f>
        <v>13.78</v>
      </c>
      <c r="C18" s="335">
        <f>ROUND('USPS Base'!C15*(1+PostalMarkup),2)</f>
        <v>14.12</v>
      </c>
      <c r="D18" s="335">
        <f>ROUND('USPS Base'!D15*(1+PostalMarkup),2)</f>
        <v>15.69</v>
      </c>
      <c r="E18" s="335">
        <f>ROUND('USPS Base'!E15*(1+PostalMarkup),2)</f>
        <v>17.49</v>
      </c>
      <c r="F18" s="335">
        <f>ROUND('USPS Base'!F15*(1+PostalMarkup),2)</f>
        <v>24.12</v>
      </c>
      <c r="G18" s="335">
        <f>ROUND('USPS Base'!G15*(1+PostalMarkup),2)</f>
        <v>32.85</v>
      </c>
      <c r="H18" s="335">
        <f>ROUND('USPS Base'!H15*(1+PostalMarkup),2)</f>
        <v>42.44</v>
      </c>
      <c r="I18" s="335">
        <f>ROUND('USPS Base'!I15*(1+PostalMarkup),2)</f>
        <v>49.5</v>
      </c>
      <c r="J18" s="335">
        <f>ROUND('USPS Base'!J15*(1+PostalMarkup),2)</f>
        <v>122.25</v>
      </c>
      <c r="K18" s="134"/>
      <c r="M18" s="134" t="s">
        <v>201</v>
      </c>
    </row>
    <row r="19" ht="12.75" customHeight="1">
      <c r="A19" s="334">
        <v>14.0</v>
      </c>
      <c r="B19" s="335">
        <f>ROUND('USPS Base'!B16*(1+PostalMarkup),2)</f>
        <v>14.42</v>
      </c>
      <c r="C19" s="335">
        <f>ROUND('USPS Base'!C16*(1+PostalMarkup),2)</f>
        <v>14.78</v>
      </c>
      <c r="D19" s="335">
        <f>ROUND('USPS Base'!D16*(1+PostalMarkup),2)</f>
        <v>16.39</v>
      </c>
      <c r="E19" s="335">
        <f>ROUND('USPS Base'!E16*(1+PostalMarkup),2)</f>
        <v>18.3</v>
      </c>
      <c r="F19" s="335">
        <f>ROUND('USPS Base'!F16*(1+PostalMarkup),2)</f>
        <v>25.36</v>
      </c>
      <c r="G19" s="335">
        <f>ROUND('USPS Base'!G16*(1+PostalMarkup),2)</f>
        <v>34.4</v>
      </c>
      <c r="H19" s="335">
        <f>ROUND('USPS Base'!H16*(1+PostalMarkup),2)</f>
        <v>44.52</v>
      </c>
      <c r="I19" s="335">
        <f>ROUND('USPS Base'!I16*(1+PostalMarkup),2)</f>
        <v>51.99</v>
      </c>
      <c r="J19" s="335">
        <f>ROUND('USPS Base'!J16*(1+PostalMarkup),2)</f>
        <v>128.3</v>
      </c>
      <c r="K19" s="134"/>
    </row>
    <row r="20" ht="12.75" customHeight="1">
      <c r="A20" s="334">
        <v>15.0</v>
      </c>
      <c r="B20" s="335">
        <f>ROUND('USPS Base'!B17*(1+PostalMarkup),2)</f>
        <v>14.88</v>
      </c>
      <c r="C20" s="335">
        <f>ROUND('USPS Base'!C17*(1+PostalMarkup),2)</f>
        <v>15.26</v>
      </c>
      <c r="D20" s="335">
        <f>ROUND('USPS Base'!D17*(1+PostalMarkup),2)</f>
        <v>17.09</v>
      </c>
      <c r="E20" s="335">
        <f>ROUND('USPS Base'!E17*(1+PostalMarkup),2)</f>
        <v>19.11</v>
      </c>
      <c r="F20" s="335">
        <f>ROUND('USPS Base'!F17*(1+PostalMarkup),2)</f>
        <v>26.59</v>
      </c>
      <c r="G20" s="335">
        <f>ROUND('USPS Base'!G17*(1+PostalMarkup),2)</f>
        <v>35.93</v>
      </c>
      <c r="H20" s="335">
        <f>ROUND('USPS Base'!H17*(1+PostalMarkup),2)</f>
        <v>46.6</v>
      </c>
      <c r="I20" s="335">
        <f>ROUND('USPS Base'!I17*(1+PostalMarkup),2)</f>
        <v>54.47</v>
      </c>
      <c r="J20" s="335">
        <f>ROUND('USPS Base'!J17*(1+PostalMarkup),2)</f>
        <v>131.71</v>
      </c>
      <c r="K20" s="134"/>
      <c r="M20" s="134" t="s">
        <v>202</v>
      </c>
      <c r="N20" s="134"/>
    </row>
    <row r="21" ht="12.75" customHeight="1">
      <c r="A21" s="334">
        <v>16.0</v>
      </c>
      <c r="B21" s="335">
        <f>ROUND('USPS Base'!B18*(1+PostalMarkup),2)</f>
        <v>15.64</v>
      </c>
      <c r="C21" s="335">
        <f>ROUND('USPS Base'!C18*(1+PostalMarkup),2)</f>
        <v>16.03</v>
      </c>
      <c r="D21" s="335">
        <f>ROUND('USPS Base'!D18*(1+PostalMarkup),2)</f>
        <v>17.8</v>
      </c>
      <c r="E21" s="335">
        <f>ROUND('USPS Base'!E18*(1+PostalMarkup),2)</f>
        <v>19.91</v>
      </c>
      <c r="F21" s="335">
        <f>ROUND('USPS Base'!F18*(1+PostalMarkup),2)</f>
        <v>27.82</v>
      </c>
      <c r="G21" s="335">
        <f>ROUND('USPS Base'!G18*(1+PostalMarkup),2)</f>
        <v>37.48</v>
      </c>
      <c r="H21" s="335">
        <f>ROUND('USPS Base'!H18*(1+PostalMarkup),2)</f>
        <v>48.68</v>
      </c>
      <c r="I21" s="335">
        <f>ROUND('USPS Base'!I18*(1+PostalMarkup),2)</f>
        <v>56.95</v>
      </c>
      <c r="J21" s="335">
        <f>ROUND('USPS Base'!J18*(1+PostalMarkup),2)</f>
        <v>138.94</v>
      </c>
      <c r="K21" s="134"/>
      <c r="L21" s="134"/>
      <c r="M21" s="134"/>
      <c r="N21" s="134"/>
    </row>
    <row r="22" ht="12.75" customHeight="1">
      <c r="A22" s="334">
        <v>17.0</v>
      </c>
      <c r="B22" s="335">
        <f>ROUND('USPS Base'!B19*(1+PostalMarkup),2)</f>
        <v>16.19</v>
      </c>
      <c r="C22" s="335">
        <f>ROUND('USPS Base'!C19*(1+PostalMarkup),2)</f>
        <v>16.6</v>
      </c>
      <c r="D22" s="335">
        <f>ROUND('USPS Base'!D19*(1+PostalMarkup),2)</f>
        <v>18.49</v>
      </c>
      <c r="E22" s="335">
        <f>ROUND('USPS Base'!E19*(1+PostalMarkup),2)</f>
        <v>20.71</v>
      </c>
      <c r="F22" s="335">
        <f>ROUND('USPS Base'!F19*(1+PostalMarkup),2)</f>
        <v>29.03</v>
      </c>
      <c r="G22" s="335">
        <f>ROUND('USPS Base'!G19*(1+PostalMarkup),2)</f>
        <v>39.01</v>
      </c>
      <c r="H22" s="335">
        <f>ROUND('USPS Base'!H19*(1+PostalMarkup),2)</f>
        <v>50.75</v>
      </c>
      <c r="I22" s="335">
        <f>ROUND('USPS Base'!I19*(1+PostalMarkup),2)</f>
        <v>59.43</v>
      </c>
      <c r="J22" s="335">
        <f>ROUND('USPS Base'!J19*(1+PostalMarkup),2)</f>
        <v>146.27</v>
      </c>
      <c r="K22" s="134"/>
      <c r="L22" s="134"/>
      <c r="M22" s="134"/>
      <c r="N22" s="134"/>
    </row>
    <row r="23" ht="12.75" customHeight="1">
      <c r="A23" s="334">
        <v>18.0</v>
      </c>
      <c r="B23" s="335">
        <f>ROUND('USPS Base'!B20*(1+PostalMarkup),2)</f>
        <v>16.84</v>
      </c>
      <c r="C23" s="335">
        <f>ROUND('USPS Base'!C20*(1+PostalMarkup),2)</f>
        <v>17.26</v>
      </c>
      <c r="D23" s="335">
        <f>ROUND('USPS Base'!D20*(1+PostalMarkup),2)</f>
        <v>19.18</v>
      </c>
      <c r="E23" s="335">
        <f>ROUND('USPS Base'!E20*(1+PostalMarkup),2)</f>
        <v>21.51</v>
      </c>
      <c r="F23" s="335">
        <f>ROUND('USPS Base'!F20*(1+PostalMarkup),2)</f>
        <v>30.25</v>
      </c>
      <c r="G23" s="335">
        <f>ROUND('USPS Base'!G20*(1+PostalMarkup),2)</f>
        <v>40.55</v>
      </c>
      <c r="H23" s="335">
        <f>ROUND('USPS Base'!H20*(1+PostalMarkup),2)</f>
        <v>52.82</v>
      </c>
      <c r="I23" s="335">
        <f>ROUND('USPS Base'!I20*(1+PostalMarkup),2)</f>
        <v>61.91</v>
      </c>
      <c r="J23" s="335">
        <f>ROUND('USPS Base'!J20*(1+PostalMarkup),2)</f>
        <v>153.64</v>
      </c>
      <c r="K23" s="134"/>
      <c r="L23" s="134"/>
      <c r="M23" s="134"/>
      <c r="N23" s="134"/>
    </row>
    <row r="24" ht="12.75" customHeight="1">
      <c r="A24" s="334">
        <v>19.0</v>
      </c>
      <c r="B24" s="335">
        <f>ROUND('USPS Base'!B21*(1+PostalMarkup),2)</f>
        <v>17.4</v>
      </c>
      <c r="C24" s="335">
        <f>ROUND('USPS Base'!C21*(1+PostalMarkup),2)</f>
        <v>17.84</v>
      </c>
      <c r="D24" s="335">
        <f>ROUND('USPS Base'!D21*(1+PostalMarkup),2)</f>
        <v>19.88</v>
      </c>
      <c r="E24" s="335">
        <f>ROUND('USPS Base'!E21*(1+PostalMarkup),2)</f>
        <v>22.31</v>
      </c>
      <c r="F24" s="335">
        <f>ROUND('USPS Base'!F21*(1+PostalMarkup),2)</f>
        <v>31.48</v>
      </c>
      <c r="G24" s="335">
        <f>ROUND('USPS Base'!G21*(1+PostalMarkup),2)</f>
        <v>42.1</v>
      </c>
      <c r="H24" s="335">
        <f>ROUND('USPS Base'!H21*(1+PostalMarkup),2)</f>
        <v>54.9</v>
      </c>
      <c r="I24" s="335">
        <f>ROUND('USPS Base'!I21*(1+PostalMarkup),2)</f>
        <v>64.38</v>
      </c>
      <c r="J24" s="335">
        <f>ROUND('USPS Base'!J21*(1+PostalMarkup),2)</f>
        <v>160.93</v>
      </c>
      <c r="K24" s="134"/>
      <c r="L24" s="134"/>
      <c r="M24" s="134"/>
      <c r="N24" s="134"/>
    </row>
    <row r="25" ht="12.75" customHeight="1">
      <c r="A25" s="334">
        <v>20.0</v>
      </c>
      <c r="B25" s="335">
        <f>ROUND('USPS Base'!B22*(1+PostalMarkup),2)</f>
        <v>17.9</v>
      </c>
      <c r="C25" s="335">
        <f>ROUND('USPS Base'!C22*(1+PostalMarkup),2)</f>
        <v>18.35</v>
      </c>
      <c r="D25" s="335">
        <f>ROUND('USPS Base'!D22*(1+PostalMarkup),2)</f>
        <v>20.57</v>
      </c>
      <c r="E25" s="335">
        <f>ROUND('USPS Base'!E22*(1+PostalMarkup),2)</f>
        <v>23.1</v>
      </c>
      <c r="F25" s="335">
        <f>ROUND('USPS Base'!F22*(1+PostalMarkup),2)</f>
        <v>32.69</v>
      </c>
      <c r="G25" s="335">
        <f>ROUND('USPS Base'!G22*(1+PostalMarkup),2)</f>
        <v>43.64</v>
      </c>
      <c r="H25" s="335">
        <f>ROUND('USPS Base'!H22*(1+PostalMarkup),2)</f>
        <v>56.98</v>
      </c>
      <c r="I25" s="335">
        <f>ROUND('USPS Base'!I22*(1+PostalMarkup),2)</f>
        <v>66.88</v>
      </c>
      <c r="J25" s="335">
        <f>ROUND('USPS Base'!J22*(1+PostalMarkup),2)</f>
        <v>168.34</v>
      </c>
      <c r="K25" s="134"/>
      <c r="L25" s="134"/>
      <c r="M25" s="134"/>
      <c r="N25" s="134"/>
    </row>
    <row r="26" ht="12.75" customHeight="1">
      <c r="A26" s="334">
        <v>21.0</v>
      </c>
      <c r="B26" s="335">
        <f>ROUND('USPS Base'!B23*(1+PostalMarkup),2)</f>
        <v>18.43</v>
      </c>
      <c r="C26" s="335">
        <f>ROUND('USPS Base'!C23*(1+PostalMarkup),2)</f>
        <v>18.89</v>
      </c>
      <c r="D26" s="335">
        <f>ROUND('USPS Base'!D23*(1+PostalMarkup),2)</f>
        <v>21.3</v>
      </c>
      <c r="E26" s="335">
        <f>ROUND('USPS Base'!E23*(1+PostalMarkup),2)</f>
        <v>24.34</v>
      </c>
      <c r="F26" s="335">
        <f>ROUND('USPS Base'!F23*(1+PostalMarkup),2)</f>
        <v>34.07</v>
      </c>
      <c r="G26" s="335">
        <f>ROUND('USPS Base'!G23*(1+PostalMarkup),2)</f>
        <v>45.98</v>
      </c>
      <c r="H26" s="335">
        <f>ROUND('USPS Base'!H23*(1+PostalMarkup),2)</f>
        <v>59.07</v>
      </c>
      <c r="I26" s="335">
        <f>ROUND('USPS Base'!I23*(1+PostalMarkup),2)</f>
        <v>68.99</v>
      </c>
      <c r="J26" s="335">
        <f>ROUND('USPS Base'!J23*(1+PostalMarkup),2)</f>
        <v>171.93</v>
      </c>
      <c r="K26" s="134"/>
      <c r="L26" s="134"/>
      <c r="M26" s="134"/>
      <c r="N26" s="134"/>
    </row>
    <row r="27" ht="12.75" customHeight="1">
      <c r="A27" s="334">
        <v>22.0</v>
      </c>
      <c r="B27" s="335">
        <f>ROUND('USPS Base'!B24*(1+PostalMarkup),2)</f>
        <v>19.53</v>
      </c>
      <c r="C27" s="335">
        <f>ROUND('USPS Base'!C24*(1+PostalMarkup),2)</f>
        <v>20.02</v>
      </c>
      <c r="D27" s="335">
        <f>ROUND('USPS Base'!D24*(1+PostalMarkup),2)</f>
        <v>22.8</v>
      </c>
      <c r="E27" s="335">
        <f>ROUND('USPS Base'!E24*(1+PostalMarkup),2)</f>
        <v>26.27</v>
      </c>
      <c r="F27" s="335">
        <f>ROUND('USPS Base'!F24*(1+PostalMarkup),2)</f>
        <v>35.95</v>
      </c>
      <c r="G27" s="335">
        <f>ROUND('USPS Base'!G24*(1+PostalMarkup),2)</f>
        <v>48.44</v>
      </c>
      <c r="H27" s="335">
        <f>ROUND('USPS Base'!H24*(1+PostalMarkup),2)</f>
        <v>61.25</v>
      </c>
      <c r="I27" s="335">
        <f>ROUND('USPS Base'!I24*(1+PostalMarkup),2)</f>
        <v>71.17</v>
      </c>
      <c r="J27" s="335">
        <f>ROUND('USPS Base'!J24*(1+PostalMarkup),2)</f>
        <v>173.94</v>
      </c>
      <c r="K27" s="134"/>
      <c r="L27" s="134"/>
      <c r="M27" s="134"/>
      <c r="N27" s="134"/>
    </row>
    <row r="28" ht="12.75" customHeight="1">
      <c r="A28" s="334">
        <v>23.0</v>
      </c>
      <c r="B28" s="335">
        <f>ROUND('USPS Base'!B25*(1+PostalMarkup),2)</f>
        <v>20.69</v>
      </c>
      <c r="C28" s="335">
        <f>ROUND('USPS Base'!C25*(1+PostalMarkup),2)</f>
        <v>21.21</v>
      </c>
      <c r="D28" s="335">
        <f>ROUND('USPS Base'!D25*(1+PostalMarkup),2)</f>
        <v>24.43</v>
      </c>
      <c r="E28" s="335">
        <f>ROUND('USPS Base'!E25*(1+PostalMarkup),2)</f>
        <v>28.36</v>
      </c>
      <c r="F28" s="335">
        <f>ROUND('USPS Base'!F25*(1+PostalMarkup),2)</f>
        <v>37.93</v>
      </c>
      <c r="G28" s="335">
        <f>ROUND('USPS Base'!G25*(1+PostalMarkup),2)</f>
        <v>51.05</v>
      </c>
      <c r="H28" s="335">
        <f>ROUND('USPS Base'!H25*(1+PostalMarkup),2)</f>
        <v>63.49</v>
      </c>
      <c r="I28" s="335">
        <f>ROUND('USPS Base'!I25*(1+PostalMarkup),2)</f>
        <v>73.41</v>
      </c>
      <c r="J28" s="335">
        <f>ROUND('USPS Base'!J25*(1+PostalMarkup),2)</f>
        <v>174.97</v>
      </c>
      <c r="K28" s="134"/>
      <c r="L28" s="134"/>
      <c r="M28" s="134"/>
      <c r="N28" s="134"/>
    </row>
    <row r="29" ht="12.75" customHeight="1">
      <c r="A29" s="334">
        <v>24.0</v>
      </c>
      <c r="B29" s="335">
        <f>ROUND('USPS Base'!B26*(1+PostalMarkup),2)</f>
        <v>21.95</v>
      </c>
      <c r="C29" s="335">
        <f>ROUND('USPS Base'!C26*(1+PostalMarkup),2)</f>
        <v>22.5</v>
      </c>
      <c r="D29" s="335">
        <f>ROUND('USPS Base'!D26*(1+PostalMarkup),2)</f>
        <v>26.17</v>
      </c>
      <c r="E29" s="335">
        <f>ROUND('USPS Base'!E26*(1+PostalMarkup),2)</f>
        <v>30.64</v>
      </c>
      <c r="F29" s="335">
        <f>ROUND('USPS Base'!F26*(1+PostalMarkup),2)</f>
        <v>40.04</v>
      </c>
      <c r="G29" s="335">
        <f>ROUND('USPS Base'!G26*(1+PostalMarkup),2)</f>
        <v>53.79</v>
      </c>
      <c r="H29" s="335">
        <f>ROUND('USPS Base'!H26*(1+PostalMarkup),2)</f>
        <v>65.82</v>
      </c>
      <c r="I29" s="335">
        <f>ROUND('USPS Base'!I26*(1+PostalMarkup),2)</f>
        <v>75.72</v>
      </c>
      <c r="J29" s="335">
        <f>ROUND('USPS Base'!J26*(1+PostalMarkup),2)</f>
        <v>179.23</v>
      </c>
      <c r="K29" s="134"/>
      <c r="L29" s="134"/>
      <c r="M29" s="134"/>
      <c r="N29" s="134"/>
    </row>
    <row r="30" ht="12.75" customHeight="1">
      <c r="A30" s="334">
        <v>25.0</v>
      </c>
      <c r="B30" s="335">
        <f>ROUND('USPS Base'!B27*(1+PostalMarkup),2)</f>
        <v>23.28</v>
      </c>
      <c r="C30" s="335">
        <f>ROUND('USPS Base'!C27*(1+PostalMarkup),2)</f>
        <v>23.86</v>
      </c>
      <c r="D30" s="335">
        <f>ROUND('USPS Base'!D27*(1+PostalMarkup),2)</f>
        <v>28.05</v>
      </c>
      <c r="E30" s="335">
        <f>ROUND('USPS Base'!E27*(1+PostalMarkup),2)</f>
        <v>33.11</v>
      </c>
      <c r="F30" s="335">
        <f>ROUND('USPS Base'!F27*(1+PostalMarkup),2)</f>
        <v>42.26</v>
      </c>
      <c r="G30" s="335">
        <f>ROUND('USPS Base'!G27*(1+PostalMarkup),2)</f>
        <v>56.68</v>
      </c>
      <c r="H30" s="335">
        <f>ROUND('USPS Base'!H27*(1+PostalMarkup),2)</f>
        <v>68.26</v>
      </c>
      <c r="I30" s="335">
        <f>ROUND('USPS Base'!I27*(1+PostalMarkup),2)</f>
        <v>78.11</v>
      </c>
      <c r="J30" s="335">
        <f>ROUND('USPS Base'!J27*(1+PostalMarkup),2)</f>
        <v>182.33</v>
      </c>
      <c r="K30" s="134"/>
      <c r="L30" s="134"/>
      <c r="M30" s="134"/>
      <c r="N30" s="134"/>
    </row>
    <row r="31" ht="12.75" customHeight="1">
      <c r="A31" s="334">
        <v>26.0</v>
      </c>
      <c r="B31" s="335">
        <f>ROUND('USPS Base'!B28*(1+PostalMarkup),2)</f>
        <v>26.03</v>
      </c>
      <c r="C31" s="335">
        <f>ROUND('USPS Base'!C28*(1+PostalMarkup),2)</f>
        <v>28.78</v>
      </c>
      <c r="D31" s="335">
        <f>ROUND('USPS Base'!D28*(1+PostalMarkup),2)</f>
        <v>33.37</v>
      </c>
      <c r="E31" s="335">
        <f>ROUND('USPS Base'!E28*(1+PostalMarkup),2)</f>
        <v>43.01</v>
      </c>
      <c r="F31" s="335">
        <f>ROUND('USPS Base'!F28*(1+PostalMarkup),2)</f>
        <v>55.99</v>
      </c>
      <c r="G31" s="335">
        <f>ROUND('USPS Base'!G28*(1+PostalMarkup),2)</f>
        <v>71.31</v>
      </c>
      <c r="H31" s="335">
        <f>ROUND('USPS Base'!H28*(1+PostalMarkup),2)</f>
        <v>84.54</v>
      </c>
      <c r="I31" s="335">
        <f>ROUND('USPS Base'!I28*(1+PostalMarkup),2)</f>
        <v>98.27</v>
      </c>
      <c r="J31" s="335">
        <f>ROUND('USPS Base'!J28*(1+PostalMarkup),2)</f>
        <v>191.46</v>
      </c>
      <c r="K31" s="134"/>
      <c r="L31" s="134"/>
      <c r="M31" s="134"/>
      <c r="N31" s="134"/>
    </row>
    <row r="32" ht="12.75" customHeight="1">
      <c r="A32" s="334">
        <v>27.0</v>
      </c>
      <c r="B32" s="335">
        <f>ROUND('USPS Base'!B29*(1+PostalMarkup),2)</f>
        <v>27.67</v>
      </c>
      <c r="C32" s="335">
        <f>ROUND('USPS Base'!C29*(1+PostalMarkup),2)</f>
        <v>30.38</v>
      </c>
      <c r="D32" s="335">
        <f>ROUND('USPS Base'!D29*(1+PostalMarkup),2)</f>
        <v>34.9</v>
      </c>
      <c r="E32" s="335">
        <f>ROUND('USPS Base'!E29*(1+PostalMarkup),2)</f>
        <v>45.67</v>
      </c>
      <c r="F32" s="335">
        <f>ROUND('USPS Base'!F29*(1+PostalMarkup),2)</f>
        <v>61.09</v>
      </c>
      <c r="G32" s="335">
        <f>ROUND('USPS Base'!G29*(1+PostalMarkup),2)</f>
        <v>72.29</v>
      </c>
      <c r="H32" s="335">
        <f>ROUND('USPS Base'!H29*(1+PostalMarkup),2)</f>
        <v>86.69</v>
      </c>
      <c r="I32" s="335">
        <f>ROUND('USPS Base'!I29*(1+PostalMarkup),2)</f>
        <v>101.93</v>
      </c>
      <c r="J32" s="335">
        <f>ROUND('USPS Base'!J29*(1+PostalMarkup),2)</f>
        <v>198.69</v>
      </c>
      <c r="K32" s="134"/>
      <c r="L32" s="134"/>
      <c r="M32" s="134"/>
      <c r="N32" s="134"/>
    </row>
    <row r="33" ht="12.75" customHeight="1">
      <c r="A33" s="334">
        <v>28.0</v>
      </c>
      <c r="B33" s="335">
        <f>ROUND('USPS Base'!B30*(1+PostalMarkup),2)</f>
        <v>28.62</v>
      </c>
      <c r="C33" s="335">
        <f>ROUND('USPS Base'!C30*(1+PostalMarkup),2)</f>
        <v>31.15</v>
      </c>
      <c r="D33" s="335">
        <f>ROUND('USPS Base'!D30*(1+PostalMarkup),2)</f>
        <v>35.39</v>
      </c>
      <c r="E33" s="335">
        <f>ROUND('USPS Base'!E30*(1+PostalMarkup),2)</f>
        <v>46.98</v>
      </c>
      <c r="F33" s="335">
        <f>ROUND('USPS Base'!F30*(1+PostalMarkup),2)</f>
        <v>62.71</v>
      </c>
      <c r="G33" s="335">
        <f>ROUND('USPS Base'!G30*(1+PostalMarkup),2)</f>
        <v>73.3</v>
      </c>
      <c r="H33" s="335">
        <f>ROUND('USPS Base'!H30*(1+PostalMarkup),2)</f>
        <v>88.76</v>
      </c>
      <c r="I33" s="335">
        <f>ROUND('USPS Base'!I30*(1+PostalMarkup),2)</f>
        <v>106.01</v>
      </c>
      <c r="J33" s="335">
        <f>ROUND('USPS Base'!J30*(1+PostalMarkup),2)</f>
        <v>206.15</v>
      </c>
      <c r="K33" s="134"/>
      <c r="L33" s="134"/>
      <c r="M33" s="134"/>
      <c r="N33" s="134"/>
    </row>
    <row r="34" ht="12.75" customHeight="1">
      <c r="A34" s="334">
        <v>29.0</v>
      </c>
      <c r="B34" s="335">
        <f>ROUND('USPS Base'!B31*(1+PostalMarkup),2)</f>
        <v>29.59</v>
      </c>
      <c r="C34" s="335">
        <f>ROUND('USPS Base'!C31*(1+PostalMarkup),2)</f>
        <v>31.91</v>
      </c>
      <c r="D34" s="335">
        <f>ROUND('USPS Base'!D31*(1+PostalMarkup),2)</f>
        <v>35.76</v>
      </c>
      <c r="E34" s="335">
        <f>ROUND('USPS Base'!E31*(1+PostalMarkup),2)</f>
        <v>48.28</v>
      </c>
      <c r="F34" s="335">
        <f>ROUND('USPS Base'!F31*(1+PostalMarkup),2)</f>
        <v>63.56</v>
      </c>
      <c r="G34" s="335">
        <f>ROUND('USPS Base'!G31*(1+PostalMarkup),2)</f>
        <v>74.56</v>
      </c>
      <c r="H34" s="335">
        <f>ROUND('USPS Base'!H31*(1+PostalMarkup),2)</f>
        <v>90.86</v>
      </c>
      <c r="I34" s="335">
        <f>ROUND('USPS Base'!I31*(1+PostalMarkup),2)</f>
        <v>109</v>
      </c>
      <c r="J34" s="335">
        <f>ROUND('USPS Base'!J31*(1+PostalMarkup),2)</f>
        <v>211.66</v>
      </c>
      <c r="K34" s="134"/>
      <c r="L34" s="134"/>
      <c r="M34" s="134"/>
      <c r="N34" s="134"/>
    </row>
    <row r="35" ht="12.75" customHeight="1">
      <c r="A35" s="334">
        <v>30.0</v>
      </c>
      <c r="B35" s="335">
        <f>ROUND('USPS Base'!B32*(1+PostalMarkup),2)</f>
        <v>30.57</v>
      </c>
      <c r="C35" s="335">
        <f>ROUND('USPS Base'!C32*(1+PostalMarkup),2)</f>
        <v>32.7</v>
      </c>
      <c r="D35" s="335">
        <f>ROUND('USPS Base'!D32*(1+PostalMarkup),2)</f>
        <v>36.28</v>
      </c>
      <c r="E35" s="335">
        <f>ROUND('USPS Base'!E32*(1+PostalMarkup),2)</f>
        <v>49.41</v>
      </c>
      <c r="F35" s="335">
        <f>ROUND('USPS Base'!F32*(1+PostalMarkup),2)</f>
        <v>64.44</v>
      </c>
      <c r="G35" s="335">
        <f>ROUND('USPS Base'!G32*(1+PostalMarkup),2)</f>
        <v>76.7</v>
      </c>
      <c r="H35" s="335">
        <f>ROUND('USPS Base'!H32*(1+PostalMarkup),2)</f>
        <v>92.92</v>
      </c>
      <c r="I35" s="335">
        <f>ROUND('USPS Base'!I32*(1+PostalMarkup),2)</f>
        <v>111.33</v>
      </c>
      <c r="J35" s="335">
        <f>ROUND('USPS Base'!J32*(1+PostalMarkup),2)</f>
        <v>216.24</v>
      </c>
      <c r="K35" s="134"/>
      <c r="L35" s="134"/>
      <c r="M35" s="134"/>
      <c r="N35" s="134"/>
    </row>
    <row r="36" ht="12.75" customHeight="1">
      <c r="A36" s="334">
        <v>31.0</v>
      </c>
      <c r="B36" s="335">
        <f>ROUND('USPS Base'!B33*(1+PostalMarkup),2)</f>
        <v>31.54</v>
      </c>
      <c r="C36" s="335">
        <f>ROUND('USPS Base'!C33*(1+PostalMarkup),2)</f>
        <v>33.45</v>
      </c>
      <c r="D36" s="335">
        <f>ROUND('USPS Base'!D33*(1+PostalMarkup),2)</f>
        <v>36.64</v>
      </c>
      <c r="E36" s="335">
        <f>ROUND('USPS Base'!E33*(1+PostalMarkup),2)</f>
        <v>50.2</v>
      </c>
      <c r="F36" s="335">
        <f>ROUND('USPS Base'!F33*(1+PostalMarkup),2)</f>
        <v>65.27</v>
      </c>
      <c r="G36" s="335">
        <f>ROUND('USPS Base'!G33*(1+PostalMarkup),2)</f>
        <v>77.84</v>
      </c>
      <c r="H36" s="335">
        <f>ROUND('USPS Base'!H33*(1+PostalMarkup),2)</f>
        <v>95.02</v>
      </c>
      <c r="I36" s="335">
        <f>ROUND('USPS Base'!I33*(1+PostalMarkup),2)</f>
        <v>113.93</v>
      </c>
      <c r="J36" s="335">
        <f>ROUND('USPS Base'!J33*(1+PostalMarkup),2)</f>
        <v>222.44</v>
      </c>
      <c r="K36" s="134"/>
      <c r="L36" s="134"/>
      <c r="M36" s="134"/>
      <c r="N36" s="134"/>
    </row>
    <row r="37" ht="12.75" customHeight="1">
      <c r="A37" s="334">
        <v>32.0</v>
      </c>
      <c r="B37" s="335">
        <f>ROUND('USPS Base'!B34*(1+PostalMarkup),2)</f>
        <v>31.86</v>
      </c>
      <c r="C37" s="335">
        <f>ROUND('USPS Base'!C34*(1+PostalMarkup),2)</f>
        <v>33.95</v>
      </c>
      <c r="D37" s="335">
        <f>ROUND('USPS Base'!D34*(1+PostalMarkup),2)</f>
        <v>37.43</v>
      </c>
      <c r="E37" s="335">
        <f>ROUND('USPS Base'!E34*(1+PostalMarkup),2)</f>
        <v>51.05</v>
      </c>
      <c r="F37" s="335">
        <f>ROUND('USPS Base'!F34*(1+PostalMarkup),2)</f>
        <v>66.04</v>
      </c>
      <c r="G37" s="335">
        <f>ROUND('USPS Base'!G34*(1+PostalMarkup),2)</f>
        <v>78.88</v>
      </c>
      <c r="H37" s="335">
        <f>ROUND('USPS Base'!H34*(1+PostalMarkup),2)</f>
        <v>97.12</v>
      </c>
      <c r="I37" s="335">
        <f>ROUND('USPS Base'!I34*(1+PostalMarkup),2)</f>
        <v>116.01</v>
      </c>
      <c r="J37" s="335">
        <f>ROUND('USPS Base'!J34*(1+PostalMarkup),2)</f>
        <v>226.97</v>
      </c>
      <c r="K37" s="134"/>
      <c r="L37" s="134"/>
      <c r="M37" s="134"/>
      <c r="N37" s="134"/>
    </row>
    <row r="38" ht="12.75" customHeight="1">
      <c r="A38" s="334">
        <v>33.0</v>
      </c>
      <c r="B38" s="335">
        <f>ROUND('USPS Base'!B35*(1+PostalMarkup),2)</f>
        <v>32.3</v>
      </c>
      <c r="C38" s="335">
        <f>ROUND('USPS Base'!C35*(1+PostalMarkup),2)</f>
        <v>34.62</v>
      </c>
      <c r="D38" s="335">
        <f>ROUND('USPS Base'!D35*(1+PostalMarkup),2)</f>
        <v>38.49</v>
      </c>
      <c r="E38" s="335">
        <f>ROUND('USPS Base'!E35*(1+PostalMarkup),2)</f>
        <v>52.34</v>
      </c>
      <c r="F38" s="335">
        <f>ROUND('USPS Base'!F35*(1+PostalMarkup),2)</f>
        <v>66.92</v>
      </c>
      <c r="G38" s="335">
        <f>ROUND('USPS Base'!G35*(1+PostalMarkup),2)</f>
        <v>80.44</v>
      </c>
      <c r="H38" s="335">
        <f>ROUND('USPS Base'!H35*(1+PostalMarkup),2)</f>
        <v>99.19</v>
      </c>
      <c r="I38" s="335">
        <f>ROUND('USPS Base'!I35*(1+PostalMarkup),2)</f>
        <v>118.4</v>
      </c>
      <c r="J38" s="335">
        <f>ROUND('USPS Base'!J35*(1+PostalMarkup),2)</f>
        <v>231.17</v>
      </c>
      <c r="K38" s="134"/>
      <c r="L38" s="134"/>
      <c r="M38" s="134"/>
      <c r="N38" s="134"/>
    </row>
    <row r="39" ht="12.75" customHeight="1">
      <c r="A39" s="334">
        <v>34.0</v>
      </c>
      <c r="B39" s="335">
        <f>ROUND('USPS Base'!B36*(1+PostalMarkup),2)</f>
        <v>32.52</v>
      </c>
      <c r="C39" s="335">
        <f>ROUND('USPS Base'!C36*(1+PostalMarkup),2)</f>
        <v>35.13</v>
      </c>
      <c r="D39" s="335">
        <f>ROUND('USPS Base'!D36*(1+PostalMarkup),2)</f>
        <v>39.51</v>
      </c>
      <c r="E39" s="335">
        <f>ROUND('USPS Base'!E36*(1+PostalMarkup),2)</f>
        <v>53.68</v>
      </c>
      <c r="F39" s="335">
        <f>ROUND('USPS Base'!F36*(1+PostalMarkup),2)</f>
        <v>68.39</v>
      </c>
      <c r="G39" s="335">
        <f>ROUND('USPS Base'!G36*(1+PostalMarkup),2)</f>
        <v>82.41</v>
      </c>
      <c r="H39" s="335">
        <f>ROUND('USPS Base'!H36*(1+PostalMarkup),2)</f>
        <v>101.28</v>
      </c>
      <c r="I39" s="335">
        <f>ROUND('USPS Base'!I36*(1+PostalMarkup),2)</f>
        <v>120.74</v>
      </c>
      <c r="J39" s="335">
        <f>ROUND('USPS Base'!J36*(1+PostalMarkup),2)</f>
        <v>235.54</v>
      </c>
      <c r="K39" s="134"/>
      <c r="L39" s="134"/>
      <c r="M39" s="134"/>
      <c r="N39" s="134"/>
    </row>
    <row r="40" ht="12.75" customHeight="1">
      <c r="A40" s="334">
        <v>35.0</v>
      </c>
      <c r="B40" s="335">
        <f>ROUND('USPS Base'!B37*(1+PostalMarkup),2)</f>
        <v>32.82</v>
      </c>
      <c r="C40" s="335">
        <f>ROUND('USPS Base'!C37*(1+PostalMarkup),2)</f>
        <v>35.68</v>
      </c>
      <c r="D40" s="335">
        <f>ROUND('USPS Base'!D37*(1+PostalMarkup),2)</f>
        <v>40.45</v>
      </c>
      <c r="E40" s="335">
        <f>ROUND('USPS Base'!E37*(1+PostalMarkup),2)</f>
        <v>54.45</v>
      </c>
      <c r="F40" s="335">
        <f>ROUND('USPS Base'!F37*(1+PostalMarkup),2)</f>
        <v>69.86</v>
      </c>
      <c r="G40" s="335">
        <f>ROUND('USPS Base'!G37*(1+PostalMarkup),2)</f>
        <v>84.66</v>
      </c>
      <c r="H40" s="335">
        <f>ROUND('USPS Base'!H37*(1+PostalMarkup),2)</f>
        <v>103.36</v>
      </c>
      <c r="I40" s="335">
        <f>ROUND('USPS Base'!I37*(1+PostalMarkup),2)</f>
        <v>122.61</v>
      </c>
      <c r="J40" s="335">
        <f>ROUND('USPS Base'!J37*(1+PostalMarkup),2)</f>
        <v>239.55</v>
      </c>
      <c r="K40" s="134"/>
      <c r="L40" s="134"/>
      <c r="M40" s="134"/>
      <c r="N40" s="134"/>
    </row>
    <row r="41" ht="12.75" customHeight="1">
      <c r="A41" s="334">
        <v>36.0</v>
      </c>
      <c r="B41" s="335">
        <f>ROUND('USPS Base'!B38*(1+PostalMarkup),2)</f>
        <v>33.14</v>
      </c>
      <c r="C41" s="335">
        <f>ROUND('USPS Base'!C38*(1+PostalMarkup),2)</f>
        <v>36.33</v>
      </c>
      <c r="D41" s="335">
        <f>ROUND('USPS Base'!D38*(1+PostalMarkup),2)</f>
        <v>41.65</v>
      </c>
      <c r="E41" s="335">
        <f>ROUND('USPS Base'!E38*(1+PostalMarkup),2)</f>
        <v>55.19</v>
      </c>
      <c r="F41" s="335">
        <f>ROUND('USPS Base'!F38*(1+PostalMarkup),2)</f>
        <v>71.39</v>
      </c>
      <c r="G41" s="335">
        <f>ROUND('USPS Base'!G38*(1+PostalMarkup),2)</f>
        <v>86.85</v>
      </c>
      <c r="H41" s="335">
        <f>ROUND('USPS Base'!H38*(1+PostalMarkup),2)</f>
        <v>104.79</v>
      </c>
      <c r="I41" s="335">
        <f>ROUND('USPS Base'!I38*(1+PostalMarkup),2)</f>
        <v>124.8</v>
      </c>
      <c r="J41" s="335">
        <f>ROUND('USPS Base'!J38*(1+PostalMarkup),2)</f>
        <v>243.63</v>
      </c>
      <c r="K41" s="134"/>
      <c r="L41" s="134"/>
      <c r="M41" s="134"/>
      <c r="N41" s="134"/>
    </row>
    <row r="42" ht="12.75" customHeight="1">
      <c r="A42" s="334">
        <v>37.0</v>
      </c>
      <c r="B42" s="335">
        <f>ROUND('USPS Base'!B39*(1+PostalMarkup),2)</f>
        <v>33.45</v>
      </c>
      <c r="C42" s="335">
        <f>ROUND('USPS Base'!C39*(1+PostalMarkup),2)</f>
        <v>36.82</v>
      </c>
      <c r="D42" s="335">
        <f>ROUND('USPS Base'!D39*(1+PostalMarkup),2)</f>
        <v>42.43</v>
      </c>
      <c r="E42" s="335">
        <f>ROUND('USPS Base'!E39*(1+PostalMarkup),2)</f>
        <v>55.98</v>
      </c>
      <c r="F42" s="335">
        <f>ROUND('USPS Base'!F39*(1+PostalMarkup),2)</f>
        <v>72.67</v>
      </c>
      <c r="G42" s="335">
        <f>ROUND('USPS Base'!G39*(1+PostalMarkup),2)</f>
        <v>89.17</v>
      </c>
      <c r="H42" s="335">
        <f>ROUND('USPS Base'!H39*(1+PostalMarkup),2)</f>
        <v>106.17</v>
      </c>
      <c r="I42" s="335">
        <f>ROUND('USPS Base'!I39*(1+PostalMarkup),2)</f>
        <v>126.94</v>
      </c>
      <c r="J42" s="335">
        <f>ROUND('USPS Base'!J39*(1+PostalMarkup),2)</f>
        <v>247.65</v>
      </c>
      <c r="K42" s="134"/>
      <c r="L42" s="134"/>
      <c r="M42" s="134"/>
      <c r="N42" s="134"/>
    </row>
    <row r="43" ht="12.75" customHeight="1">
      <c r="A43" s="334">
        <v>38.0</v>
      </c>
      <c r="B43" s="335">
        <f>ROUND('USPS Base'!B40*(1+PostalMarkup),2)</f>
        <v>33.69</v>
      </c>
      <c r="C43" s="335">
        <f>ROUND('USPS Base'!C40*(1+PostalMarkup),2)</f>
        <v>37.37</v>
      </c>
      <c r="D43" s="335">
        <f>ROUND('USPS Base'!D40*(1+PostalMarkup),2)</f>
        <v>43.47</v>
      </c>
      <c r="E43" s="335">
        <f>ROUND('USPS Base'!E40*(1+PostalMarkup),2)</f>
        <v>56.69</v>
      </c>
      <c r="F43" s="335">
        <f>ROUND('USPS Base'!F40*(1+PostalMarkup),2)</f>
        <v>74.14</v>
      </c>
      <c r="G43" s="335">
        <f>ROUND('USPS Base'!G40*(1+PostalMarkup),2)</f>
        <v>91.7</v>
      </c>
      <c r="H43" s="335">
        <f>ROUND('USPS Base'!H40*(1+PostalMarkup),2)</f>
        <v>107.4</v>
      </c>
      <c r="I43" s="335">
        <f>ROUND('USPS Base'!I40*(1+PostalMarkup),2)</f>
        <v>129.06</v>
      </c>
      <c r="J43" s="335">
        <f>ROUND('USPS Base'!J40*(1+PostalMarkup),2)</f>
        <v>251.61</v>
      </c>
      <c r="K43" s="134"/>
      <c r="L43" s="134"/>
      <c r="M43" s="134"/>
      <c r="N43" s="134"/>
    </row>
    <row r="44" ht="12.75" customHeight="1">
      <c r="A44" s="334">
        <v>39.0</v>
      </c>
      <c r="B44" s="335">
        <f>ROUND('USPS Base'!B41*(1+PostalMarkup),2)</f>
        <v>33.96</v>
      </c>
      <c r="C44" s="335">
        <f>ROUND('USPS Base'!C41*(1+PostalMarkup),2)</f>
        <v>37.92</v>
      </c>
      <c r="D44" s="335">
        <f>ROUND('USPS Base'!D41*(1+PostalMarkup),2)</f>
        <v>44.52</v>
      </c>
      <c r="E44" s="335">
        <f>ROUND('USPS Base'!E41*(1+PostalMarkup),2)</f>
        <v>57.35</v>
      </c>
      <c r="F44" s="335">
        <f>ROUND('USPS Base'!F41*(1+PostalMarkup),2)</f>
        <v>75.69</v>
      </c>
      <c r="G44" s="335">
        <f>ROUND('USPS Base'!G41*(1+PostalMarkup),2)</f>
        <v>93.91</v>
      </c>
      <c r="H44" s="335">
        <f>ROUND('USPS Base'!H41*(1+PostalMarkup),2)</f>
        <v>110.32</v>
      </c>
      <c r="I44" s="335">
        <f>ROUND('USPS Base'!I41*(1+PostalMarkup),2)</f>
        <v>131.07</v>
      </c>
      <c r="J44" s="335">
        <f>ROUND('USPS Base'!J41*(1+PostalMarkup),2)</f>
        <v>255.51</v>
      </c>
      <c r="K44" s="134"/>
      <c r="L44" s="134"/>
      <c r="M44" s="134"/>
      <c r="N44" s="134"/>
    </row>
    <row r="45" ht="12.75" customHeight="1">
      <c r="A45" s="334">
        <v>40.0</v>
      </c>
      <c r="B45" s="335">
        <f>ROUND('USPS Base'!B42*(1+PostalMarkup),2)</f>
        <v>34.24</v>
      </c>
      <c r="C45" s="335">
        <f>ROUND('USPS Base'!C42*(1+PostalMarkup),2)</f>
        <v>38.45</v>
      </c>
      <c r="D45" s="335">
        <f>ROUND('USPS Base'!D42*(1+PostalMarkup),2)</f>
        <v>45.45</v>
      </c>
      <c r="E45" s="335">
        <f>ROUND('USPS Base'!E42*(1+PostalMarkup),2)</f>
        <v>58.11</v>
      </c>
      <c r="F45" s="335">
        <f>ROUND('USPS Base'!F42*(1+PostalMarkup),2)</f>
        <v>77.29</v>
      </c>
      <c r="G45" s="335">
        <f>ROUND('USPS Base'!G42*(1+PostalMarkup),2)</f>
        <v>95.45</v>
      </c>
      <c r="H45" s="335">
        <f>ROUND('USPS Base'!H42*(1+PostalMarkup),2)</f>
        <v>112.84</v>
      </c>
      <c r="I45" s="335">
        <f>ROUND('USPS Base'!I42*(1+PostalMarkup),2)</f>
        <v>132.95</v>
      </c>
      <c r="J45" s="335">
        <f>ROUND('USPS Base'!J42*(1+PostalMarkup),2)</f>
        <v>258.96</v>
      </c>
      <c r="K45" s="134"/>
      <c r="L45" s="134"/>
      <c r="M45" s="134"/>
      <c r="N45" s="134"/>
    </row>
    <row r="46" ht="12.75" customHeight="1">
      <c r="A46" s="334">
        <v>41.0</v>
      </c>
      <c r="B46" s="335">
        <f>ROUND('USPS Base'!B43*(1+PostalMarkup),2)</f>
        <v>34.6</v>
      </c>
      <c r="C46" s="335">
        <f>ROUND('USPS Base'!C43*(1+PostalMarkup),2)</f>
        <v>38.95</v>
      </c>
      <c r="D46" s="335">
        <f>ROUND('USPS Base'!D43*(1+PostalMarkup),2)</f>
        <v>46.22</v>
      </c>
      <c r="E46" s="335">
        <f>ROUND('USPS Base'!E43*(1+PostalMarkup),2)</f>
        <v>58.74</v>
      </c>
      <c r="F46" s="335">
        <f>ROUND('USPS Base'!F43*(1+PostalMarkup),2)</f>
        <v>77.97</v>
      </c>
      <c r="G46" s="335">
        <f>ROUND('USPS Base'!G43*(1+PostalMarkup),2)</f>
        <v>97.08</v>
      </c>
      <c r="H46" s="335">
        <f>ROUND('USPS Base'!H43*(1+PostalMarkup),2)</f>
        <v>115.3</v>
      </c>
      <c r="I46" s="335">
        <f>ROUND('USPS Base'!I43*(1+PostalMarkup),2)</f>
        <v>135.07</v>
      </c>
      <c r="J46" s="335">
        <f>ROUND('USPS Base'!J43*(1+PostalMarkup),2)</f>
        <v>264.78</v>
      </c>
      <c r="K46" s="134"/>
      <c r="L46" s="134"/>
      <c r="M46" s="134"/>
      <c r="N46" s="134"/>
    </row>
    <row r="47" ht="12.75" customHeight="1">
      <c r="A47" s="334">
        <v>42.0</v>
      </c>
      <c r="B47" s="335">
        <f>ROUND('USPS Base'!B44*(1+PostalMarkup),2)</f>
        <v>34.86</v>
      </c>
      <c r="C47" s="335">
        <f>ROUND('USPS Base'!C44*(1+PostalMarkup),2)</f>
        <v>39.25</v>
      </c>
      <c r="D47" s="335">
        <f>ROUND('USPS Base'!D44*(1+PostalMarkup),2)</f>
        <v>46.59</v>
      </c>
      <c r="E47" s="335">
        <f>ROUND('USPS Base'!E44*(1+PostalMarkup),2)</f>
        <v>59.26</v>
      </c>
      <c r="F47" s="335">
        <f>ROUND('USPS Base'!F44*(1+PostalMarkup),2)</f>
        <v>79.3</v>
      </c>
      <c r="G47" s="335">
        <f>ROUND('USPS Base'!G44*(1+PostalMarkup),2)</f>
        <v>98.82</v>
      </c>
      <c r="H47" s="335">
        <f>ROUND('USPS Base'!H44*(1+PostalMarkup),2)</f>
        <v>116.92</v>
      </c>
      <c r="I47" s="335">
        <f>ROUND('USPS Base'!I44*(1+PostalMarkup),2)</f>
        <v>136.8</v>
      </c>
      <c r="J47" s="335">
        <f>ROUND('USPS Base'!J44*(1+PostalMarkup),2)</f>
        <v>268.4</v>
      </c>
      <c r="K47" s="134"/>
      <c r="L47" s="134"/>
      <c r="M47" s="134"/>
      <c r="N47" s="134"/>
    </row>
    <row r="48" ht="12.75" customHeight="1">
      <c r="A48" s="334">
        <v>43.0</v>
      </c>
      <c r="B48" s="335">
        <f>ROUND('USPS Base'!B45*(1+PostalMarkup),2)</f>
        <v>35.3</v>
      </c>
      <c r="C48" s="335">
        <f>ROUND('USPS Base'!C45*(1+PostalMarkup),2)</f>
        <v>39.66</v>
      </c>
      <c r="D48" s="335">
        <f>ROUND('USPS Base'!D45*(1+PostalMarkup),2)</f>
        <v>46.93</v>
      </c>
      <c r="E48" s="335">
        <f>ROUND('USPS Base'!E45*(1+PostalMarkup),2)</f>
        <v>59.79</v>
      </c>
      <c r="F48" s="335">
        <f>ROUND('USPS Base'!F45*(1+PostalMarkup),2)</f>
        <v>80.62</v>
      </c>
      <c r="G48" s="335">
        <f>ROUND('USPS Base'!G45*(1+PostalMarkup),2)</f>
        <v>101.23</v>
      </c>
      <c r="H48" s="335">
        <f>ROUND('USPS Base'!H45*(1+PostalMarkup),2)</f>
        <v>118.4</v>
      </c>
      <c r="I48" s="335">
        <f>ROUND('USPS Base'!I45*(1+PostalMarkup),2)</f>
        <v>138.27</v>
      </c>
      <c r="J48" s="335">
        <f>ROUND('USPS Base'!J45*(1+PostalMarkup),2)</f>
        <v>271.83</v>
      </c>
      <c r="K48" s="134"/>
      <c r="L48" s="134"/>
      <c r="M48" s="134"/>
      <c r="N48" s="134"/>
    </row>
    <row r="49" ht="12.75" customHeight="1">
      <c r="A49" s="334">
        <v>44.0</v>
      </c>
      <c r="B49" s="335">
        <f>ROUND('USPS Base'!B46*(1+PostalMarkup),2)</f>
        <v>35.54</v>
      </c>
      <c r="C49" s="335">
        <f>ROUND('USPS Base'!C46*(1+PostalMarkup),2)</f>
        <v>39.94</v>
      </c>
      <c r="D49" s="335">
        <f>ROUND('USPS Base'!D46*(1+PostalMarkup),2)</f>
        <v>47.27</v>
      </c>
      <c r="E49" s="335">
        <f>ROUND('USPS Base'!E46*(1+PostalMarkup),2)</f>
        <v>60.31</v>
      </c>
      <c r="F49" s="335">
        <f>ROUND('USPS Base'!F46*(1+PostalMarkup),2)</f>
        <v>81.94</v>
      </c>
      <c r="G49" s="335">
        <f>ROUND('USPS Base'!G46*(1+PostalMarkup),2)</f>
        <v>102.87</v>
      </c>
      <c r="H49" s="335">
        <f>ROUND('USPS Base'!H46*(1+PostalMarkup),2)</f>
        <v>119.85</v>
      </c>
      <c r="I49" s="335">
        <f>ROUND('USPS Base'!I46*(1+PostalMarkup),2)</f>
        <v>140.26</v>
      </c>
      <c r="J49" s="335">
        <f>ROUND('USPS Base'!J46*(1+PostalMarkup),2)</f>
        <v>274.97</v>
      </c>
      <c r="K49" s="134"/>
      <c r="L49" s="134"/>
      <c r="M49" s="134"/>
      <c r="N49" s="134"/>
    </row>
    <row r="50" ht="12.75" customHeight="1">
      <c r="A50" s="334">
        <v>45.0</v>
      </c>
      <c r="B50" s="335">
        <f>ROUND('USPS Base'!B47*(1+PostalMarkup),2)</f>
        <v>35.77</v>
      </c>
      <c r="C50" s="335">
        <f>ROUND('USPS Base'!C47*(1+PostalMarkup),2)</f>
        <v>40.22</v>
      </c>
      <c r="D50" s="335">
        <f>ROUND('USPS Base'!D47*(1+PostalMarkup),2)</f>
        <v>47.62</v>
      </c>
      <c r="E50" s="335">
        <f>ROUND('USPS Base'!E47*(1+PostalMarkup),2)</f>
        <v>60.85</v>
      </c>
      <c r="F50" s="335">
        <f>ROUND('USPS Base'!F47*(1+PostalMarkup),2)</f>
        <v>83.26</v>
      </c>
      <c r="G50" s="335">
        <f>ROUND('USPS Base'!G47*(1+PostalMarkup),2)</f>
        <v>104.03</v>
      </c>
      <c r="H50" s="335">
        <f>ROUND('USPS Base'!H47*(1+PostalMarkup),2)</f>
        <v>121.17</v>
      </c>
      <c r="I50" s="335">
        <f>ROUND('USPS Base'!I47*(1+PostalMarkup),2)</f>
        <v>142.01</v>
      </c>
      <c r="J50" s="335">
        <f>ROUND('USPS Base'!J47*(1+PostalMarkup),2)</f>
        <v>278.44</v>
      </c>
      <c r="K50" s="134"/>
      <c r="L50" s="134"/>
      <c r="M50" s="134"/>
      <c r="N50" s="134"/>
    </row>
    <row r="51" ht="12.75" customHeight="1">
      <c r="A51" s="334">
        <v>46.0</v>
      </c>
      <c r="B51" s="335">
        <f>ROUND('USPS Base'!B48*(1+PostalMarkup),2)</f>
        <v>36.1</v>
      </c>
      <c r="C51" s="335">
        <f>ROUND('USPS Base'!C48*(1+PostalMarkup),2)</f>
        <v>40.56</v>
      </c>
      <c r="D51" s="335">
        <f>ROUND('USPS Base'!D48*(1+PostalMarkup),2)</f>
        <v>47.97</v>
      </c>
      <c r="E51" s="335">
        <f>ROUND('USPS Base'!E48*(1+PostalMarkup),2)</f>
        <v>61.39</v>
      </c>
      <c r="F51" s="335">
        <f>ROUND('USPS Base'!F48*(1+PostalMarkup),2)</f>
        <v>84.59</v>
      </c>
      <c r="G51" s="335">
        <f>ROUND('USPS Base'!G48*(1+PostalMarkup),2)</f>
        <v>105.23</v>
      </c>
      <c r="H51" s="335">
        <f>ROUND('USPS Base'!H48*(1+PostalMarkup),2)</f>
        <v>122.5</v>
      </c>
      <c r="I51" s="335">
        <f>ROUND('USPS Base'!I48*(1+PostalMarkup),2)</f>
        <v>143.67</v>
      </c>
      <c r="J51" s="335">
        <f>ROUND('USPS Base'!J48*(1+PostalMarkup),2)</f>
        <v>281.74</v>
      </c>
      <c r="K51" s="134"/>
      <c r="L51" s="134"/>
      <c r="M51" s="134"/>
      <c r="N51" s="134"/>
    </row>
    <row r="52" ht="12.75" customHeight="1">
      <c r="A52" s="334">
        <v>47.0</v>
      </c>
      <c r="B52" s="335">
        <f>ROUND('USPS Base'!B49*(1+PostalMarkup),2)</f>
        <v>36.37</v>
      </c>
      <c r="C52" s="335">
        <f>ROUND('USPS Base'!C49*(1+PostalMarkup),2)</f>
        <v>40.84</v>
      </c>
      <c r="D52" s="335">
        <f>ROUND('USPS Base'!D49*(1+PostalMarkup),2)</f>
        <v>48.31</v>
      </c>
      <c r="E52" s="335">
        <f>ROUND('USPS Base'!E49*(1+PostalMarkup),2)</f>
        <v>61.91</v>
      </c>
      <c r="F52" s="335">
        <f>ROUND('USPS Base'!F49*(1+PostalMarkup),2)</f>
        <v>85.91</v>
      </c>
      <c r="G52" s="335">
        <f>ROUND('USPS Base'!G49*(1+PostalMarkup),2)</f>
        <v>106.34</v>
      </c>
      <c r="H52" s="335">
        <f>ROUND('USPS Base'!H49*(1+PostalMarkup),2)</f>
        <v>123.93</v>
      </c>
      <c r="I52" s="335">
        <f>ROUND('USPS Base'!I49*(1+PostalMarkup),2)</f>
        <v>145.4</v>
      </c>
      <c r="J52" s="335">
        <f>ROUND('USPS Base'!J49*(1+PostalMarkup),2)</f>
        <v>284.9</v>
      </c>
      <c r="K52" s="134"/>
      <c r="L52" s="134"/>
      <c r="M52" s="134"/>
      <c r="N52" s="134"/>
    </row>
    <row r="53" ht="12.75" customHeight="1">
      <c r="A53" s="334">
        <v>48.0</v>
      </c>
      <c r="B53" s="335">
        <f>ROUND('USPS Base'!B50*(1+PostalMarkup),2)</f>
        <v>36.69</v>
      </c>
      <c r="C53" s="335">
        <f>ROUND('USPS Base'!C50*(1+PostalMarkup),2)</f>
        <v>41.17</v>
      </c>
      <c r="D53" s="335">
        <f>ROUND('USPS Base'!D50*(1+PostalMarkup),2)</f>
        <v>48.66</v>
      </c>
      <c r="E53" s="335">
        <f>ROUND('USPS Base'!E50*(1+PostalMarkup),2)</f>
        <v>62.45</v>
      </c>
      <c r="F53" s="335">
        <f>ROUND('USPS Base'!F50*(1+PostalMarkup),2)</f>
        <v>87.22</v>
      </c>
      <c r="G53" s="335">
        <f>ROUND('USPS Base'!G50*(1+PostalMarkup),2)</f>
        <v>107.71</v>
      </c>
      <c r="H53" s="335">
        <f>ROUND('USPS Base'!H50*(1+PostalMarkup),2)</f>
        <v>125.14</v>
      </c>
      <c r="I53" s="335">
        <f>ROUND('USPS Base'!I50*(1+PostalMarkup),2)</f>
        <v>146.87</v>
      </c>
      <c r="J53" s="335">
        <f>ROUND('USPS Base'!J50*(1+PostalMarkup),2)</f>
        <v>288</v>
      </c>
      <c r="K53" s="134"/>
      <c r="L53" s="134"/>
      <c r="M53" s="134"/>
      <c r="N53" s="134"/>
    </row>
    <row r="54" ht="12.75" customHeight="1">
      <c r="A54" s="334">
        <v>49.0</v>
      </c>
      <c r="B54" s="335">
        <f>ROUND('USPS Base'!B51*(1+PostalMarkup),2)</f>
        <v>36.98</v>
      </c>
      <c r="C54" s="335">
        <f>ROUND('USPS Base'!C51*(1+PostalMarkup),2)</f>
        <v>41.49</v>
      </c>
      <c r="D54" s="335">
        <f>ROUND('USPS Base'!D51*(1+PostalMarkup),2)</f>
        <v>48.99</v>
      </c>
      <c r="E54" s="335">
        <f>ROUND('USPS Base'!E51*(1+PostalMarkup),2)</f>
        <v>62.99</v>
      </c>
      <c r="F54" s="335">
        <f>ROUND('USPS Base'!F51*(1+PostalMarkup),2)</f>
        <v>88.55</v>
      </c>
      <c r="G54" s="335">
        <f>ROUND('USPS Base'!G51*(1+PostalMarkup),2)</f>
        <v>109.22</v>
      </c>
      <c r="H54" s="335">
        <f>ROUND('USPS Base'!H51*(1+PostalMarkup),2)</f>
        <v>126.48</v>
      </c>
      <c r="I54" s="335">
        <f>ROUND('USPS Base'!I51*(1+PostalMarkup),2)</f>
        <v>148.34</v>
      </c>
      <c r="J54" s="335">
        <f>ROUND('USPS Base'!J51*(1+PostalMarkup),2)</f>
        <v>290.82</v>
      </c>
      <c r="K54" s="134"/>
      <c r="L54" s="134"/>
      <c r="M54" s="134"/>
      <c r="N54" s="134"/>
    </row>
    <row r="55" ht="12.75" customHeight="1">
      <c r="A55" s="334">
        <v>50.0</v>
      </c>
      <c r="B55" s="335">
        <f>ROUND('USPS Base'!B52*(1+PostalMarkup),2)</f>
        <v>37.13</v>
      </c>
      <c r="C55" s="335">
        <f>ROUND('USPS Base'!C52*(1+PostalMarkup),2)</f>
        <v>41.7</v>
      </c>
      <c r="D55" s="335">
        <f>ROUND('USPS Base'!D52*(1+PostalMarkup),2)</f>
        <v>49.34</v>
      </c>
      <c r="E55" s="335">
        <f>ROUND('USPS Base'!E52*(1+PostalMarkup),2)</f>
        <v>63.53</v>
      </c>
      <c r="F55" s="335">
        <f>ROUND('USPS Base'!F52*(1+PostalMarkup),2)</f>
        <v>89.89</v>
      </c>
      <c r="G55" s="335">
        <f>ROUND('USPS Base'!G52*(1+PostalMarkup),2)</f>
        <v>110.77</v>
      </c>
      <c r="H55" s="335">
        <f>ROUND('USPS Base'!H52*(1+PostalMarkup),2)</f>
        <v>128.12</v>
      </c>
      <c r="I55" s="335">
        <f>ROUND('USPS Base'!I52*(1+PostalMarkup),2)</f>
        <v>149.93</v>
      </c>
      <c r="J55" s="335">
        <f>ROUND('USPS Base'!J52*(1+PostalMarkup),2)</f>
        <v>293.93</v>
      </c>
      <c r="K55" s="134"/>
      <c r="L55" s="134"/>
      <c r="M55" s="134"/>
      <c r="N55" s="134"/>
    </row>
    <row r="56" ht="12.75" customHeight="1">
      <c r="A56" s="334">
        <v>51.0</v>
      </c>
      <c r="B56" s="335">
        <f>ROUND('USPS Base'!B53*(1+PostalMarkup),2)</f>
        <v>37.73</v>
      </c>
      <c r="C56" s="335">
        <f>ROUND('USPS Base'!C53*(1+PostalMarkup),2)</f>
        <v>42.21</v>
      </c>
      <c r="D56" s="335">
        <f>ROUND('USPS Base'!D53*(1+PostalMarkup),2)</f>
        <v>49.69</v>
      </c>
      <c r="E56" s="335">
        <f>ROUND('USPS Base'!E53*(1+PostalMarkup),2)</f>
        <v>64.02</v>
      </c>
      <c r="F56" s="335">
        <f>ROUND('USPS Base'!F53*(1+PostalMarkup),2)</f>
        <v>91.43</v>
      </c>
      <c r="G56" s="335">
        <f>ROUND('USPS Base'!G53*(1+PostalMarkup),2)</f>
        <v>112.32</v>
      </c>
      <c r="H56" s="335">
        <f>ROUND('USPS Base'!H53*(1+PostalMarkup),2)</f>
        <v>129.99</v>
      </c>
      <c r="I56" s="335">
        <f>ROUND('USPS Base'!I53*(1+PostalMarkup),2)</f>
        <v>151.4</v>
      </c>
      <c r="J56" s="335">
        <f>ROUND('USPS Base'!J53*(1+PostalMarkup),2)</f>
        <v>299.04</v>
      </c>
      <c r="K56" s="134"/>
      <c r="L56" s="134"/>
      <c r="M56" s="134"/>
      <c r="N56" s="134"/>
    </row>
    <row r="57" ht="12.75" customHeight="1">
      <c r="A57" s="334">
        <v>52.0</v>
      </c>
      <c r="B57" s="335">
        <f>ROUND('USPS Base'!B54*(1+PostalMarkup),2)</f>
        <v>38.35</v>
      </c>
      <c r="C57" s="335">
        <f>ROUND('USPS Base'!C54*(1+PostalMarkup),2)</f>
        <v>42.72</v>
      </c>
      <c r="D57" s="335">
        <f>ROUND('USPS Base'!D54*(1+PostalMarkup),2)</f>
        <v>50.03</v>
      </c>
      <c r="E57" s="335">
        <f>ROUND('USPS Base'!E54*(1+PostalMarkup),2)</f>
        <v>64.56</v>
      </c>
      <c r="F57" s="335">
        <f>ROUND('USPS Base'!F54*(1+PostalMarkup),2)</f>
        <v>92.08</v>
      </c>
      <c r="G57" s="335">
        <f>ROUND('USPS Base'!G54*(1+PostalMarkup),2)</f>
        <v>113.42</v>
      </c>
      <c r="H57" s="335">
        <f>ROUND('USPS Base'!H54*(1+PostalMarkup),2)</f>
        <v>131.98</v>
      </c>
      <c r="I57" s="335">
        <f>ROUND('USPS Base'!I54*(1+PostalMarkup),2)</f>
        <v>153.12</v>
      </c>
      <c r="J57" s="335">
        <f>ROUND('USPS Base'!J54*(1+PostalMarkup),2)</f>
        <v>302.53</v>
      </c>
      <c r="K57" s="134"/>
      <c r="L57" s="134"/>
      <c r="M57" s="134"/>
      <c r="N57" s="134"/>
    </row>
    <row r="58" ht="12.75" customHeight="1">
      <c r="A58" s="334">
        <v>53.0</v>
      </c>
      <c r="B58" s="335">
        <f>ROUND('USPS Base'!B55*(1+PostalMarkup),2)</f>
        <v>39.15</v>
      </c>
      <c r="C58" s="335">
        <f>ROUND('USPS Base'!C55*(1+PostalMarkup),2)</f>
        <v>43.36</v>
      </c>
      <c r="D58" s="335">
        <f>ROUND('USPS Base'!D55*(1+PostalMarkup),2)</f>
        <v>50.37</v>
      </c>
      <c r="E58" s="335">
        <f>ROUND('USPS Base'!E55*(1+PostalMarkup),2)</f>
        <v>65.09</v>
      </c>
      <c r="F58" s="335">
        <f>ROUND('USPS Base'!F55*(1+PostalMarkup),2)</f>
        <v>92.84</v>
      </c>
      <c r="G58" s="335">
        <f>ROUND('USPS Base'!G55*(1+PostalMarkup),2)</f>
        <v>114.4</v>
      </c>
      <c r="H58" s="335">
        <f>ROUND('USPS Base'!H55*(1+PostalMarkup),2)</f>
        <v>134.19</v>
      </c>
      <c r="I58" s="335">
        <f>ROUND('USPS Base'!I55*(1+PostalMarkup),2)</f>
        <v>155.13</v>
      </c>
      <c r="J58" s="335">
        <f>ROUND('USPS Base'!J55*(1+PostalMarkup),2)</f>
        <v>306.39</v>
      </c>
      <c r="K58" s="134"/>
      <c r="L58" s="134"/>
      <c r="M58" s="134"/>
      <c r="N58" s="134"/>
    </row>
    <row r="59" ht="12.75" customHeight="1">
      <c r="A59" s="334">
        <v>54.0</v>
      </c>
      <c r="B59" s="335">
        <f>ROUND('USPS Base'!B56*(1+PostalMarkup),2)</f>
        <v>39.79</v>
      </c>
      <c r="C59" s="335">
        <f>ROUND('USPS Base'!C56*(1+PostalMarkup),2)</f>
        <v>43.89</v>
      </c>
      <c r="D59" s="335">
        <f>ROUND('USPS Base'!D56*(1+PostalMarkup),2)</f>
        <v>50.72</v>
      </c>
      <c r="E59" s="335">
        <f>ROUND('USPS Base'!E56*(1+PostalMarkup),2)</f>
        <v>65.62</v>
      </c>
      <c r="F59" s="335">
        <f>ROUND('USPS Base'!F56*(1+PostalMarkup),2)</f>
        <v>93.64</v>
      </c>
      <c r="G59" s="335">
        <f>ROUND('USPS Base'!G56*(1+PostalMarkup),2)</f>
        <v>115.23</v>
      </c>
      <c r="H59" s="335">
        <f>ROUND('USPS Base'!H56*(1+PostalMarkup),2)</f>
        <v>136.14</v>
      </c>
      <c r="I59" s="335">
        <f>ROUND('USPS Base'!I56*(1+PostalMarkup),2)</f>
        <v>157.39</v>
      </c>
      <c r="J59" s="335">
        <f>ROUND('USPS Base'!J56*(1+PostalMarkup),2)</f>
        <v>310.68</v>
      </c>
      <c r="K59" s="134"/>
      <c r="L59" s="134"/>
      <c r="M59" s="134"/>
      <c r="N59" s="134"/>
    </row>
    <row r="60" ht="12.75" customHeight="1">
      <c r="A60" s="334">
        <v>55.0</v>
      </c>
      <c r="B60" s="335">
        <f>ROUND('USPS Base'!B57*(1+PostalMarkup),2)</f>
        <v>40.47</v>
      </c>
      <c r="C60" s="335">
        <f>ROUND('USPS Base'!C57*(1+PostalMarkup),2)</f>
        <v>44.44</v>
      </c>
      <c r="D60" s="335">
        <f>ROUND('USPS Base'!D57*(1+PostalMarkup),2)</f>
        <v>51.05</v>
      </c>
      <c r="E60" s="335">
        <f>ROUND('USPS Base'!E57*(1+PostalMarkup),2)</f>
        <v>66.14</v>
      </c>
      <c r="F60" s="335">
        <f>ROUND('USPS Base'!F57*(1+PostalMarkup),2)</f>
        <v>94.25</v>
      </c>
      <c r="G60" s="335">
        <f>ROUND('USPS Base'!G57*(1+PostalMarkup),2)</f>
        <v>116.2</v>
      </c>
      <c r="H60" s="335">
        <f>ROUND('USPS Base'!H57*(1+PostalMarkup),2)</f>
        <v>138.35</v>
      </c>
      <c r="I60" s="335">
        <f>ROUND('USPS Base'!I57*(1+PostalMarkup),2)</f>
        <v>159.47</v>
      </c>
      <c r="J60" s="335">
        <f>ROUND('USPS Base'!J57*(1+PostalMarkup),2)</f>
        <v>314.88</v>
      </c>
      <c r="K60" s="134"/>
      <c r="L60" s="134"/>
      <c r="M60" s="134"/>
      <c r="N60" s="134"/>
    </row>
    <row r="61" ht="12.75" customHeight="1">
      <c r="A61" s="334">
        <v>56.0</v>
      </c>
      <c r="B61" s="335">
        <f>ROUND('USPS Base'!B58*(1+PostalMarkup),2)</f>
        <v>41.09</v>
      </c>
      <c r="C61" s="335">
        <f>ROUND('USPS Base'!C58*(1+PostalMarkup),2)</f>
        <v>44.96</v>
      </c>
      <c r="D61" s="335">
        <f>ROUND('USPS Base'!D58*(1+PostalMarkup),2)</f>
        <v>51.41</v>
      </c>
      <c r="E61" s="335">
        <f>ROUND('USPS Base'!E58*(1+PostalMarkup),2)</f>
        <v>66.68</v>
      </c>
      <c r="F61" s="335">
        <f>ROUND('USPS Base'!F58*(1+PostalMarkup),2)</f>
        <v>94.96</v>
      </c>
      <c r="G61" s="335">
        <f>ROUND('USPS Base'!G58*(1+PostalMarkup),2)</f>
        <v>116.97</v>
      </c>
      <c r="H61" s="335">
        <f>ROUND('USPS Base'!H58*(1+PostalMarkup),2)</f>
        <v>140.28</v>
      </c>
      <c r="I61" s="335">
        <f>ROUND('USPS Base'!I58*(1+PostalMarkup),2)</f>
        <v>161.13</v>
      </c>
      <c r="J61" s="335">
        <f>ROUND('USPS Base'!J58*(1+PostalMarkup),2)</f>
        <v>318.13</v>
      </c>
      <c r="K61" s="134"/>
      <c r="L61" s="134"/>
      <c r="M61" s="134"/>
      <c r="N61" s="134"/>
    </row>
    <row r="62" ht="12.75" customHeight="1">
      <c r="A62" s="334">
        <v>57.0</v>
      </c>
      <c r="B62" s="335">
        <f>ROUND('USPS Base'!B59*(1+PostalMarkup),2)</f>
        <v>41.81</v>
      </c>
      <c r="C62" s="335">
        <f>ROUND('USPS Base'!C59*(1+PostalMarkup),2)</f>
        <v>45.54</v>
      </c>
      <c r="D62" s="335">
        <f>ROUND('USPS Base'!D59*(1+PostalMarkup),2)</f>
        <v>51.76</v>
      </c>
      <c r="E62" s="335">
        <f>ROUND('USPS Base'!E59*(1+PostalMarkup),2)</f>
        <v>67.21</v>
      </c>
      <c r="F62" s="335">
        <f>ROUND('USPS Base'!F59*(1+PostalMarkup),2)</f>
        <v>95.54</v>
      </c>
      <c r="G62" s="335">
        <f>ROUND('USPS Base'!G59*(1+PostalMarkup),2)</f>
        <v>117.89</v>
      </c>
      <c r="H62" s="335">
        <f>ROUND('USPS Base'!H59*(1+PostalMarkup),2)</f>
        <v>141.21</v>
      </c>
      <c r="I62" s="335">
        <f>ROUND('USPS Base'!I59*(1+PostalMarkup),2)</f>
        <v>162.27</v>
      </c>
      <c r="J62" s="335">
        <f>ROUND('USPS Base'!J59*(1+PostalMarkup),2)</f>
        <v>320.97</v>
      </c>
      <c r="K62" s="134"/>
      <c r="L62" s="134"/>
      <c r="M62" s="134"/>
      <c r="N62" s="134"/>
    </row>
    <row r="63" ht="12.75" customHeight="1">
      <c r="A63" s="334">
        <v>58.0</v>
      </c>
      <c r="B63" s="335">
        <f>ROUND('USPS Base'!B60*(1+PostalMarkup),2)</f>
        <v>42.52</v>
      </c>
      <c r="C63" s="335">
        <f>ROUND('USPS Base'!C60*(1+PostalMarkup),2)</f>
        <v>46.1</v>
      </c>
      <c r="D63" s="335">
        <f>ROUND('USPS Base'!D60*(1+PostalMarkup),2)</f>
        <v>52.1</v>
      </c>
      <c r="E63" s="335">
        <f>ROUND('USPS Base'!E60*(1+PostalMarkup),2)</f>
        <v>67.73</v>
      </c>
      <c r="F63" s="335">
        <f>ROUND('USPS Base'!F60*(1+PostalMarkup),2)</f>
        <v>96.15</v>
      </c>
      <c r="G63" s="335">
        <f>ROUND('USPS Base'!G60*(1+PostalMarkup),2)</f>
        <v>118.59</v>
      </c>
      <c r="H63" s="335">
        <f>ROUND('USPS Base'!H60*(1+PostalMarkup),2)</f>
        <v>142.52</v>
      </c>
      <c r="I63" s="335">
        <f>ROUND('USPS Base'!I60*(1+PostalMarkup),2)</f>
        <v>163.67</v>
      </c>
      <c r="J63" s="335">
        <f>ROUND('USPS Base'!J60*(1+PostalMarkup),2)</f>
        <v>323.58</v>
      </c>
      <c r="K63" s="134"/>
      <c r="L63" s="134"/>
      <c r="M63" s="134"/>
      <c r="N63" s="134"/>
    </row>
    <row r="64" ht="12.75" customHeight="1">
      <c r="A64" s="334">
        <v>59.0</v>
      </c>
      <c r="B64" s="335">
        <f>ROUND('USPS Base'!B61*(1+PostalMarkup),2)</f>
        <v>43.19</v>
      </c>
      <c r="C64" s="335">
        <f>ROUND('USPS Base'!C61*(1+PostalMarkup),2)</f>
        <v>46.66</v>
      </c>
      <c r="D64" s="335">
        <f>ROUND('USPS Base'!D61*(1+PostalMarkup),2)</f>
        <v>52.45</v>
      </c>
      <c r="E64" s="335">
        <f>ROUND('USPS Base'!E61*(1+PostalMarkup),2)</f>
        <v>68.26</v>
      </c>
      <c r="F64" s="335">
        <f>ROUND('USPS Base'!F61*(1+PostalMarkup),2)</f>
        <v>96.72</v>
      </c>
      <c r="G64" s="335">
        <f>ROUND('USPS Base'!G61*(1+PostalMarkup),2)</f>
        <v>119.27</v>
      </c>
      <c r="H64" s="335">
        <f>ROUND('USPS Base'!H61*(1+PostalMarkup),2)</f>
        <v>143.43</v>
      </c>
      <c r="I64" s="335">
        <f>ROUND('USPS Base'!I61*(1+PostalMarkup),2)</f>
        <v>164.86</v>
      </c>
      <c r="J64" s="335">
        <f>ROUND('USPS Base'!J61*(1+PostalMarkup),2)</f>
        <v>325.99</v>
      </c>
      <c r="K64" s="134"/>
      <c r="L64" s="134"/>
      <c r="M64" s="134"/>
      <c r="N64" s="134"/>
    </row>
    <row r="65" ht="12.75" customHeight="1">
      <c r="A65" s="334">
        <v>60.0</v>
      </c>
      <c r="B65" s="335">
        <f>ROUND('USPS Base'!B62*(1+PostalMarkup),2)</f>
        <v>43.77</v>
      </c>
      <c r="C65" s="335">
        <f>ROUND('USPS Base'!C62*(1+PostalMarkup),2)</f>
        <v>47.15</v>
      </c>
      <c r="D65" s="335">
        <f>ROUND('USPS Base'!D62*(1+PostalMarkup),2)</f>
        <v>52.79</v>
      </c>
      <c r="E65" s="335">
        <f>ROUND('USPS Base'!E62*(1+PostalMarkup),2)</f>
        <v>68.77</v>
      </c>
      <c r="F65" s="335">
        <f>ROUND('USPS Base'!F62*(1+PostalMarkup),2)</f>
        <v>97.28</v>
      </c>
      <c r="G65" s="335">
        <f>ROUND('USPS Base'!G62*(1+PostalMarkup),2)</f>
        <v>119.88</v>
      </c>
      <c r="H65" s="335">
        <f>ROUND('USPS Base'!H62*(1+PostalMarkup),2)</f>
        <v>144.34</v>
      </c>
      <c r="I65" s="335">
        <f>ROUND('USPS Base'!I62*(1+PostalMarkup),2)</f>
        <v>165.92</v>
      </c>
      <c r="J65" s="335">
        <f>ROUND('USPS Base'!J62*(1+PostalMarkup),2)</f>
        <v>328.28</v>
      </c>
      <c r="K65" s="134"/>
      <c r="L65" s="134"/>
      <c r="M65" s="134"/>
      <c r="N65" s="134"/>
    </row>
    <row r="66" ht="12.75" customHeight="1">
      <c r="A66" s="334">
        <v>61.0</v>
      </c>
      <c r="B66" s="335">
        <f>ROUND('USPS Base'!B63*(1+PostalMarkup),2)</f>
        <v>44.56</v>
      </c>
      <c r="C66" s="335">
        <f>ROUND('USPS Base'!C63*(1+PostalMarkup),2)</f>
        <v>47.76</v>
      </c>
      <c r="D66" s="335">
        <f>ROUND('USPS Base'!D63*(1+PostalMarkup),2)</f>
        <v>53.12</v>
      </c>
      <c r="E66" s="335">
        <f>ROUND('USPS Base'!E63*(1+PostalMarkup),2)</f>
        <v>69.31</v>
      </c>
      <c r="F66" s="335">
        <f>ROUND('USPS Base'!F63*(1+PostalMarkup),2)</f>
        <v>97.76</v>
      </c>
      <c r="G66" s="335">
        <f>ROUND('USPS Base'!G63*(1+PostalMarkup),2)</f>
        <v>120.56</v>
      </c>
      <c r="H66" s="335">
        <f>ROUND('USPS Base'!H63*(1+PostalMarkup),2)</f>
        <v>146.05</v>
      </c>
      <c r="I66" s="335">
        <f>ROUND('USPS Base'!I63*(1+PostalMarkup),2)</f>
        <v>168.27</v>
      </c>
      <c r="J66" s="335">
        <f>ROUND('USPS Base'!J63*(1+PostalMarkup),2)</f>
        <v>332.74</v>
      </c>
      <c r="K66" s="134"/>
      <c r="L66" s="134"/>
      <c r="M66" s="134"/>
      <c r="N66" s="134"/>
    </row>
    <row r="67" ht="12.75" customHeight="1">
      <c r="A67" s="334">
        <v>62.0</v>
      </c>
      <c r="B67" s="335">
        <f>ROUND('USPS Base'!B64*(1+PostalMarkup),2)</f>
        <v>45.17</v>
      </c>
      <c r="C67" s="335">
        <f>ROUND('USPS Base'!C64*(1+PostalMarkup),2)</f>
        <v>48.28</v>
      </c>
      <c r="D67" s="335">
        <f>ROUND('USPS Base'!D64*(1+PostalMarkup),2)</f>
        <v>53.47</v>
      </c>
      <c r="E67" s="335">
        <f>ROUND('USPS Base'!E64*(1+PostalMarkup),2)</f>
        <v>69.83</v>
      </c>
      <c r="F67" s="335">
        <f>ROUND('USPS Base'!F64*(1+PostalMarkup),2)</f>
        <v>98.2</v>
      </c>
      <c r="G67" s="335">
        <f>ROUND('USPS Base'!G64*(1+PostalMarkup),2)</f>
        <v>121.13</v>
      </c>
      <c r="H67" s="335">
        <f>ROUND('USPS Base'!H64*(1+PostalMarkup),2)</f>
        <v>147.82</v>
      </c>
      <c r="I67" s="335">
        <f>ROUND('USPS Base'!I64*(1+PostalMarkup),2)</f>
        <v>171.07</v>
      </c>
      <c r="J67" s="335">
        <f>ROUND('USPS Base'!J64*(1+PostalMarkup),2)</f>
        <v>337.98</v>
      </c>
      <c r="K67" s="134"/>
      <c r="L67" s="134"/>
      <c r="M67" s="134"/>
      <c r="N67" s="134"/>
    </row>
    <row r="68" ht="12.75" customHeight="1">
      <c r="A68" s="334">
        <v>63.0</v>
      </c>
      <c r="B68" s="335">
        <f>ROUND('USPS Base'!B65*(1+PostalMarkup),2)</f>
        <v>46.07</v>
      </c>
      <c r="C68" s="335">
        <f>ROUND('USPS Base'!C65*(1+PostalMarkup),2)</f>
        <v>48.97</v>
      </c>
      <c r="D68" s="335">
        <f>ROUND('USPS Base'!D65*(1+PostalMarkup),2)</f>
        <v>53.82</v>
      </c>
      <c r="E68" s="335">
        <f>ROUND('USPS Base'!E65*(1+PostalMarkup),2)</f>
        <v>70.37</v>
      </c>
      <c r="F68" s="335">
        <f>ROUND('USPS Base'!F65*(1+PostalMarkup),2)</f>
        <v>98.71</v>
      </c>
      <c r="G68" s="335">
        <f>ROUND('USPS Base'!G65*(1+PostalMarkup),2)</f>
        <v>121.84</v>
      </c>
      <c r="H68" s="335">
        <f>ROUND('USPS Base'!H65*(1+PostalMarkup),2)</f>
        <v>148.54</v>
      </c>
      <c r="I68" s="335">
        <f>ROUND('USPS Base'!I65*(1+PostalMarkup),2)</f>
        <v>173.87</v>
      </c>
      <c r="J68" s="335">
        <f>ROUND('USPS Base'!J65*(1+PostalMarkup),2)</f>
        <v>343.41</v>
      </c>
      <c r="K68" s="134"/>
      <c r="L68" s="134"/>
      <c r="M68" s="134"/>
      <c r="N68" s="134"/>
    </row>
    <row r="69" ht="12.75" customHeight="1">
      <c r="A69" s="334">
        <v>64.0</v>
      </c>
      <c r="B69" s="335">
        <f>ROUND('USPS Base'!B66*(1+PostalMarkup),2)</f>
        <v>46.5</v>
      </c>
      <c r="C69" s="335">
        <f>ROUND('USPS Base'!C66*(1+PostalMarkup),2)</f>
        <v>49.37</v>
      </c>
      <c r="D69" s="335">
        <f>ROUND('USPS Base'!D66*(1+PostalMarkup),2)</f>
        <v>54.15</v>
      </c>
      <c r="E69" s="335">
        <f>ROUND('USPS Base'!E66*(1+PostalMarkup),2)</f>
        <v>70.91</v>
      </c>
      <c r="F69" s="335">
        <f>ROUND('USPS Base'!F66*(1+PostalMarkup),2)</f>
        <v>99.17</v>
      </c>
      <c r="G69" s="335">
        <f>ROUND('USPS Base'!G66*(1+PostalMarkup),2)</f>
        <v>122.39</v>
      </c>
      <c r="H69" s="335">
        <f>ROUND('USPS Base'!H66*(1+PostalMarkup),2)</f>
        <v>149.23</v>
      </c>
      <c r="I69" s="335">
        <f>ROUND('USPS Base'!I66*(1+PostalMarkup),2)</f>
        <v>176.59</v>
      </c>
      <c r="J69" s="335">
        <f>ROUND('USPS Base'!J66*(1+PostalMarkup),2)</f>
        <v>348.69</v>
      </c>
      <c r="K69" s="134"/>
      <c r="L69" s="134"/>
      <c r="M69" s="134"/>
      <c r="N69" s="134"/>
    </row>
    <row r="70" ht="12.75" customHeight="1">
      <c r="A70" s="334">
        <v>65.0</v>
      </c>
      <c r="B70" s="335">
        <f>ROUND('USPS Base'!B67*(1+PostalMarkup),2)</f>
        <v>47.23</v>
      </c>
      <c r="C70" s="335">
        <f>ROUND('USPS Base'!C67*(1+PostalMarkup),2)</f>
        <v>49.95</v>
      </c>
      <c r="D70" s="335">
        <f>ROUND('USPS Base'!D67*(1+PostalMarkup),2)</f>
        <v>54.49</v>
      </c>
      <c r="E70" s="335">
        <f>ROUND('USPS Base'!E67*(1+PostalMarkup),2)</f>
        <v>71.46</v>
      </c>
      <c r="F70" s="335">
        <f>ROUND('USPS Base'!F67*(1+PostalMarkup),2)</f>
        <v>99.46</v>
      </c>
      <c r="G70" s="335">
        <f>ROUND('USPS Base'!G67*(1+PostalMarkup),2)</f>
        <v>122.75</v>
      </c>
      <c r="H70" s="335">
        <f>ROUND('USPS Base'!H67*(1+PostalMarkup),2)</f>
        <v>150</v>
      </c>
      <c r="I70" s="335">
        <f>ROUND('USPS Base'!I67*(1+PostalMarkup),2)</f>
        <v>179.27</v>
      </c>
      <c r="J70" s="335">
        <f>ROUND('USPS Base'!J67*(1+PostalMarkup),2)</f>
        <v>354.13</v>
      </c>
      <c r="K70" s="134"/>
      <c r="L70" s="134"/>
      <c r="M70" s="134"/>
      <c r="N70" s="134"/>
    </row>
    <row r="71" ht="12.75" customHeight="1">
      <c r="A71" s="334">
        <v>66.0</v>
      </c>
      <c r="B71" s="335">
        <f>ROUND('USPS Base'!B68*(1+PostalMarkup),2)</f>
        <v>47.92</v>
      </c>
      <c r="C71" s="335">
        <f>ROUND('USPS Base'!C68*(1+PostalMarkup),2)</f>
        <v>50.52</v>
      </c>
      <c r="D71" s="335">
        <f>ROUND('USPS Base'!D68*(1+PostalMarkup),2)</f>
        <v>54.86</v>
      </c>
      <c r="E71" s="335">
        <f>ROUND('USPS Base'!E68*(1+PostalMarkup),2)</f>
        <v>71.97</v>
      </c>
      <c r="F71" s="335">
        <f>ROUND('USPS Base'!F68*(1+PostalMarkup),2)</f>
        <v>99.92</v>
      </c>
      <c r="G71" s="335">
        <f>ROUND('USPS Base'!G68*(1+PostalMarkup),2)</f>
        <v>123.38</v>
      </c>
      <c r="H71" s="335">
        <f>ROUND('USPS Base'!H68*(1+PostalMarkup),2)</f>
        <v>150.45</v>
      </c>
      <c r="I71" s="335">
        <f>ROUND('USPS Base'!I68*(1+PostalMarkup),2)</f>
        <v>182.14</v>
      </c>
      <c r="J71" s="335">
        <f>ROUND('USPS Base'!J68*(1+PostalMarkup),2)</f>
        <v>359.29</v>
      </c>
      <c r="K71" s="134"/>
      <c r="L71" s="134"/>
      <c r="M71" s="134"/>
      <c r="N71" s="134"/>
    </row>
    <row r="72" ht="12.75" customHeight="1">
      <c r="A72" s="334">
        <v>67.0</v>
      </c>
      <c r="B72" s="335">
        <f>ROUND('USPS Base'!B69*(1+PostalMarkup),2)</f>
        <v>48.71</v>
      </c>
      <c r="C72" s="335">
        <f>ROUND('USPS Base'!C69*(1+PostalMarkup),2)</f>
        <v>51.14</v>
      </c>
      <c r="D72" s="335">
        <f>ROUND('USPS Base'!D69*(1+PostalMarkup),2)</f>
        <v>55.2</v>
      </c>
      <c r="E72" s="335">
        <f>ROUND('USPS Base'!E69*(1+PostalMarkup),2)</f>
        <v>73.21</v>
      </c>
      <c r="F72" s="335">
        <f>ROUND('USPS Base'!F69*(1+PostalMarkup),2)</f>
        <v>100.29</v>
      </c>
      <c r="G72" s="335">
        <f>ROUND('USPS Base'!G69*(1+PostalMarkup),2)</f>
        <v>123.77</v>
      </c>
      <c r="H72" s="335">
        <f>ROUND('USPS Base'!H69*(1+PostalMarkup),2)</f>
        <v>151.06</v>
      </c>
      <c r="I72" s="335">
        <f>ROUND('USPS Base'!I69*(1+PostalMarkup),2)</f>
        <v>184.47</v>
      </c>
      <c r="J72" s="335">
        <f>ROUND('USPS Base'!J69*(1+PostalMarkup),2)</f>
        <v>364.02</v>
      </c>
      <c r="K72" s="134"/>
      <c r="L72" s="134"/>
      <c r="M72" s="134"/>
      <c r="N72" s="134"/>
    </row>
    <row r="73" ht="12.75" customHeight="1">
      <c r="A73" s="334">
        <v>68.0</v>
      </c>
      <c r="B73" s="335">
        <f>ROUND('USPS Base'!B70*(1+PostalMarkup),2)</f>
        <v>49.31</v>
      </c>
      <c r="C73" s="335">
        <f>ROUND('USPS Base'!C70*(1+PostalMarkup),2)</f>
        <v>51.65</v>
      </c>
      <c r="D73" s="335">
        <f>ROUND('USPS Base'!D70*(1+PostalMarkup),2)</f>
        <v>55.53</v>
      </c>
      <c r="E73" s="335">
        <f>ROUND('USPS Base'!E70*(1+PostalMarkup),2)</f>
        <v>74.12</v>
      </c>
      <c r="F73" s="335">
        <f>ROUND('USPS Base'!F70*(1+PostalMarkup),2)</f>
        <v>100.55</v>
      </c>
      <c r="G73" s="335">
        <f>ROUND('USPS Base'!G70*(1+PostalMarkup),2)</f>
        <v>125.36</v>
      </c>
      <c r="H73" s="335">
        <f>ROUND('USPS Base'!H70*(1+PostalMarkup),2)</f>
        <v>151.87</v>
      </c>
      <c r="I73" s="335">
        <f>ROUND('USPS Base'!I70*(1+PostalMarkup),2)</f>
        <v>186.46</v>
      </c>
      <c r="J73" s="335">
        <f>ROUND('USPS Base'!J70*(1+PostalMarkup),2)</f>
        <v>367.87</v>
      </c>
      <c r="K73" s="134"/>
      <c r="L73" s="134"/>
      <c r="M73" s="134"/>
      <c r="N73" s="134"/>
    </row>
    <row r="74" ht="12.75" customHeight="1">
      <c r="A74" s="334">
        <v>69.0</v>
      </c>
      <c r="B74" s="335">
        <f>ROUND('USPS Base'!B71*(1+PostalMarkup),2)</f>
        <v>50.05</v>
      </c>
      <c r="C74" s="335">
        <f>ROUND('USPS Base'!C71*(1+PostalMarkup),2)</f>
        <v>52.24</v>
      </c>
      <c r="D74" s="335">
        <f>ROUND('USPS Base'!D71*(1+PostalMarkup),2)</f>
        <v>55.89</v>
      </c>
      <c r="E74" s="335">
        <f>ROUND('USPS Base'!E71*(1+PostalMarkup),2)</f>
        <v>75.09</v>
      </c>
      <c r="F74" s="335">
        <f>ROUND('USPS Base'!F71*(1+PostalMarkup),2)</f>
        <v>100.86</v>
      </c>
      <c r="G74" s="335">
        <f>ROUND('USPS Base'!G71*(1+PostalMarkup),2)</f>
        <v>126.89</v>
      </c>
      <c r="H74" s="335">
        <f>ROUND('USPS Base'!H71*(1+PostalMarkup),2)</f>
        <v>152.58</v>
      </c>
      <c r="I74" s="335">
        <f>ROUND('USPS Base'!I71*(1+PostalMarkup),2)</f>
        <v>188.47</v>
      </c>
      <c r="J74" s="335">
        <f>ROUND('USPS Base'!J71*(1+PostalMarkup),2)</f>
        <v>371.8</v>
      </c>
      <c r="K74" s="134"/>
      <c r="L74" s="134"/>
      <c r="M74" s="134"/>
      <c r="N74" s="134"/>
    </row>
    <row r="75" ht="12.75" customHeight="1">
      <c r="A75" s="334">
        <v>70.0</v>
      </c>
      <c r="B75" s="335">
        <f>ROUND('USPS Base'!B72*(1+PostalMarkup),2)</f>
        <v>50.61</v>
      </c>
      <c r="C75" s="335">
        <f>ROUND('USPS Base'!C72*(1+PostalMarkup),2)</f>
        <v>52.71</v>
      </c>
      <c r="D75" s="335">
        <f>ROUND('USPS Base'!D72*(1+PostalMarkup),2)</f>
        <v>56.23</v>
      </c>
      <c r="E75" s="335">
        <f>ROUND('USPS Base'!E72*(1+PostalMarkup),2)</f>
        <v>76.27</v>
      </c>
      <c r="F75" s="335">
        <f>ROUND('USPS Base'!F72*(1+PostalMarkup),2)</f>
        <v>101.19</v>
      </c>
      <c r="G75" s="335">
        <f>ROUND('USPS Base'!G72*(1+PostalMarkup),2)</f>
        <v>128.44</v>
      </c>
      <c r="H75" s="335">
        <f>ROUND('USPS Base'!H72*(1+PostalMarkup),2)</f>
        <v>153.15</v>
      </c>
      <c r="I75" s="335">
        <f>ROUND('USPS Base'!I72*(1+PostalMarkup),2)</f>
        <v>190.6</v>
      </c>
      <c r="J75" s="335">
        <f>ROUND('USPS Base'!J72*(1+PostalMarkup),2)</f>
        <v>375.79</v>
      </c>
      <c r="K75" s="134"/>
      <c r="L75" s="134"/>
      <c r="M75" s="134"/>
      <c r="N75" s="134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M13:R13"/>
    <mergeCell ref="M18:R18"/>
  </mergeCells>
  <conditionalFormatting sqref="A6:J75">
    <cfRule type="expression" dxfId="1" priority="1">
      <formula>MOD(ROW(),2)=0</formula>
    </cfRule>
  </conditionalFormatting>
  <conditionalFormatting sqref="M6:V10">
    <cfRule type="expression" dxfId="1" priority="2">
      <formula>MOD(ROW(),2)=0</formula>
    </cfRule>
  </conditionalFormatting>
  <printOptions/>
  <pageMargins bottom="0.75" footer="0.0" header="0.0" left="0.7" right="0.7" top="0.75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EAADB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3" width="8.63"/>
    <col customWidth="1" min="4" max="4" width="12.25"/>
    <col customWidth="1" min="5" max="5" width="8.63"/>
    <col customWidth="1" min="6" max="6" width="14.75"/>
    <col customWidth="1" min="7" max="7" width="11.63"/>
    <col customWidth="1" min="8" max="26" width="8.63"/>
  </cols>
  <sheetData>
    <row r="1" ht="12.75" customHeight="1">
      <c r="B1" s="303" t="s">
        <v>153</v>
      </c>
    </row>
    <row r="2" ht="12.75" customHeight="1">
      <c r="B2" s="295" t="s">
        <v>203</v>
      </c>
    </row>
    <row r="3" ht="55.5" customHeight="1">
      <c r="A3" s="327" t="s">
        <v>55</v>
      </c>
      <c r="B3" s="327" t="s">
        <v>178</v>
      </c>
      <c r="C3" s="327" t="s">
        <v>179</v>
      </c>
      <c r="D3" s="327" t="s">
        <v>180</v>
      </c>
      <c r="E3" s="327" t="s">
        <v>181</v>
      </c>
      <c r="F3" s="327" t="s">
        <v>182</v>
      </c>
      <c r="G3" s="327" t="s">
        <v>183</v>
      </c>
      <c r="H3" s="327" t="s">
        <v>184</v>
      </c>
      <c r="I3" s="327" t="s">
        <v>185</v>
      </c>
      <c r="J3" s="327" t="s">
        <v>93</v>
      </c>
      <c r="K3" s="327" t="s">
        <v>94</v>
      </c>
      <c r="L3" s="327" t="s">
        <v>95</v>
      </c>
      <c r="M3" s="327" t="s">
        <v>96</v>
      </c>
      <c r="N3" s="327" t="s">
        <v>74</v>
      </c>
      <c r="O3" s="327" t="s">
        <v>75</v>
      </c>
      <c r="P3" s="327" t="s">
        <v>76</v>
      </c>
      <c r="Q3" s="327" t="s">
        <v>77</v>
      </c>
      <c r="R3" s="327" t="s">
        <v>78</v>
      </c>
      <c r="S3" s="327" t="s">
        <v>186</v>
      </c>
      <c r="T3" s="327" t="s">
        <v>80</v>
      </c>
      <c r="U3" s="327" t="s">
        <v>81</v>
      </c>
    </row>
    <row r="4" ht="12.75" customHeight="1">
      <c r="A4" s="327" t="s">
        <v>204</v>
      </c>
      <c r="B4" s="327">
        <v>1.0</v>
      </c>
      <c r="C4" s="327">
        <v>2.0</v>
      </c>
      <c r="D4" s="327">
        <v>3.0</v>
      </c>
      <c r="E4" s="327">
        <v>4.0</v>
      </c>
      <c r="F4" s="327">
        <v>5.0</v>
      </c>
      <c r="G4" s="327">
        <v>6.0</v>
      </c>
      <c r="H4" s="327">
        <v>7.0</v>
      </c>
      <c r="I4" s="327">
        <v>8.0</v>
      </c>
      <c r="J4" s="327">
        <v>9.0</v>
      </c>
      <c r="K4" s="327">
        <v>10.0</v>
      </c>
      <c r="L4" s="327">
        <v>11.0</v>
      </c>
      <c r="M4" s="327">
        <v>12.0</v>
      </c>
      <c r="N4" s="327">
        <v>13.0</v>
      </c>
      <c r="O4" s="327">
        <v>14.0</v>
      </c>
      <c r="P4" s="327">
        <v>15.0</v>
      </c>
      <c r="Q4" s="327">
        <v>16.0</v>
      </c>
      <c r="R4" s="327">
        <v>17.0</v>
      </c>
      <c r="S4" s="327">
        <v>18.0</v>
      </c>
      <c r="T4" s="327">
        <v>19.0</v>
      </c>
      <c r="U4" s="327">
        <v>20.0</v>
      </c>
    </row>
    <row r="5" ht="12.75" customHeight="1">
      <c r="A5" s="337">
        <v>0.5</v>
      </c>
      <c r="B5" s="332">
        <f>ROUND('USPS Base'!AD2*(1+PostalMarkup),2)</f>
        <v>16.46</v>
      </c>
      <c r="C5" s="332">
        <f>ROUND('USPS Base'!AE2*(1+PostalMarkup),2)</f>
        <v>16.98</v>
      </c>
      <c r="D5" s="332">
        <f>ROUND('USPS Base'!AF2*(1+PostalMarkup),2)</f>
        <v>18.08</v>
      </c>
      <c r="E5" s="332">
        <f>ROUND('USPS Base'!AG2*(1+PostalMarkup),2)</f>
        <v>17.56</v>
      </c>
      <c r="F5" s="332">
        <f>ROUND('USPS Base'!AH2*(1+PostalMarkup),2)</f>
        <v>17.56</v>
      </c>
      <c r="G5" s="332">
        <f>ROUND('USPS Base'!AI2*(1+PostalMarkup),2)</f>
        <v>17.56</v>
      </c>
      <c r="H5" s="332">
        <f>ROUND('USPS Base'!AJ2*(1+PostalMarkup),2)</f>
        <v>17.04</v>
      </c>
      <c r="I5" s="332">
        <f>ROUND('USPS Base'!AK2*(1+PostalMarkup),2)</f>
        <v>18.45</v>
      </c>
      <c r="J5" s="332">
        <f>ROUND('USPS Base'!AL2*(1+PostalMarkup),2)</f>
        <v>20.38</v>
      </c>
      <c r="K5" s="332">
        <f>ROUND('USPS Base'!AM2*(1+PostalMarkup),2)</f>
        <v>18.18</v>
      </c>
      <c r="L5" s="332">
        <f>ROUND('USPS Base'!AN2*(1+PostalMarkup),2)</f>
        <v>18.08</v>
      </c>
      <c r="M5" s="332">
        <f>ROUND('USPS Base'!AO2*(1+PostalMarkup),2)</f>
        <v>21.26</v>
      </c>
      <c r="N5" s="332">
        <f>ROUND('USPS Base'!AP2*(1+PostalMarkup),2)</f>
        <v>22.68</v>
      </c>
      <c r="O5" s="332">
        <f>ROUND('USPS Base'!AQ2*(1+PostalMarkup),2)</f>
        <v>18.71</v>
      </c>
      <c r="P5" s="332">
        <f>ROUND('USPS Base'!AR2*(1+PostalMarkup),2)</f>
        <v>17.88</v>
      </c>
      <c r="Q5" s="332">
        <f>ROUND('USPS Base'!AS2*(1+PostalMarkup),2)</f>
        <v>17.88</v>
      </c>
      <c r="R5" s="332">
        <f>ROUND('USPS Base'!AT2*(1+PostalMarkup),2)</f>
        <v>19.8</v>
      </c>
      <c r="S5" s="332">
        <f>ROUND('USPS Base'!AU2*(1+PostalMarkup),2)</f>
        <v>20.59</v>
      </c>
      <c r="T5" s="332">
        <f>ROUND('USPS Base'!AV2*(1+PostalMarkup),2)</f>
        <v>17.29</v>
      </c>
      <c r="U5" s="332">
        <f>ROUND('USPS Base'!AW2*(1+PostalMarkup),2)</f>
        <v>19.76</v>
      </c>
    </row>
    <row r="6" ht="12.75" customHeight="1">
      <c r="A6" s="337">
        <v>2.0</v>
      </c>
      <c r="B6" s="332">
        <f>ROUND('USPS Base'!AD3*(1+PostalMarkup),2)</f>
        <v>24.45</v>
      </c>
      <c r="C6" s="332">
        <f>ROUND('USPS Base'!AE3*(1+PostalMarkup),2)</f>
        <v>25.03</v>
      </c>
      <c r="D6" s="332">
        <f>ROUND('USPS Base'!AF3*(1+PostalMarkup),2)</f>
        <v>35.11</v>
      </c>
      <c r="E6" s="332">
        <f>ROUND('USPS Base'!AG3*(1+PostalMarkup),2)</f>
        <v>36.06</v>
      </c>
      <c r="F6" s="332">
        <f>ROUND('USPS Base'!AH3*(1+PostalMarkup),2)</f>
        <v>36</v>
      </c>
      <c r="G6" s="332">
        <f>ROUND('USPS Base'!AI3*(1+PostalMarkup),2)</f>
        <v>32.24</v>
      </c>
      <c r="H6" s="332">
        <f>ROUND('USPS Base'!AJ3*(1+PostalMarkup),2)</f>
        <v>28.16</v>
      </c>
      <c r="I6" s="332">
        <f>ROUND('USPS Base'!AK3*(1+PostalMarkup),2)</f>
        <v>29.32</v>
      </c>
      <c r="J6" s="332">
        <f>ROUND('USPS Base'!AL3*(1+PostalMarkup),2)</f>
        <v>32.6</v>
      </c>
      <c r="K6" s="332">
        <f>ROUND('USPS Base'!AM3*(1+PostalMarkup),2)</f>
        <v>29.32</v>
      </c>
      <c r="L6" s="332">
        <f>ROUND('USPS Base'!AN3*(1+PostalMarkup),2)</f>
        <v>33.23</v>
      </c>
      <c r="M6" s="332">
        <f>ROUND('USPS Base'!AO3*(1+PostalMarkup),2)</f>
        <v>38.78</v>
      </c>
      <c r="N6" s="332">
        <f>ROUND('USPS Base'!AP3*(1+PostalMarkup),2)</f>
        <v>34.8</v>
      </c>
      <c r="O6" s="332">
        <f>ROUND('USPS Base'!AQ3*(1+PostalMarkup),2)</f>
        <v>30.15</v>
      </c>
      <c r="P6" s="332">
        <f>ROUND('USPS Base'!AR3*(1+PostalMarkup),2)</f>
        <v>28.16</v>
      </c>
      <c r="Q6" s="332">
        <f>ROUND('USPS Base'!AS3*(1+PostalMarkup),2)</f>
        <v>28.16</v>
      </c>
      <c r="R6" s="332">
        <f>ROUND('USPS Base'!AT3*(1+PostalMarkup),2)</f>
        <v>31.92</v>
      </c>
      <c r="S6" s="332">
        <f>ROUND('USPS Base'!AU3*(1+PostalMarkup),2)</f>
        <v>30.15</v>
      </c>
      <c r="T6" s="332">
        <f>ROUND('USPS Base'!AV3*(1+PostalMarkup),2)</f>
        <v>29.32</v>
      </c>
      <c r="U6" s="332">
        <f>ROUND('USPS Base'!AW3*(1+PostalMarkup),2)</f>
        <v>30.04</v>
      </c>
    </row>
    <row r="7" ht="12.75" customHeight="1">
      <c r="A7" s="337">
        <v>3.0</v>
      </c>
      <c r="B7" s="332">
        <f>ROUND('USPS Base'!AD4*(1+PostalMarkup),2)</f>
        <v>36.21</v>
      </c>
      <c r="C7" s="332">
        <f>ROUND('USPS Base'!AE4*(1+PostalMarkup),2)</f>
        <v>36.73</v>
      </c>
      <c r="D7" s="332">
        <f>ROUND('USPS Base'!AF4*(1+PostalMarkup),2)</f>
        <v>52.88</v>
      </c>
      <c r="E7" s="332">
        <f>ROUND('USPS Base'!AG4*(1+PostalMarkup),2)</f>
        <v>51.21</v>
      </c>
      <c r="F7" s="332">
        <f>ROUND('USPS Base'!AH4*(1+PostalMarkup),2)</f>
        <v>49.12</v>
      </c>
      <c r="G7" s="332">
        <f>ROUND('USPS Base'!AI4*(1+PostalMarkup),2)</f>
        <v>48.85</v>
      </c>
      <c r="H7" s="332">
        <f>ROUND('USPS Base'!AJ4*(1+PostalMarkup),2)</f>
        <v>45.98</v>
      </c>
      <c r="I7" s="332">
        <f>ROUND('USPS Base'!AK4*(1+PostalMarkup),2)</f>
        <v>47.14</v>
      </c>
      <c r="J7" s="332">
        <f>ROUND('USPS Base'!AL4*(1+PostalMarkup),2)</f>
        <v>51.15</v>
      </c>
      <c r="K7" s="332">
        <f>ROUND('USPS Base'!AM4*(1+PostalMarkup),2)</f>
        <v>47.18</v>
      </c>
      <c r="L7" s="332">
        <f>ROUND('USPS Base'!AN4*(1+PostalMarkup),2)</f>
        <v>47.18</v>
      </c>
      <c r="M7" s="332">
        <f>ROUND('USPS Base'!AO4*(1+PostalMarkup),2)</f>
        <v>61.39</v>
      </c>
      <c r="N7" s="332">
        <f>ROUND('USPS Base'!AP4*(1+PostalMarkup),2)</f>
        <v>52.51</v>
      </c>
      <c r="O7" s="332">
        <f>ROUND('USPS Base'!AQ4*(1+PostalMarkup),2)</f>
        <v>46.76</v>
      </c>
      <c r="P7" s="332">
        <f>ROUND('USPS Base'!AR4*(1+PostalMarkup),2)</f>
        <v>45.72</v>
      </c>
      <c r="Q7" s="332">
        <f>ROUND('USPS Base'!AS4*(1+PostalMarkup),2)</f>
        <v>45.72</v>
      </c>
      <c r="R7" s="332">
        <f>ROUND('USPS Base'!AT4*(1+PostalMarkup),2)</f>
        <v>49.53</v>
      </c>
      <c r="S7" s="332">
        <f>ROUND('USPS Base'!AU4*(1+PostalMarkup),2)</f>
        <v>48.6</v>
      </c>
      <c r="T7" s="332">
        <f>ROUND('USPS Base'!AV4*(1+PostalMarkup),2)</f>
        <v>46.76</v>
      </c>
      <c r="U7" s="332">
        <f>ROUND('USPS Base'!AW4*(1+PostalMarkup),2)</f>
        <v>46.76</v>
      </c>
    </row>
    <row r="8" ht="12.75" customHeight="1">
      <c r="A8" s="337">
        <v>4.0</v>
      </c>
      <c r="B8" s="332">
        <f>ROUND('USPS Base'!AD5*(1+PostalMarkup),2)</f>
        <v>41.51</v>
      </c>
      <c r="C8" s="332">
        <f>ROUND('USPS Base'!AE5*(1+PostalMarkup),2)</f>
        <v>42.01</v>
      </c>
      <c r="D8" s="332">
        <f>ROUND('USPS Base'!AF5*(1+PostalMarkup),2)</f>
        <v>61.22</v>
      </c>
      <c r="E8" s="332">
        <f>ROUND('USPS Base'!AG5*(1+PostalMarkup),2)</f>
        <v>64.47</v>
      </c>
      <c r="F8" s="332">
        <f>ROUND('USPS Base'!AH5*(1+PostalMarkup),2)</f>
        <v>59.75</v>
      </c>
      <c r="G8" s="332">
        <f>ROUND('USPS Base'!AI5*(1+PostalMarkup),2)</f>
        <v>57.52</v>
      </c>
      <c r="H8" s="332">
        <f>ROUND('USPS Base'!AJ5*(1+PostalMarkup),2)</f>
        <v>54.55</v>
      </c>
      <c r="I8" s="332">
        <f>ROUND('USPS Base'!AK5*(1+PostalMarkup),2)</f>
        <v>59.93</v>
      </c>
      <c r="J8" s="332">
        <f>ROUND('USPS Base'!AL5*(1+PostalMarkup),2)</f>
        <v>62.18</v>
      </c>
      <c r="K8" s="332">
        <f>ROUND('USPS Base'!AM5*(1+PostalMarkup),2)</f>
        <v>56.51</v>
      </c>
      <c r="L8" s="332">
        <f>ROUND('USPS Base'!AN5*(1+PostalMarkup),2)</f>
        <v>56.51</v>
      </c>
      <c r="M8" s="332">
        <f>ROUND('USPS Base'!AO5*(1+PostalMarkup),2)</f>
        <v>65.11</v>
      </c>
      <c r="N8" s="332">
        <f>ROUND('USPS Base'!AP5*(1+PostalMarkup),2)</f>
        <v>61.68</v>
      </c>
      <c r="O8" s="332">
        <f>ROUND('USPS Base'!AQ5*(1+PostalMarkup),2)</f>
        <v>55.91</v>
      </c>
      <c r="P8" s="332">
        <f>ROUND('USPS Base'!AR5*(1+PostalMarkup),2)</f>
        <v>54.55</v>
      </c>
      <c r="Q8" s="332">
        <f>ROUND('USPS Base'!AS5*(1+PostalMarkup),2)</f>
        <v>54.55</v>
      </c>
      <c r="R8" s="332">
        <f>ROUND('USPS Base'!AT5*(1+PostalMarkup),2)</f>
        <v>59.2</v>
      </c>
      <c r="S8" s="332">
        <f>ROUND('USPS Base'!AU5*(1+PostalMarkup),2)</f>
        <v>55.91</v>
      </c>
      <c r="T8" s="332">
        <f>ROUND('USPS Base'!AV5*(1+PostalMarkup),2)</f>
        <v>56.51</v>
      </c>
      <c r="U8" s="332">
        <f>ROUND('USPS Base'!AW5*(1+PostalMarkup),2)</f>
        <v>52.9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5:U8">
    <cfRule type="expression" dxfId="2" priority="1">
      <formula>MOD(ROW(A5),2)=0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D8D8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0.88"/>
    <col customWidth="1" min="2" max="2" width="9.63"/>
    <col customWidth="1" min="3" max="3" width="8.38"/>
    <col customWidth="1" min="4" max="4" width="9.63"/>
    <col customWidth="1" min="5" max="5" width="9.88"/>
    <col customWidth="1" min="6" max="6" width="8.88"/>
    <col customWidth="1" min="7" max="7" width="7.63"/>
    <col customWidth="1" min="8" max="8" width="8.63"/>
    <col customWidth="1" min="9" max="9" width="9.88"/>
    <col customWidth="1" min="10" max="10" width="7.75"/>
    <col customWidth="1" min="11" max="11" width="7.38"/>
    <col customWidth="1" min="12" max="12" width="7.0"/>
    <col customWidth="1" min="13" max="13" width="8.25"/>
    <col customWidth="1" min="14" max="14" width="7.0"/>
    <col customWidth="1" min="15" max="15" width="7.13"/>
    <col customWidth="1" min="16" max="16" width="8.0"/>
    <col customWidth="1" min="17" max="17" width="8.63"/>
    <col customWidth="1" min="18" max="18" width="6.88"/>
    <col customWidth="1" min="19" max="19" width="7.88"/>
    <col customWidth="1" min="20" max="20" width="6.38"/>
    <col customWidth="1" min="21" max="21" width="9.63"/>
    <col customWidth="1" min="22" max="26" width="8.63"/>
  </cols>
  <sheetData>
    <row r="1" ht="12.75" customHeight="1">
      <c r="A1" s="303" t="s">
        <v>153</v>
      </c>
    </row>
    <row r="2" ht="12.75" customHeight="1">
      <c r="A2" s="295" t="s">
        <v>205</v>
      </c>
    </row>
    <row r="3" ht="12.75" customHeight="1"/>
    <row r="4" ht="12.75" customHeight="1">
      <c r="A4" s="327" t="s">
        <v>55</v>
      </c>
      <c r="B4" s="327" t="s">
        <v>178</v>
      </c>
      <c r="C4" s="327" t="s">
        <v>179</v>
      </c>
      <c r="D4" s="327" t="s">
        <v>180</v>
      </c>
      <c r="E4" s="327" t="s">
        <v>181</v>
      </c>
      <c r="F4" s="327" t="s">
        <v>182</v>
      </c>
      <c r="G4" s="327" t="s">
        <v>183</v>
      </c>
      <c r="H4" s="327" t="s">
        <v>184</v>
      </c>
      <c r="I4" s="327" t="s">
        <v>185</v>
      </c>
      <c r="J4" s="327" t="s">
        <v>93</v>
      </c>
      <c r="K4" s="327" t="s">
        <v>94</v>
      </c>
      <c r="L4" s="327" t="s">
        <v>95</v>
      </c>
      <c r="M4" s="327" t="s">
        <v>96</v>
      </c>
      <c r="N4" s="327" t="s">
        <v>74</v>
      </c>
      <c r="O4" s="327" t="s">
        <v>75</v>
      </c>
      <c r="P4" s="327" t="s">
        <v>76</v>
      </c>
      <c r="Q4" s="327" t="s">
        <v>77</v>
      </c>
      <c r="R4" s="327" t="s">
        <v>78</v>
      </c>
      <c r="S4" s="327" t="s">
        <v>186</v>
      </c>
      <c r="T4" s="327" t="s">
        <v>80</v>
      </c>
      <c r="U4" s="327" t="s">
        <v>81</v>
      </c>
    </row>
    <row r="5" ht="12.75" customHeight="1">
      <c r="A5" s="327" t="s">
        <v>149</v>
      </c>
      <c r="B5" s="327">
        <v>1.0</v>
      </c>
      <c r="C5" s="327">
        <v>2.0</v>
      </c>
      <c r="D5" s="327">
        <v>3.0</v>
      </c>
      <c r="E5" s="327">
        <v>4.0</v>
      </c>
      <c r="F5" s="327">
        <v>5.0</v>
      </c>
      <c r="G5" s="327">
        <v>6.0</v>
      </c>
      <c r="H5" s="327">
        <v>7.0</v>
      </c>
      <c r="I5" s="327">
        <v>8.0</v>
      </c>
      <c r="J5" s="327">
        <v>9.0</v>
      </c>
      <c r="K5" s="327">
        <v>10.0</v>
      </c>
      <c r="L5" s="327">
        <v>11.0</v>
      </c>
      <c r="M5" s="327">
        <v>12.0</v>
      </c>
      <c r="N5" s="327">
        <v>13.0</v>
      </c>
      <c r="O5" s="327">
        <v>14.0</v>
      </c>
      <c r="P5" s="327">
        <v>15.0</v>
      </c>
      <c r="Q5" s="327">
        <v>16.0</v>
      </c>
      <c r="R5" s="327">
        <v>17.0</v>
      </c>
      <c r="S5" s="327">
        <v>18.0</v>
      </c>
      <c r="T5" s="327">
        <v>19.0</v>
      </c>
      <c r="U5" s="327">
        <v>20.0</v>
      </c>
    </row>
    <row r="6" ht="12.75" customHeight="1">
      <c r="A6" s="328">
        <v>1.0</v>
      </c>
      <c r="B6" s="329">
        <f>IF(LEN(USPS_Pri_Int_Base!B2)&gt;0,ROUND(USPS_Pri_Int_Base!B2*(1+PostalMarkup),2),"N/A")</f>
        <v>43.48</v>
      </c>
      <c r="C6" s="329">
        <f>IF(LEN(USPS_Pri_Int_Base!C2)&gt;0,ROUND(USPS_Pri_Int_Base!C2*(1+PostalMarkup),2),"N/A")</f>
        <v>53.8</v>
      </c>
      <c r="D6" s="329">
        <f>IF(LEN(USPS_Pri_Int_Base!D2)&gt;0,ROUND(USPS_Pri_Int_Base!D2*(1+PostalMarkup),2),"N/A")</f>
        <v>65.87</v>
      </c>
      <c r="E6" s="329">
        <f>IF(LEN(USPS_Pri_Int_Base!E2)&gt;0,ROUND(USPS_Pri_Int_Base!E2*(1+PostalMarkup),2),"N/A")</f>
        <v>61.8</v>
      </c>
      <c r="F6" s="329">
        <f>IF(LEN(USPS_Pri_Int_Base!F2)&gt;0,ROUND(USPS_Pri_Int_Base!F2*(1+PostalMarkup),2),"N/A")</f>
        <v>62.07</v>
      </c>
      <c r="G6" s="329">
        <f>IF(LEN(USPS_Pri_Int_Base!G2)&gt;0,ROUND(USPS_Pri_Int_Base!G2*(1+PostalMarkup),2),"N/A")</f>
        <v>63.06</v>
      </c>
      <c r="H6" s="329">
        <f>IF(LEN(USPS_Pri_Int_Base!H2)&gt;0,ROUND(USPS_Pri_Int_Base!H2*(1+PostalMarkup),2),"N/A")</f>
        <v>62.51</v>
      </c>
      <c r="I6" s="329">
        <f>IF(LEN(USPS_Pri_Int_Base!I2)&gt;0,ROUND(USPS_Pri_Int_Base!I2*(1+PostalMarkup),2),"N/A")</f>
        <v>65.7</v>
      </c>
      <c r="J6" s="329">
        <f>IF(LEN(USPS_Pri_Int_Base!J2)&gt;0,ROUND(USPS_Pri_Int_Base!J2*(1+PostalMarkup),2),"N/A")</f>
        <v>63.78</v>
      </c>
      <c r="K6" s="329">
        <f>IF(LEN(USPS_Pri_Int_Base!K2)&gt;0,ROUND(USPS_Pri_Int_Base!K2*(1+PostalMarkup),2),"N/A")</f>
        <v>57.27</v>
      </c>
      <c r="L6" s="329">
        <f>IF(LEN(USPS_Pri_Int_Base!L2)&gt;0,ROUND(USPS_Pri_Int_Base!L2*(1+PostalMarkup),2),"N/A")</f>
        <v>57.49</v>
      </c>
      <c r="M6" s="329">
        <f>IF(LEN(USPS_Pri_Int_Base!M2)&gt;0,ROUND(USPS_Pri_Int_Base!M2*(1+PostalMarkup),2),"N/A")</f>
        <v>63.78</v>
      </c>
      <c r="N6" s="329">
        <f>IF(LEN(USPS_Pri_Int_Base!N2)&gt;0,ROUND(USPS_Pri_Int_Base!N2*(1+PostalMarkup),2),"N/A")</f>
        <v>58.87</v>
      </c>
      <c r="O6" s="329">
        <f>IF(LEN(USPS_Pri_Int_Base!O2)&gt;0,ROUND(USPS_Pri_Int_Base!O2*(1+PostalMarkup),2),"N/A")</f>
        <v>65.16</v>
      </c>
      <c r="P6" s="329">
        <f>IF(LEN(USPS_Pri_Int_Base!P2)&gt;0,ROUND(USPS_Pri_Int_Base!P2*(1+PostalMarkup),2),"N/A")</f>
        <v>57.55</v>
      </c>
      <c r="Q6" s="329">
        <f>IF(LEN(USPS_Pri_Int_Base!Q2)&gt;0,ROUND(USPS_Pri_Int_Base!Q2*(1+PostalMarkup),2),"N/A")</f>
        <v>64.06</v>
      </c>
      <c r="R6" s="329">
        <f>IF(LEN(USPS_Pri_Int_Base!R2)&gt;0,ROUND(USPS_Pri_Int_Base!R2*(1+PostalMarkup),2),"N/A")</f>
        <v>64.89</v>
      </c>
      <c r="S6" s="329">
        <f>IF(LEN(USPS_Pri_Int_Base!S2)&gt;0,ROUND(USPS_Pri_Int_Base!S2*(1+PostalMarkup),2),"N/A")</f>
        <v>59.65</v>
      </c>
      <c r="T6" s="329">
        <f>IF(LEN(USPS_Pri_Int_Base!T2)&gt;0,ROUND(USPS_Pri_Int_Base!T2*(1+PostalMarkup),2),"N/A")</f>
        <v>66.94</v>
      </c>
      <c r="U6" s="329">
        <f>IF(LEN(USPS_Pri_Int_Base!U2)&gt;0,ROUND(USPS_Pri_Int_Base!U2*(1+PostalMarkup),2),"N/A")</f>
        <v>66.15</v>
      </c>
    </row>
    <row r="7" ht="12.75" customHeight="1">
      <c r="A7" s="328">
        <v>2.0</v>
      </c>
      <c r="B7" s="329">
        <f>IF(LEN(USPS_Pri_Int_Base!B3)&gt;0,ROUND(USPS_Pri_Int_Base!B3*(1+PostalMarkup),2),"N/A")</f>
        <v>46.96</v>
      </c>
      <c r="C7" s="329">
        <f>IF(LEN(USPS_Pri_Int_Base!C3)&gt;0,ROUND(USPS_Pri_Int_Base!C3*(1+PostalMarkup),2),"N/A")</f>
        <v>57.27</v>
      </c>
      <c r="D7" s="329">
        <f>IF(LEN(USPS_Pri_Int_Base!D3)&gt;0,ROUND(USPS_Pri_Int_Base!D3*(1+PostalMarkup),2),"N/A")</f>
        <v>72.44</v>
      </c>
      <c r="E7" s="329">
        <f>IF(LEN(USPS_Pri_Int_Base!E3)&gt;0,ROUND(USPS_Pri_Int_Base!E3*(1+PostalMarkup),2),"N/A")</f>
        <v>65.6</v>
      </c>
      <c r="F7" s="329">
        <f>IF(LEN(USPS_Pri_Int_Base!F3)&gt;0,ROUND(USPS_Pri_Int_Base!F3*(1+PostalMarkup),2),"N/A")</f>
        <v>65.92</v>
      </c>
      <c r="G7" s="329">
        <f>IF(LEN(USPS_Pri_Int_Base!G3)&gt;0,ROUND(USPS_Pri_Int_Base!G3*(1+PostalMarkup),2),"N/A")</f>
        <v>68.48</v>
      </c>
      <c r="H7" s="329">
        <f>IF(LEN(USPS_Pri_Int_Base!H3)&gt;0,ROUND(USPS_Pri_Int_Base!H3*(1+PostalMarkup),2),"N/A")</f>
        <v>67.8</v>
      </c>
      <c r="I7" s="329">
        <f>IF(LEN(USPS_Pri_Int_Base!I3)&gt;0,ROUND(USPS_Pri_Int_Base!I3*(1+PostalMarkup),2),"N/A")</f>
        <v>73.48</v>
      </c>
      <c r="J7" s="329">
        <f>IF(LEN(USPS_Pri_Int_Base!J3)&gt;0,ROUND(USPS_Pri_Int_Base!J3*(1+PostalMarkup),2),"N/A")</f>
        <v>71.38</v>
      </c>
      <c r="K7" s="329">
        <f>IF(LEN(USPS_Pri_Int_Base!K3)&gt;0,ROUND(USPS_Pri_Int_Base!K3*(1+PostalMarkup),2),"N/A")</f>
        <v>62.29</v>
      </c>
      <c r="L7" s="329">
        <f>IF(LEN(USPS_Pri_Int_Base!L3)&gt;0,ROUND(USPS_Pri_Int_Base!L3*(1+PostalMarkup),2),"N/A")</f>
        <v>62.29</v>
      </c>
      <c r="M7" s="329">
        <f>IF(LEN(USPS_Pri_Int_Base!M3)&gt;0,ROUND(USPS_Pri_Int_Base!M3*(1+PostalMarkup),2),"N/A")</f>
        <v>70.33</v>
      </c>
      <c r="N7" s="329">
        <f>IF(LEN(USPS_Pri_Int_Base!N3)&gt;0,ROUND(USPS_Pri_Int_Base!N3*(1+PostalMarkup),2),"N/A")</f>
        <v>64.22</v>
      </c>
      <c r="O7" s="329">
        <f>IF(LEN(USPS_Pri_Int_Base!O3)&gt;0,ROUND(USPS_Pri_Int_Base!O3*(1+PostalMarkup),2),"N/A")</f>
        <v>70.24</v>
      </c>
      <c r="P7" s="329">
        <f>IF(LEN(USPS_Pri_Int_Base!P3)&gt;0,ROUND(USPS_Pri_Int_Base!P3*(1+PostalMarkup),2),"N/A")</f>
        <v>61.85</v>
      </c>
      <c r="Q7" s="329">
        <f>IF(LEN(USPS_Pri_Int_Base!Q3)&gt;0,ROUND(USPS_Pri_Int_Base!Q3*(1+PostalMarkup),2),"N/A")</f>
        <v>67.58</v>
      </c>
      <c r="R7" s="329">
        <f>IF(LEN(USPS_Pri_Int_Base!R3)&gt;0,ROUND(USPS_Pri_Int_Base!R3*(1+PostalMarkup),2),"N/A")</f>
        <v>69.4</v>
      </c>
      <c r="S7" s="329">
        <f>IF(LEN(USPS_Pri_Int_Base!S3)&gt;0,ROUND(USPS_Pri_Int_Base!S3*(1+PostalMarkup),2),"N/A")</f>
        <v>66.75</v>
      </c>
      <c r="T7" s="329">
        <f>IF(LEN(USPS_Pri_Int_Base!T3)&gt;0,ROUND(USPS_Pri_Int_Base!T3*(1+PostalMarkup),2),"N/A")</f>
        <v>75.49</v>
      </c>
      <c r="U7" s="329">
        <f>IF(LEN(USPS_Pri_Int_Base!U3)&gt;0,ROUND(USPS_Pri_Int_Base!U3*(1+PostalMarkup),2),"N/A")</f>
        <v>73.21</v>
      </c>
    </row>
    <row r="8" ht="12.75" customHeight="1">
      <c r="A8" s="328">
        <v>3.0</v>
      </c>
      <c r="B8" s="329">
        <f>IF(LEN(USPS_Pri_Int_Base!B4)&gt;0,ROUND(USPS_Pri_Int_Base!B4*(1+PostalMarkup),2),"N/A")</f>
        <v>50.37</v>
      </c>
      <c r="C8" s="329">
        <f>IF(LEN(USPS_Pri_Int_Base!C4)&gt;0,ROUND(USPS_Pri_Int_Base!C4*(1+PostalMarkup),2),"N/A")</f>
        <v>60.8</v>
      </c>
      <c r="D8" s="329">
        <f>IF(LEN(USPS_Pri_Int_Base!D4)&gt;0,ROUND(USPS_Pri_Int_Base!D4*(1+PostalMarkup),2),"N/A")</f>
        <v>79.06</v>
      </c>
      <c r="E8" s="329">
        <f>IF(LEN(USPS_Pri_Int_Base!E4)&gt;0,ROUND(USPS_Pri_Int_Base!E4*(1+PostalMarkup),2),"N/A")</f>
        <v>69.36</v>
      </c>
      <c r="F8" s="329">
        <f>IF(LEN(USPS_Pri_Int_Base!F4)&gt;0,ROUND(USPS_Pri_Int_Base!F4*(1+PostalMarkup),2),"N/A")</f>
        <v>69.67</v>
      </c>
      <c r="G8" s="329">
        <f>IF(LEN(USPS_Pri_Int_Base!G4)&gt;0,ROUND(USPS_Pri_Int_Base!G4*(1+PostalMarkup),2),"N/A")</f>
        <v>73.81</v>
      </c>
      <c r="H8" s="329">
        <f>IF(LEN(USPS_Pri_Int_Base!H4)&gt;0,ROUND(USPS_Pri_Int_Base!H4*(1+PostalMarkup),2),"N/A")</f>
        <v>73.15</v>
      </c>
      <c r="I8" s="329">
        <f>IF(LEN(USPS_Pri_Int_Base!I4)&gt;0,ROUND(USPS_Pri_Int_Base!I4*(1+PostalMarkup),2),"N/A")</f>
        <v>81.26</v>
      </c>
      <c r="J8" s="329">
        <f>IF(LEN(USPS_Pri_Int_Base!J4)&gt;0,ROUND(USPS_Pri_Int_Base!J4*(1+PostalMarkup),2),"N/A")</f>
        <v>78.99</v>
      </c>
      <c r="K8" s="329">
        <f>IF(LEN(USPS_Pri_Int_Base!K4)&gt;0,ROUND(USPS_Pri_Int_Base!K4*(1+PostalMarkup),2),"N/A")</f>
        <v>67.41</v>
      </c>
      <c r="L8" s="329">
        <f>IF(LEN(USPS_Pri_Int_Base!L4)&gt;0,ROUND(USPS_Pri_Int_Base!L4*(1+PostalMarkup),2),"N/A")</f>
        <v>67.09</v>
      </c>
      <c r="M8" s="329">
        <f>IF(LEN(USPS_Pri_Int_Base!M4)&gt;0,ROUND(USPS_Pri_Int_Base!M4*(1+PostalMarkup),2),"N/A")</f>
        <v>76.85</v>
      </c>
      <c r="N8" s="329">
        <f>IF(LEN(USPS_Pri_Int_Base!N4)&gt;0,ROUND(USPS_Pri_Int_Base!N4*(1+PostalMarkup),2),"N/A")</f>
        <v>69.45</v>
      </c>
      <c r="O8" s="329">
        <f>IF(LEN(USPS_Pri_Int_Base!O4)&gt;0,ROUND(USPS_Pri_Int_Base!O4*(1+PostalMarkup),2),"N/A")</f>
        <v>75.19</v>
      </c>
      <c r="P8" s="329">
        <f>IF(LEN(USPS_Pri_Int_Base!P4)&gt;0,ROUND(USPS_Pri_Int_Base!P4*(1+PostalMarkup),2),"N/A")</f>
        <v>66.15</v>
      </c>
      <c r="Q8" s="329">
        <f>IF(LEN(USPS_Pri_Int_Base!Q4)&gt;0,ROUND(USPS_Pri_Int_Base!Q4*(1+PostalMarkup),2),"N/A")</f>
        <v>71.09</v>
      </c>
      <c r="R8" s="329">
        <f>IF(LEN(USPS_Pri_Int_Base!R4)&gt;0,ROUND(USPS_Pri_Int_Base!R4*(1+PostalMarkup),2),"N/A")</f>
        <v>73.92</v>
      </c>
      <c r="S8" s="329">
        <f>IF(LEN(USPS_Pri_Int_Base!S4)&gt;0,ROUND(USPS_Pri_Int_Base!S4*(1+PostalMarkup),2),"N/A")</f>
        <v>71.72</v>
      </c>
      <c r="T8" s="329">
        <f>IF(LEN(USPS_Pri_Int_Base!T4)&gt;0,ROUND(USPS_Pri_Int_Base!T4*(1+PostalMarkup),2),"N/A")</f>
        <v>84.06</v>
      </c>
      <c r="U8" s="329">
        <f>IF(LEN(USPS_Pri_Int_Base!U4)&gt;0,ROUND(USPS_Pri_Int_Base!U4*(1+PostalMarkup),2),"N/A")</f>
        <v>77.95</v>
      </c>
    </row>
    <row r="9" ht="12.75" customHeight="1">
      <c r="A9" s="328">
        <v>4.0</v>
      </c>
      <c r="B9" s="329">
        <f>IF(LEN(USPS_Pri_Int_Base!B5)&gt;0,ROUND(USPS_Pri_Int_Base!B5*(1+PostalMarkup),2),"N/A")</f>
        <v>53.78</v>
      </c>
      <c r="C9" s="329">
        <f>IF(LEN(USPS_Pri_Int_Base!C5)&gt;0,ROUND(USPS_Pri_Int_Base!C5*(1+PostalMarkup),2),"N/A")</f>
        <v>64.33</v>
      </c>
      <c r="D9" s="329">
        <f>IF(LEN(USPS_Pri_Int_Base!D5)&gt;0,ROUND(USPS_Pri_Int_Base!D5*(1+PostalMarkup),2),"N/A")</f>
        <v>85.61</v>
      </c>
      <c r="E9" s="329">
        <f>IF(LEN(USPS_Pri_Int_Base!E5)&gt;0,ROUND(USPS_Pri_Int_Base!E5*(1+PostalMarkup),2),"N/A")</f>
        <v>73.15</v>
      </c>
      <c r="F9" s="329">
        <f>IF(LEN(USPS_Pri_Int_Base!F5)&gt;0,ROUND(USPS_Pri_Int_Base!F5*(1+PostalMarkup),2),"N/A")</f>
        <v>73.48</v>
      </c>
      <c r="G9" s="329">
        <f>IF(LEN(USPS_Pri_Int_Base!G5)&gt;0,ROUND(USPS_Pri_Int_Base!G5*(1+PostalMarkup),2),"N/A")</f>
        <v>79.21</v>
      </c>
      <c r="H9" s="329">
        <f>IF(LEN(USPS_Pri_Int_Base!H5)&gt;0,ROUND(USPS_Pri_Int_Base!H5*(1+PostalMarkup),2),"N/A")</f>
        <v>78.44</v>
      </c>
      <c r="I9" s="329">
        <f>IF(LEN(USPS_Pri_Int_Base!I5)&gt;0,ROUND(USPS_Pri_Int_Base!I5*(1+PostalMarkup),2),"N/A")</f>
        <v>89.08</v>
      </c>
      <c r="J9" s="329">
        <f>IF(LEN(USPS_Pri_Int_Base!J5)&gt;0,ROUND(USPS_Pri_Int_Base!J5*(1+PostalMarkup),2),"N/A")</f>
        <v>86.55</v>
      </c>
      <c r="K9" s="329">
        <f>IF(LEN(USPS_Pri_Int_Base!K5)&gt;0,ROUND(USPS_Pri_Int_Base!K5*(1+PostalMarkup),2),"N/A")</f>
        <v>72.44</v>
      </c>
      <c r="L9" s="329">
        <f>IF(LEN(USPS_Pri_Int_Base!L5)&gt;0,ROUND(USPS_Pri_Int_Base!L5*(1+PostalMarkup),2),"N/A")</f>
        <v>71.89</v>
      </c>
      <c r="M9" s="329">
        <f>IF(LEN(USPS_Pri_Int_Base!M5)&gt;0,ROUND(USPS_Pri_Int_Base!M5*(1+PostalMarkup),2),"N/A")</f>
        <v>83.4</v>
      </c>
      <c r="N9" s="329">
        <f>IF(LEN(USPS_Pri_Int_Base!N5)&gt;0,ROUND(USPS_Pri_Int_Base!N5*(1+PostalMarkup),2),"N/A")</f>
        <v>74.75</v>
      </c>
      <c r="O9" s="329">
        <f>IF(LEN(USPS_Pri_Int_Base!O5)&gt;0,ROUND(USPS_Pri_Int_Base!O5*(1+PostalMarkup),2),"N/A")</f>
        <v>80.2</v>
      </c>
      <c r="P9" s="329">
        <f>IF(LEN(USPS_Pri_Int_Base!P5)&gt;0,ROUND(USPS_Pri_Int_Base!P5*(1+PostalMarkup),2),"N/A")</f>
        <v>70.46</v>
      </c>
      <c r="Q9" s="329">
        <f>IF(LEN(USPS_Pri_Int_Base!Q5)&gt;0,ROUND(USPS_Pri_Int_Base!Q5*(1+PostalMarkup),2),"N/A")</f>
        <v>74.61</v>
      </c>
      <c r="R9" s="329">
        <f>IF(LEN(USPS_Pri_Int_Base!R5)&gt;0,ROUND(USPS_Pri_Int_Base!R5*(1+PostalMarkup),2),"N/A")</f>
        <v>78.44</v>
      </c>
      <c r="S9" s="329">
        <f>IF(LEN(USPS_Pri_Int_Base!S5)&gt;0,ROUND(USPS_Pri_Int_Base!S5*(1+PostalMarkup),2),"N/A")</f>
        <v>76.74</v>
      </c>
      <c r="T9" s="329">
        <f>IF(LEN(USPS_Pri_Int_Base!T5)&gt;0,ROUND(USPS_Pri_Int_Base!T5*(1+PostalMarkup),2),"N/A")</f>
        <v>92.62</v>
      </c>
      <c r="U9" s="329">
        <f>IF(LEN(USPS_Pri_Int_Base!U5)&gt;0,ROUND(USPS_Pri_Int_Base!U5*(1+PostalMarkup),2),"N/A")</f>
        <v>82.69</v>
      </c>
    </row>
    <row r="10" ht="12.75" customHeight="1">
      <c r="A10" s="328">
        <v>5.0</v>
      </c>
      <c r="B10" s="329">
        <f>IF(LEN(USPS_Pri_Int_Base!B6)&gt;0,ROUND(USPS_Pri_Int_Base!B6*(1+PostalMarkup),2),"N/A")</f>
        <v>56.64</v>
      </c>
      <c r="C10" s="329">
        <f>IF(LEN(USPS_Pri_Int_Base!C6)&gt;0,ROUND(USPS_Pri_Int_Base!C6*(1+PostalMarkup),2),"N/A")</f>
        <v>67.86</v>
      </c>
      <c r="D10" s="329">
        <f>IF(LEN(USPS_Pri_Int_Base!D6)&gt;0,ROUND(USPS_Pri_Int_Base!D6*(1+PostalMarkup),2),"N/A")</f>
        <v>92.22</v>
      </c>
      <c r="E10" s="329">
        <f>IF(LEN(USPS_Pri_Int_Base!E6)&gt;0,ROUND(USPS_Pri_Int_Base!E6*(1+PostalMarkup),2),"N/A")</f>
        <v>76.89</v>
      </c>
      <c r="F10" s="329">
        <f>IF(LEN(USPS_Pri_Int_Base!F6)&gt;0,ROUND(USPS_Pri_Int_Base!F6*(1+PostalMarkup),2),"N/A")</f>
        <v>77.73</v>
      </c>
      <c r="G10" s="329">
        <f>IF(LEN(USPS_Pri_Int_Base!G6)&gt;0,ROUND(USPS_Pri_Int_Base!G6*(1+PostalMarkup),2),"N/A")</f>
        <v>84.61</v>
      </c>
      <c r="H10" s="329">
        <f>IF(LEN(USPS_Pri_Int_Base!H6)&gt;0,ROUND(USPS_Pri_Int_Base!H6*(1+PostalMarkup),2),"N/A")</f>
        <v>83.79</v>
      </c>
      <c r="I10" s="329">
        <f>IF(LEN(USPS_Pri_Int_Base!I6)&gt;0,ROUND(USPS_Pri_Int_Base!I6*(1+PostalMarkup),2),"N/A")</f>
        <v>96.91</v>
      </c>
      <c r="J10" s="329">
        <f>IF(LEN(USPS_Pri_Int_Base!J6)&gt;0,ROUND(USPS_Pri_Int_Base!J6*(1+PostalMarkup),2),"N/A")</f>
        <v>94.09</v>
      </c>
      <c r="K10" s="329">
        <f>IF(LEN(USPS_Pri_Int_Base!K6)&gt;0,ROUND(USPS_Pri_Int_Base!K6*(1+PostalMarkup),2),"N/A")</f>
        <v>77.51</v>
      </c>
      <c r="L10" s="329">
        <f>IF(LEN(USPS_Pri_Int_Base!L6)&gt;0,ROUND(USPS_Pri_Int_Base!L6*(1+PostalMarkup),2),"N/A")</f>
        <v>76.63</v>
      </c>
      <c r="M10" s="329">
        <f>IF(LEN(USPS_Pri_Int_Base!M6)&gt;0,ROUND(USPS_Pri_Int_Base!M6*(1+PostalMarkup),2),"N/A")</f>
        <v>91.76</v>
      </c>
      <c r="N10" s="329">
        <f>IF(LEN(USPS_Pri_Int_Base!N6)&gt;0,ROUND(USPS_Pri_Int_Base!N6*(1+PostalMarkup),2),"N/A")</f>
        <v>79.98</v>
      </c>
      <c r="O10" s="329">
        <f>IF(LEN(USPS_Pri_Int_Base!O6)&gt;0,ROUND(USPS_Pri_Int_Base!O6*(1+PostalMarkup),2),"N/A")</f>
        <v>85.17</v>
      </c>
      <c r="P10" s="329">
        <f>IF(LEN(USPS_Pri_Int_Base!P6)&gt;0,ROUND(USPS_Pri_Int_Base!P6*(1+PostalMarkup),2),"N/A")</f>
        <v>74.75</v>
      </c>
      <c r="Q10" s="329">
        <f>IF(LEN(USPS_Pri_Int_Base!Q6)&gt;0,ROUND(USPS_Pri_Int_Base!Q6*(1+PostalMarkup),2),"N/A")</f>
        <v>78.13</v>
      </c>
      <c r="R10" s="329">
        <f>IF(LEN(USPS_Pri_Int_Base!R6)&gt;0,ROUND(USPS_Pri_Int_Base!R6*(1+PostalMarkup),2),"N/A")</f>
        <v>83.02</v>
      </c>
      <c r="S10" s="329">
        <f>IF(LEN(USPS_Pri_Int_Base!S6)&gt;0,ROUND(USPS_Pri_Int_Base!S6*(1+PostalMarkup),2),"N/A")</f>
        <v>81.81</v>
      </c>
      <c r="T10" s="329">
        <f>IF(LEN(USPS_Pri_Int_Base!T6)&gt;0,ROUND(USPS_Pri_Int_Base!T6*(1+PostalMarkup),2),"N/A")</f>
        <v>101.19</v>
      </c>
      <c r="U10" s="329">
        <f>IF(LEN(USPS_Pri_Int_Base!U6)&gt;0,ROUND(USPS_Pri_Int_Base!U6*(1+PostalMarkup),2),"N/A")</f>
        <v>88.91</v>
      </c>
    </row>
    <row r="11" ht="12.75" customHeight="1">
      <c r="A11" s="328">
        <v>6.0</v>
      </c>
      <c r="B11" s="329">
        <f>IF(LEN(USPS_Pri_Int_Base!B7)&gt;0,ROUND(USPS_Pri_Int_Base!B7*(1+PostalMarkup),2),"N/A")</f>
        <v>60.02</v>
      </c>
      <c r="C11" s="329">
        <f>IF(LEN(USPS_Pri_Int_Base!C7)&gt;0,ROUND(USPS_Pri_Int_Base!C7*(1+PostalMarkup),2),"N/A")</f>
        <v>71.38</v>
      </c>
      <c r="D11" s="329">
        <f>IF(LEN(USPS_Pri_Int_Base!D7)&gt;0,ROUND(USPS_Pri_Int_Base!D7*(1+PostalMarkup),2),"N/A")</f>
        <v>98.78</v>
      </c>
      <c r="E11" s="329">
        <f>IF(LEN(USPS_Pri_Int_Base!E7)&gt;0,ROUND(USPS_Pri_Int_Base!E7*(1+PostalMarkup),2),"N/A")</f>
        <v>80.7</v>
      </c>
      <c r="F11" s="329">
        <f>IF(LEN(USPS_Pri_Int_Base!F7)&gt;0,ROUND(USPS_Pri_Int_Base!F7*(1+PostalMarkup),2),"N/A")</f>
        <v>82.31</v>
      </c>
      <c r="G11" s="329">
        <f>IF(LEN(USPS_Pri_Int_Base!G7)&gt;0,ROUND(USPS_Pri_Int_Base!G7*(1+PostalMarkup),2),"N/A")</f>
        <v>89.96</v>
      </c>
      <c r="H11" s="329">
        <f>IF(LEN(USPS_Pri_Int_Base!H7)&gt;0,ROUND(USPS_Pri_Int_Base!H7*(1+PostalMarkup),2),"N/A")</f>
        <v>89.13</v>
      </c>
      <c r="I11" s="329">
        <f>IF(LEN(USPS_Pri_Int_Base!I7)&gt;0,ROUND(USPS_Pri_Int_Base!I7*(1+PostalMarkup),2),"N/A")</f>
        <v>104.68</v>
      </c>
      <c r="J11" s="329">
        <f>IF(LEN(USPS_Pri_Int_Base!J7)&gt;0,ROUND(USPS_Pri_Int_Base!J7*(1+PostalMarkup),2),"N/A")</f>
        <v>101.71</v>
      </c>
      <c r="K11" s="329">
        <f>IF(LEN(USPS_Pri_Int_Base!K7)&gt;0,ROUND(USPS_Pri_Int_Base!K7*(1+PostalMarkup),2),"N/A")</f>
        <v>82.58</v>
      </c>
      <c r="L11" s="329">
        <f>IF(LEN(USPS_Pri_Int_Base!L7)&gt;0,ROUND(USPS_Pri_Int_Base!L7*(1+PostalMarkup),2),"N/A")</f>
        <v>81.42</v>
      </c>
      <c r="M11" s="329">
        <f>IF(LEN(USPS_Pri_Int_Base!M7)&gt;0,ROUND(USPS_Pri_Int_Base!M7*(1+PostalMarkup),2),"N/A")</f>
        <v>118.88</v>
      </c>
      <c r="N11" s="329">
        <f>IF(LEN(USPS_Pri_Int_Base!N7)&gt;0,ROUND(USPS_Pri_Int_Base!N7*(1+PostalMarkup),2),"N/A")</f>
        <v>85.33</v>
      </c>
      <c r="O11" s="329">
        <f>IF(LEN(USPS_Pri_Int_Base!O7)&gt;0,ROUND(USPS_Pri_Int_Base!O7*(1+PostalMarkup),2),"N/A")</f>
        <v>90.12</v>
      </c>
      <c r="P11" s="329">
        <f>IF(LEN(USPS_Pri_Int_Base!P7)&gt;0,ROUND(USPS_Pri_Int_Base!P7*(1+PostalMarkup),2),"N/A")</f>
        <v>78.99</v>
      </c>
      <c r="Q11" s="329">
        <f>IF(LEN(USPS_Pri_Int_Base!Q7)&gt;0,ROUND(USPS_Pri_Int_Base!Q7*(1+PostalMarkup),2),"N/A")</f>
        <v>81.64</v>
      </c>
      <c r="R11" s="329">
        <f>IF(LEN(USPS_Pri_Int_Base!R7)&gt;0,ROUND(USPS_Pri_Int_Base!R7*(1+PostalMarkup),2),"N/A")</f>
        <v>87.54</v>
      </c>
      <c r="S11" s="329">
        <f>IF(LEN(USPS_Pri_Int_Base!S7)&gt;0,ROUND(USPS_Pri_Int_Base!S7*(1+PostalMarkup),2),"N/A")</f>
        <v>86.88</v>
      </c>
      <c r="T11" s="329">
        <f>IF(LEN(USPS_Pri_Int_Base!T7)&gt;0,ROUND(USPS_Pri_Int_Base!T7*(1+PostalMarkup),2),"N/A")</f>
        <v>109.75</v>
      </c>
      <c r="U11" s="329">
        <f>IF(LEN(USPS_Pri_Int_Base!U7)&gt;0,ROUND(USPS_Pri_Int_Base!U7*(1+PostalMarkup),2),"N/A")</f>
        <v>93.65</v>
      </c>
    </row>
    <row r="12" ht="12.75" customHeight="1">
      <c r="A12" s="328">
        <v>7.0</v>
      </c>
      <c r="B12" s="329">
        <f>IF(LEN(USPS_Pri_Int_Base!B8)&gt;0,ROUND(USPS_Pri_Int_Base!B8*(1+PostalMarkup),2),"N/A")</f>
        <v>63.39</v>
      </c>
      <c r="C12" s="329">
        <f>IF(LEN(USPS_Pri_Int_Base!C8)&gt;0,ROUND(USPS_Pri_Int_Base!C8*(1+PostalMarkup),2),"N/A")</f>
        <v>74.91</v>
      </c>
      <c r="D12" s="329">
        <f>IF(LEN(USPS_Pri_Int_Base!D8)&gt;0,ROUND(USPS_Pri_Int_Base!D8*(1+PostalMarkup),2),"N/A")</f>
        <v>105.4</v>
      </c>
      <c r="E12" s="329">
        <f>IF(LEN(USPS_Pri_Int_Base!E8)&gt;0,ROUND(USPS_Pri_Int_Base!E8*(1+PostalMarkup),2),"N/A")</f>
        <v>84.57</v>
      </c>
      <c r="F12" s="329">
        <f>IF(LEN(USPS_Pri_Int_Base!F8)&gt;0,ROUND(USPS_Pri_Int_Base!F8*(1+PostalMarkup),2),"N/A")</f>
        <v>86.9</v>
      </c>
      <c r="G12" s="329">
        <f>IF(LEN(USPS_Pri_Int_Base!G8)&gt;0,ROUND(USPS_Pri_Int_Base!G8*(1+PostalMarkup),2),"N/A")</f>
        <v>95.37</v>
      </c>
      <c r="H12" s="329">
        <f>IF(LEN(USPS_Pri_Int_Base!H8)&gt;0,ROUND(USPS_Pri_Int_Base!H8*(1+PostalMarkup),2),"N/A")</f>
        <v>94.44</v>
      </c>
      <c r="I12" s="329">
        <f>IF(LEN(USPS_Pri_Int_Base!I8)&gt;0,ROUND(USPS_Pri_Int_Base!I8*(1+PostalMarkup),2),"N/A")</f>
        <v>112.51</v>
      </c>
      <c r="J12" s="329">
        <f>IF(LEN(USPS_Pri_Int_Base!J8)&gt;0,ROUND(USPS_Pri_Int_Base!J8*(1+PostalMarkup),2),"N/A")</f>
        <v>109.26</v>
      </c>
      <c r="K12" s="329">
        <f>IF(LEN(USPS_Pri_Int_Base!K8)&gt;0,ROUND(USPS_Pri_Int_Base!K8*(1+PostalMarkup),2),"N/A")</f>
        <v>87.65</v>
      </c>
      <c r="L12" s="329">
        <f>IF(LEN(USPS_Pri_Int_Base!L8)&gt;0,ROUND(USPS_Pri_Int_Base!L8*(1+PostalMarkup),2),"N/A")</f>
        <v>86.85</v>
      </c>
      <c r="M12" s="329">
        <f>IF(LEN(USPS_Pri_Int_Base!M8)&gt;0,ROUND(USPS_Pri_Int_Base!M8*(1+PostalMarkup),2),"N/A")</f>
        <v>126.81</v>
      </c>
      <c r="N12" s="329">
        <f>IF(LEN(USPS_Pri_Int_Base!N8)&gt;0,ROUND(USPS_Pri_Int_Base!N8*(1+PostalMarkup),2),"N/A")</f>
        <v>90.62</v>
      </c>
      <c r="O12" s="329">
        <f>IF(LEN(USPS_Pri_Int_Base!O8)&gt;0,ROUND(USPS_Pri_Int_Base!O8*(1+PostalMarkup),2),"N/A")</f>
        <v>95.15</v>
      </c>
      <c r="P12" s="329">
        <f>IF(LEN(USPS_Pri_Int_Base!P8)&gt;0,ROUND(USPS_Pri_Int_Base!P8*(1+PostalMarkup),2),"N/A")</f>
        <v>83.29</v>
      </c>
      <c r="Q12" s="329">
        <f>IF(LEN(USPS_Pri_Int_Base!Q8)&gt;0,ROUND(USPS_Pri_Int_Base!Q8*(1+PostalMarkup),2),"N/A")</f>
        <v>85.78</v>
      </c>
      <c r="R12" s="329">
        <f>IF(LEN(USPS_Pri_Int_Base!R8)&gt;0,ROUND(USPS_Pri_Int_Base!R8*(1+PostalMarkup),2),"N/A")</f>
        <v>92.06</v>
      </c>
      <c r="S12" s="329">
        <f>IF(LEN(USPS_Pri_Int_Base!S8)&gt;0,ROUND(USPS_Pri_Int_Base!S8*(1+PostalMarkup),2),"N/A")</f>
        <v>92.06</v>
      </c>
      <c r="T12" s="329">
        <f>IF(LEN(USPS_Pri_Int_Base!T8)&gt;0,ROUND(USPS_Pri_Int_Base!T8*(1+PostalMarkup),2),"N/A")</f>
        <v>118.32</v>
      </c>
      <c r="U12" s="329">
        <f>IF(LEN(USPS_Pri_Int_Base!U8)&gt;0,ROUND(USPS_Pri_Int_Base!U8*(1+PostalMarkup),2),"N/A")</f>
        <v>98.34</v>
      </c>
    </row>
    <row r="13" ht="12.75" customHeight="1">
      <c r="A13" s="328">
        <v>8.0</v>
      </c>
      <c r="B13" s="329">
        <f>IF(LEN(USPS_Pri_Int_Base!B9)&gt;0,ROUND(USPS_Pri_Int_Base!B9*(1+PostalMarkup),2),"N/A")</f>
        <v>67.49</v>
      </c>
      <c r="C13" s="329">
        <f>IF(LEN(USPS_Pri_Int_Base!C9)&gt;0,ROUND(USPS_Pri_Int_Base!C9*(1+PostalMarkup),2),"N/A")</f>
        <v>78.4</v>
      </c>
      <c r="D13" s="329">
        <f>IF(LEN(USPS_Pri_Int_Base!D9)&gt;0,ROUND(USPS_Pri_Int_Base!D9*(1+PostalMarkup),2),"N/A")</f>
        <v>111.96</v>
      </c>
      <c r="E13" s="329">
        <f>IF(LEN(USPS_Pri_Int_Base!E9)&gt;0,ROUND(USPS_Pri_Int_Base!E9*(1+PostalMarkup),2),"N/A")</f>
        <v>88.32</v>
      </c>
      <c r="F13" s="329">
        <f>IF(LEN(USPS_Pri_Int_Base!F9)&gt;0,ROUND(USPS_Pri_Int_Base!F9*(1+PostalMarkup),2),"N/A")</f>
        <v>91.49</v>
      </c>
      <c r="G13" s="329">
        <f>IF(LEN(USPS_Pri_Int_Base!G9)&gt;0,ROUND(USPS_Pri_Int_Base!G9*(1+PostalMarkup),2),"N/A")</f>
        <v>100.77</v>
      </c>
      <c r="H13" s="329">
        <f>IF(LEN(USPS_Pri_Int_Base!H9)&gt;0,ROUND(USPS_Pri_Int_Base!H9*(1+PostalMarkup),2),"N/A")</f>
        <v>99.78</v>
      </c>
      <c r="I13" s="329">
        <f>IF(LEN(USPS_Pri_Int_Base!I9)&gt;0,ROUND(USPS_Pri_Int_Base!I9*(1+PostalMarkup),2),"N/A")</f>
        <v>120.33</v>
      </c>
      <c r="J13" s="329">
        <f>IF(LEN(USPS_Pri_Int_Base!J9)&gt;0,ROUND(USPS_Pri_Int_Base!J9*(1+PostalMarkup),2),"N/A")</f>
        <v>116.92</v>
      </c>
      <c r="K13" s="329">
        <f>IF(LEN(USPS_Pri_Int_Base!K9)&gt;0,ROUND(USPS_Pri_Int_Base!K9*(1+PostalMarkup),2),"N/A")</f>
        <v>92.72</v>
      </c>
      <c r="L13" s="329">
        <f>IF(LEN(USPS_Pri_Int_Base!L9)&gt;0,ROUND(USPS_Pri_Int_Base!L9*(1+PostalMarkup),2),"N/A")</f>
        <v>92.54</v>
      </c>
      <c r="M13" s="329">
        <f>IF(LEN(USPS_Pri_Int_Base!M9)&gt;0,ROUND(USPS_Pri_Int_Base!M9*(1+PostalMarkup),2),"N/A")</f>
        <v>134.9</v>
      </c>
      <c r="N13" s="329">
        <f>IF(LEN(USPS_Pri_Int_Base!N9)&gt;0,ROUND(USPS_Pri_Int_Base!N9*(1+PostalMarkup),2),"N/A")</f>
        <v>95.85</v>
      </c>
      <c r="O13" s="329">
        <f>IF(LEN(USPS_Pri_Int_Base!O9)&gt;0,ROUND(USPS_Pri_Int_Base!O9*(1+PostalMarkup),2),"N/A")</f>
        <v>100.1</v>
      </c>
      <c r="P13" s="329">
        <f>IF(LEN(USPS_Pri_Int_Base!P9)&gt;0,ROUND(USPS_Pri_Int_Base!P9*(1+PostalMarkup),2),"N/A")</f>
        <v>87.59</v>
      </c>
      <c r="Q13" s="329">
        <f>IF(LEN(USPS_Pri_Int_Base!Q9)&gt;0,ROUND(USPS_Pri_Int_Base!Q9*(1+PostalMarkup),2),"N/A")</f>
        <v>90.18</v>
      </c>
      <c r="R13" s="329">
        <f>IF(LEN(USPS_Pri_Int_Base!R9)&gt;0,ROUND(USPS_Pri_Int_Base!R9*(1+PostalMarkup),2),"N/A")</f>
        <v>96.58</v>
      </c>
      <c r="S13" s="329">
        <f>IF(LEN(USPS_Pri_Int_Base!S9)&gt;0,ROUND(USPS_Pri_Int_Base!S9*(1+PostalMarkup),2),"N/A")</f>
        <v>97.24</v>
      </c>
      <c r="T13" s="329">
        <f>IF(LEN(USPS_Pri_Int_Base!T9)&gt;0,ROUND(USPS_Pri_Int_Base!T9*(1+PostalMarkup),2),"N/A")</f>
        <v>126.87</v>
      </c>
      <c r="U13" s="329">
        <f>IF(LEN(USPS_Pri_Int_Base!U9)&gt;0,ROUND(USPS_Pri_Int_Base!U9*(1+PostalMarkup),2),"N/A")</f>
        <v>103.09</v>
      </c>
    </row>
    <row r="14" ht="12.75" customHeight="1">
      <c r="A14" s="328">
        <v>9.0</v>
      </c>
      <c r="B14" s="329">
        <f>IF(LEN(USPS_Pri_Int_Base!B10)&gt;0,ROUND(USPS_Pri_Int_Base!B10*(1+PostalMarkup),2),"N/A")</f>
        <v>70.9</v>
      </c>
      <c r="C14" s="329">
        <f>IF(LEN(USPS_Pri_Int_Base!C10)&gt;0,ROUND(USPS_Pri_Int_Base!C10*(1+PostalMarkup),2),"N/A")</f>
        <v>81.96</v>
      </c>
      <c r="D14" s="329">
        <f>IF(LEN(USPS_Pri_Int_Base!D10)&gt;0,ROUND(USPS_Pri_Int_Base!D10*(1+PostalMarkup),2),"N/A")</f>
        <v>118.57</v>
      </c>
      <c r="E14" s="329">
        <f>IF(LEN(USPS_Pri_Int_Base!E10)&gt;0,ROUND(USPS_Pri_Int_Base!E10*(1+PostalMarkup),2),"N/A")</f>
        <v>92.11</v>
      </c>
      <c r="F14" s="329">
        <f>IF(LEN(USPS_Pri_Int_Base!F10)&gt;0,ROUND(USPS_Pri_Int_Base!F10*(1+PostalMarkup),2),"N/A")</f>
        <v>96.07</v>
      </c>
      <c r="G14" s="329">
        <f>IF(LEN(USPS_Pri_Int_Base!G10)&gt;0,ROUND(USPS_Pri_Int_Base!G10*(1+PostalMarkup),2),"N/A")</f>
        <v>106.12</v>
      </c>
      <c r="H14" s="329">
        <f>IF(LEN(USPS_Pri_Int_Base!H10)&gt;0,ROUND(USPS_Pri_Int_Base!H10*(1+PostalMarkup),2),"N/A")</f>
        <v>105.12</v>
      </c>
      <c r="I14" s="329">
        <f>IF(LEN(USPS_Pri_Int_Base!I10)&gt;0,ROUND(USPS_Pri_Int_Base!I10*(1+PostalMarkup),2),"N/A")</f>
        <v>128.11</v>
      </c>
      <c r="J14" s="329">
        <f>IF(LEN(USPS_Pri_Int_Base!J10)&gt;0,ROUND(USPS_Pri_Int_Base!J10*(1+PostalMarkup),2),"N/A")</f>
        <v>124.48</v>
      </c>
      <c r="K14" s="329">
        <f>IF(LEN(USPS_Pri_Int_Base!K10)&gt;0,ROUND(USPS_Pri_Int_Base!K10*(1+PostalMarkup),2),"N/A")</f>
        <v>97.79</v>
      </c>
      <c r="L14" s="329">
        <f>IF(LEN(USPS_Pri_Int_Base!L10)&gt;0,ROUND(USPS_Pri_Int_Base!L10*(1+PostalMarkup),2),"N/A")</f>
        <v>98.23</v>
      </c>
      <c r="M14" s="329">
        <f>IF(LEN(USPS_Pri_Int_Base!M10)&gt;0,ROUND(USPS_Pri_Int_Base!M10*(1+PostalMarkup),2),"N/A")</f>
        <v>142.91</v>
      </c>
      <c r="N14" s="329">
        <f>IF(LEN(USPS_Pri_Int_Base!N10)&gt;0,ROUND(USPS_Pri_Int_Base!N10*(1+PostalMarkup),2),"N/A")</f>
        <v>101.15</v>
      </c>
      <c r="O14" s="329">
        <f>IF(LEN(USPS_Pri_Int_Base!O10)&gt;0,ROUND(USPS_Pri_Int_Base!O10*(1+PostalMarkup),2),"N/A")</f>
        <v>105.12</v>
      </c>
      <c r="P14" s="329">
        <f>IF(LEN(USPS_Pri_Int_Base!P10)&gt;0,ROUND(USPS_Pri_Int_Base!P10*(1+PostalMarkup),2),"N/A")</f>
        <v>91.88</v>
      </c>
      <c r="Q14" s="329">
        <f>IF(LEN(USPS_Pri_Int_Base!Q10)&gt;0,ROUND(USPS_Pri_Int_Base!Q10*(1+PostalMarkup),2),"N/A")</f>
        <v>94.59</v>
      </c>
      <c r="R14" s="329">
        <f>IF(LEN(USPS_Pri_Int_Base!R10)&gt;0,ROUND(USPS_Pri_Int_Base!R10*(1+PostalMarkup),2),"N/A")</f>
        <v>101.1</v>
      </c>
      <c r="S14" s="329">
        <f>IF(LEN(USPS_Pri_Int_Base!S10)&gt;0,ROUND(USPS_Pri_Int_Base!S10*(1+PostalMarkup),2),"N/A")</f>
        <v>102.53</v>
      </c>
      <c r="T14" s="329">
        <f>IF(LEN(USPS_Pri_Int_Base!T10)&gt;0,ROUND(USPS_Pri_Int_Base!T10*(1+PostalMarkup),2),"N/A")</f>
        <v>135.43</v>
      </c>
      <c r="U14" s="329">
        <f>IF(LEN(USPS_Pri_Int_Base!U10)&gt;0,ROUND(USPS_Pri_Int_Base!U10*(1+PostalMarkup),2),"N/A")</f>
        <v>107.82</v>
      </c>
    </row>
    <row r="15" ht="12.75" customHeight="1">
      <c r="A15" s="328">
        <v>10.0</v>
      </c>
      <c r="B15" s="329">
        <f>IF(LEN(USPS_Pri_Int_Base!B11)&gt;0,ROUND(USPS_Pri_Int_Base!B11*(1+PostalMarkup),2),"N/A")</f>
        <v>74.31</v>
      </c>
      <c r="C15" s="329">
        <f>IF(LEN(USPS_Pri_Int_Base!C11)&gt;0,ROUND(USPS_Pri_Int_Base!C11*(1+PostalMarkup),2),"N/A")</f>
        <v>85.45</v>
      </c>
      <c r="D15" s="329">
        <f>IF(LEN(USPS_Pri_Int_Base!D11)&gt;0,ROUND(USPS_Pri_Int_Base!D11*(1+PostalMarkup),2),"N/A")</f>
        <v>125.14</v>
      </c>
      <c r="E15" s="329">
        <f>IF(LEN(USPS_Pri_Int_Base!E11)&gt;0,ROUND(USPS_Pri_Int_Base!E11*(1+PostalMarkup),2),"N/A")</f>
        <v>95.85</v>
      </c>
      <c r="F15" s="329">
        <f>IF(LEN(USPS_Pri_Int_Base!F11)&gt;0,ROUND(USPS_Pri_Int_Base!F11*(1+PostalMarkup),2),"N/A")</f>
        <v>100.66</v>
      </c>
      <c r="G15" s="329">
        <f>IF(LEN(USPS_Pri_Int_Base!G11)&gt;0,ROUND(USPS_Pri_Int_Base!G11*(1+PostalMarkup),2),"N/A")</f>
        <v>111.46</v>
      </c>
      <c r="H15" s="329">
        <f>IF(LEN(USPS_Pri_Int_Base!H11)&gt;0,ROUND(USPS_Pri_Int_Base!H11*(1+PostalMarkup),2),"N/A")</f>
        <v>110.41</v>
      </c>
      <c r="I15" s="329">
        <f>IF(LEN(USPS_Pri_Int_Base!I11)&gt;0,ROUND(USPS_Pri_Int_Base!I11*(1+PostalMarkup),2),"N/A")</f>
        <v>135.94</v>
      </c>
      <c r="J15" s="329">
        <f>IF(LEN(USPS_Pri_Int_Base!J11)&gt;0,ROUND(USPS_Pri_Int_Base!J11*(1+PostalMarkup),2),"N/A")</f>
        <v>132.02</v>
      </c>
      <c r="K15" s="329">
        <f>IF(LEN(USPS_Pri_Int_Base!K11)&gt;0,ROUND(USPS_Pri_Int_Base!K11*(1+PostalMarkup),2),"N/A")</f>
        <v>102.87</v>
      </c>
      <c r="L15" s="329">
        <f>IF(LEN(USPS_Pri_Int_Base!L11)&gt;0,ROUND(USPS_Pri_Int_Base!L11*(1+PostalMarkup),2),"N/A")</f>
        <v>103.93</v>
      </c>
      <c r="M15" s="329">
        <f>IF(LEN(USPS_Pri_Int_Base!M11)&gt;0,ROUND(USPS_Pri_Int_Base!M11*(1+PostalMarkup),2),"N/A")</f>
        <v>150.94</v>
      </c>
      <c r="N15" s="329">
        <f>IF(LEN(USPS_Pri_Int_Base!N11)&gt;0,ROUND(USPS_Pri_Int_Base!N11*(1+PostalMarkup),2),"N/A")</f>
        <v>106.5</v>
      </c>
      <c r="O15" s="329">
        <f>IF(LEN(USPS_Pri_Int_Base!O11)&gt;0,ROUND(USPS_Pri_Int_Base!O11*(1+PostalMarkup),2),"N/A")</f>
        <v>110.09</v>
      </c>
      <c r="P15" s="329">
        <f>IF(LEN(USPS_Pri_Int_Base!P11)&gt;0,ROUND(USPS_Pri_Int_Base!P11*(1+PostalMarkup),2),"N/A")</f>
        <v>96.14</v>
      </c>
      <c r="Q15" s="329">
        <f>IF(LEN(USPS_Pri_Int_Base!Q11)&gt;0,ROUND(USPS_Pri_Int_Base!Q11*(1+PostalMarkup),2),"N/A")</f>
        <v>99</v>
      </c>
      <c r="R15" s="329">
        <f>IF(LEN(USPS_Pri_Int_Base!R11)&gt;0,ROUND(USPS_Pri_Int_Base!R11*(1+PostalMarkup),2),"N/A")</f>
        <v>105.62</v>
      </c>
      <c r="S15" s="329">
        <f>IF(LEN(USPS_Pri_Int_Base!S11)&gt;0,ROUND(USPS_Pri_Int_Base!S11*(1+PostalMarkup),2),"N/A")</f>
        <v>107.77</v>
      </c>
      <c r="T15" s="329">
        <f>IF(LEN(USPS_Pri_Int_Base!T11)&gt;0,ROUND(USPS_Pri_Int_Base!T11*(1+PostalMarkup),2),"N/A")</f>
        <v>144</v>
      </c>
      <c r="U15" s="329">
        <f>IF(LEN(USPS_Pri_Int_Base!U11)&gt;0,ROUND(USPS_Pri_Int_Base!U11*(1+PostalMarkup),2),"N/A")</f>
        <v>112.62</v>
      </c>
    </row>
    <row r="16" ht="12.75" customHeight="1">
      <c r="A16" s="328">
        <v>11.0</v>
      </c>
      <c r="B16" s="329">
        <f>IF(LEN(USPS_Pri_Int_Base!B12)&gt;0,ROUND(USPS_Pri_Int_Base!B12*(1+PostalMarkup),2),"N/A")</f>
        <v>77.72</v>
      </c>
      <c r="C16" s="329">
        <f>IF(LEN(USPS_Pri_Int_Base!C12)&gt;0,ROUND(USPS_Pri_Int_Base!C12*(1+PostalMarkup),2),"N/A")</f>
        <v>88.98</v>
      </c>
      <c r="D16" s="329">
        <f>IF(LEN(USPS_Pri_Int_Base!D12)&gt;0,ROUND(USPS_Pri_Int_Base!D12*(1+PostalMarkup),2),"N/A")</f>
        <v>131.75</v>
      </c>
      <c r="E16" s="329">
        <f>IF(LEN(USPS_Pri_Int_Base!E12)&gt;0,ROUND(USPS_Pri_Int_Base!E12*(1+PostalMarkup),2),"N/A")</f>
        <v>99.66</v>
      </c>
      <c r="F16" s="329">
        <f>IF(LEN(USPS_Pri_Int_Base!F12)&gt;0,ROUND(USPS_Pri_Int_Base!F12*(1+PostalMarkup),2),"N/A")</f>
        <v>105.25</v>
      </c>
      <c r="G16" s="329">
        <f>IF(LEN(USPS_Pri_Int_Base!G12)&gt;0,ROUND(USPS_Pri_Int_Base!G12*(1+PostalMarkup),2),"N/A")</f>
        <v>116.86</v>
      </c>
      <c r="H16" s="329">
        <f>IF(LEN(USPS_Pri_Int_Base!H12)&gt;0,ROUND(USPS_Pri_Int_Base!H12*(1+PostalMarkup),2),"N/A")</f>
        <v>115.76</v>
      </c>
      <c r="I16" s="329">
        <f>IF(LEN(USPS_Pri_Int_Base!I12)&gt;0,ROUND(USPS_Pri_Int_Base!I12*(1+PostalMarkup),2),"N/A")</f>
        <v>143.7</v>
      </c>
      <c r="J16" s="329">
        <f>IF(LEN(USPS_Pri_Int_Base!J12)&gt;0,ROUND(USPS_Pri_Int_Base!J12*(1+PostalMarkup),2),"N/A")</f>
        <v>139.63</v>
      </c>
      <c r="K16" s="329">
        <f>IF(LEN(USPS_Pri_Int_Base!K12)&gt;0,ROUND(USPS_Pri_Int_Base!K12*(1+PostalMarkup),2),"N/A")</f>
        <v>107.88</v>
      </c>
      <c r="L16" s="329">
        <f>IF(LEN(USPS_Pri_Int_Base!L12)&gt;0,ROUND(USPS_Pri_Int_Base!L12*(1+PostalMarkup),2),"N/A")</f>
        <v>109.63</v>
      </c>
      <c r="M16" s="329">
        <f>IF(LEN(USPS_Pri_Int_Base!M12)&gt;0,ROUND(USPS_Pri_Int_Base!M12*(1+PostalMarkup),2),"N/A")</f>
        <v>159.02</v>
      </c>
      <c r="N16" s="329">
        <f>IF(LEN(USPS_Pri_Int_Base!N12)&gt;0,ROUND(USPS_Pri_Int_Base!N12*(1+PostalMarkup),2),"N/A")</f>
        <v>111.74</v>
      </c>
      <c r="O16" s="329">
        <f>IF(LEN(USPS_Pri_Int_Base!O12)&gt;0,ROUND(USPS_Pri_Int_Base!O12*(1+PostalMarkup),2),"N/A")</f>
        <v>115.04</v>
      </c>
      <c r="P16" s="329">
        <f>IF(LEN(USPS_Pri_Int_Base!P12)&gt;0,ROUND(USPS_Pri_Int_Base!P12*(1+PostalMarkup),2),"N/A")</f>
        <v>98.84</v>
      </c>
      <c r="Q16" s="329">
        <f>IF(LEN(USPS_Pri_Int_Base!Q12)&gt;0,ROUND(USPS_Pri_Int_Base!Q12*(1+PostalMarkup),2),"N/A")</f>
        <v>101.82</v>
      </c>
      <c r="R16" s="329">
        <f>IF(LEN(USPS_Pri_Int_Base!R12)&gt;0,ROUND(USPS_Pri_Int_Base!R12*(1+PostalMarkup),2),"N/A")</f>
        <v>110.14</v>
      </c>
      <c r="S16" s="329">
        <f>IF(LEN(USPS_Pri_Int_Base!S12)&gt;0,ROUND(USPS_Pri_Int_Base!S12*(1+PostalMarkup),2),"N/A")</f>
        <v>111.41</v>
      </c>
      <c r="T16" s="329">
        <f>IF(LEN(USPS_Pri_Int_Base!T12)&gt;0,ROUND(USPS_Pri_Int_Base!T12*(1+PostalMarkup),2),"N/A")</f>
        <v>152.56</v>
      </c>
      <c r="U16" s="329">
        <f>IF(LEN(USPS_Pri_Int_Base!U12)&gt;0,ROUND(USPS_Pri_Int_Base!U12*(1+PostalMarkup),2),"N/A")</f>
        <v>117.36</v>
      </c>
    </row>
    <row r="17" ht="12.75" customHeight="1">
      <c r="A17" s="328">
        <v>12.0</v>
      </c>
      <c r="B17" s="329">
        <f>IF(LEN(USPS_Pri_Int_Base!B13)&gt;0,ROUND(USPS_Pri_Int_Base!B13*(1+PostalMarkup),2),"N/A")</f>
        <v>81.14</v>
      </c>
      <c r="C17" s="329">
        <f>IF(LEN(USPS_Pri_Int_Base!C13)&gt;0,ROUND(USPS_Pri_Int_Base!C13*(1+PostalMarkup),2),"N/A")</f>
        <v>92.5</v>
      </c>
      <c r="D17" s="329">
        <f>IF(LEN(USPS_Pri_Int_Base!D13)&gt;0,ROUND(USPS_Pri_Int_Base!D13*(1+PostalMarkup),2),"N/A")</f>
        <v>138.25</v>
      </c>
      <c r="E17" s="329">
        <f>IF(LEN(USPS_Pri_Int_Base!E13)&gt;0,ROUND(USPS_Pri_Int_Base!E13*(1+PostalMarkup),2),"N/A")</f>
        <v>103.41</v>
      </c>
      <c r="F17" s="329">
        <f>IF(LEN(USPS_Pri_Int_Base!F13)&gt;0,ROUND(USPS_Pri_Int_Base!F13*(1+PostalMarkup),2),"N/A")</f>
        <v>109.84</v>
      </c>
      <c r="G17" s="329">
        <f>IF(LEN(USPS_Pri_Int_Base!G13)&gt;0,ROUND(USPS_Pri_Int_Base!G13*(1+PostalMarkup),2),"N/A")</f>
        <v>122.21</v>
      </c>
      <c r="H17" s="329">
        <f>IF(LEN(USPS_Pri_Int_Base!H13)&gt;0,ROUND(USPS_Pri_Int_Base!H13*(1+PostalMarkup),2),"N/A")</f>
        <v>121.06</v>
      </c>
      <c r="I17" s="329">
        <f>IF(LEN(USPS_Pri_Int_Base!I13)&gt;0,ROUND(USPS_Pri_Int_Base!I13*(1+PostalMarkup),2),"N/A")</f>
        <v>151.54</v>
      </c>
      <c r="J17" s="329">
        <f>IF(LEN(USPS_Pri_Int_Base!J13)&gt;0,ROUND(USPS_Pri_Int_Base!J13*(1+PostalMarkup),2),"N/A")</f>
        <v>147.19</v>
      </c>
      <c r="K17" s="329">
        <f>IF(LEN(USPS_Pri_Int_Base!K13)&gt;0,ROUND(USPS_Pri_Int_Base!K13*(1+PostalMarkup),2),"N/A")</f>
        <v>113.01</v>
      </c>
      <c r="L17" s="329">
        <f>IF(LEN(USPS_Pri_Int_Base!L13)&gt;0,ROUND(USPS_Pri_Int_Base!L13*(1+PostalMarkup),2),"N/A")</f>
        <v>115.32</v>
      </c>
      <c r="M17" s="329">
        <f>IF(LEN(USPS_Pri_Int_Base!M13)&gt;0,ROUND(USPS_Pri_Int_Base!M13*(1+PostalMarkup),2),"N/A")</f>
        <v>166.97</v>
      </c>
      <c r="N17" s="329">
        <f>IF(LEN(USPS_Pri_Int_Base!N13)&gt;0,ROUND(USPS_Pri_Int_Base!N13*(1+PostalMarkup),2),"N/A")</f>
        <v>117.03</v>
      </c>
      <c r="O17" s="329">
        <f>IF(LEN(USPS_Pri_Int_Base!O13)&gt;0,ROUND(USPS_Pri_Int_Base!O13*(1+PostalMarkup),2),"N/A")</f>
        <v>120.07</v>
      </c>
      <c r="P17" s="329">
        <f>IF(LEN(USPS_Pri_Int_Base!P13)&gt;0,ROUND(USPS_Pri_Int_Base!P13*(1+PostalMarkup),2),"N/A")</f>
        <v>101.59</v>
      </c>
      <c r="Q17" s="329">
        <f>IF(LEN(USPS_Pri_Int_Base!Q13)&gt;0,ROUND(USPS_Pri_Int_Base!Q13*(1+PostalMarkup),2),"N/A")</f>
        <v>104.63</v>
      </c>
      <c r="R17" s="329">
        <f>IF(LEN(USPS_Pri_Int_Base!R13)&gt;0,ROUND(USPS_Pri_Int_Base!R13*(1+PostalMarkup),2),"N/A")</f>
        <v>114.65</v>
      </c>
      <c r="S17" s="329">
        <f>IF(LEN(USPS_Pri_Int_Base!S13)&gt;0,ROUND(USPS_Pri_Int_Base!S13*(1+PostalMarkup),2),"N/A")</f>
        <v>114.99</v>
      </c>
      <c r="T17" s="329">
        <f>IF(LEN(USPS_Pri_Int_Base!T13)&gt;0,ROUND(USPS_Pri_Int_Base!T13*(1+PostalMarkup),2),"N/A")</f>
        <v>161.13</v>
      </c>
      <c r="U17" s="329">
        <f>IF(LEN(USPS_Pri_Int_Base!U13)&gt;0,ROUND(USPS_Pri_Int_Base!U13*(1+PostalMarkup),2),"N/A")</f>
        <v>122.1</v>
      </c>
    </row>
    <row r="18" ht="12.75" customHeight="1">
      <c r="A18" s="328">
        <v>13.0</v>
      </c>
      <c r="B18" s="329">
        <f>IF(LEN(USPS_Pri_Int_Base!B14)&gt;0,ROUND(USPS_Pri_Int_Base!B14*(1+PostalMarkup),2),"N/A")</f>
        <v>84.55</v>
      </c>
      <c r="C18" s="329">
        <f>IF(LEN(USPS_Pri_Int_Base!C14)&gt;0,ROUND(USPS_Pri_Int_Base!C14*(1+PostalMarkup),2),"N/A")</f>
        <v>95.98</v>
      </c>
      <c r="D18" s="329">
        <f>IF(LEN(USPS_Pri_Int_Base!D14)&gt;0,ROUND(USPS_Pri_Int_Base!D14*(1+PostalMarkup),2),"N/A")</f>
        <v>144.87</v>
      </c>
      <c r="E18" s="329">
        <f>IF(LEN(USPS_Pri_Int_Base!E14)&gt;0,ROUND(USPS_Pri_Int_Base!E14*(1+PostalMarkup),2),"N/A")</f>
        <v>107.32</v>
      </c>
      <c r="F18" s="329">
        <f>IF(LEN(USPS_Pri_Int_Base!F14)&gt;0,ROUND(USPS_Pri_Int_Base!F14*(1+PostalMarkup),2),"N/A")</f>
        <v>114.42</v>
      </c>
      <c r="G18" s="329">
        <f>IF(LEN(USPS_Pri_Int_Base!G14)&gt;0,ROUND(USPS_Pri_Int_Base!G14*(1+PostalMarkup),2),"N/A")</f>
        <v>127.61</v>
      </c>
      <c r="H18" s="329">
        <f>IF(LEN(USPS_Pri_Int_Base!H14)&gt;0,ROUND(USPS_Pri_Int_Base!H14*(1+PostalMarkup),2),"N/A")</f>
        <v>126.4</v>
      </c>
      <c r="I18" s="329">
        <f>IF(LEN(USPS_Pri_Int_Base!I14)&gt;0,ROUND(USPS_Pri_Int_Base!I14*(1+PostalMarkup),2),"N/A")</f>
        <v>159.31</v>
      </c>
      <c r="J18" s="329">
        <f>IF(LEN(USPS_Pri_Int_Base!J14)&gt;0,ROUND(USPS_Pri_Int_Base!J14*(1+PostalMarkup),2),"N/A")</f>
        <v>154.73</v>
      </c>
      <c r="K18" s="329">
        <f>IF(LEN(USPS_Pri_Int_Base!K14)&gt;0,ROUND(USPS_Pri_Int_Base!K14*(1+PostalMarkup),2),"N/A")</f>
        <v>118.02</v>
      </c>
      <c r="L18" s="329">
        <f>IF(LEN(USPS_Pri_Int_Base!L14)&gt;0,ROUND(USPS_Pri_Int_Base!L14*(1+PostalMarkup),2),"N/A")</f>
        <v>121.02</v>
      </c>
      <c r="M18" s="329">
        <f>IF(LEN(USPS_Pri_Int_Base!M14)&gt;0,ROUND(USPS_Pri_Int_Base!M14*(1+PostalMarkup),2),"N/A")</f>
        <v>175.04</v>
      </c>
      <c r="N18" s="329">
        <f>IF(LEN(USPS_Pri_Int_Base!N14)&gt;0,ROUND(USPS_Pri_Int_Base!N14*(1+PostalMarkup),2),"N/A")</f>
        <v>122.27</v>
      </c>
      <c r="O18" s="329">
        <f>IF(LEN(USPS_Pri_Int_Base!O14)&gt;0,ROUND(USPS_Pri_Int_Base!O14*(1+PostalMarkup),2),"N/A")</f>
        <v>125.03</v>
      </c>
      <c r="P18" s="329">
        <f>IF(LEN(USPS_Pri_Int_Base!P14)&gt;0,ROUND(USPS_Pri_Int_Base!P14*(1+PostalMarkup),2),"N/A")</f>
        <v>105.62</v>
      </c>
      <c r="Q18" s="329">
        <f>IF(LEN(USPS_Pri_Int_Base!Q14)&gt;0,ROUND(USPS_Pri_Int_Base!Q14*(1+PostalMarkup),2),"N/A")</f>
        <v>108.76</v>
      </c>
      <c r="R18" s="329">
        <f>IF(LEN(USPS_Pri_Int_Base!R14)&gt;0,ROUND(USPS_Pri_Int_Base!R14*(1+PostalMarkup),2),"N/A")</f>
        <v>119.19</v>
      </c>
      <c r="S18" s="329">
        <f>IF(LEN(USPS_Pri_Int_Base!S14)&gt;0,ROUND(USPS_Pri_Int_Base!S14*(1+PostalMarkup),2),"N/A")</f>
        <v>120.11</v>
      </c>
      <c r="T18" s="329">
        <f>IF(LEN(USPS_Pri_Int_Base!T14)&gt;0,ROUND(USPS_Pri_Int_Base!T14*(1+PostalMarkup),2),"N/A")</f>
        <v>169.69</v>
      </c>
      <c r="U18" s="329">
        <f>IF(LEN(USPS_Pri_Int_Base!U14)&gt;0,ROUND(USPS_Pri_Int_Base!U14*(1+PostalMarkup),2),"N/A")</f>
        <v>126.84</v>
      </c>
    </row>
    <row r="19" ht="12.75" customHeight="1">
      <c r="A19" s="328">
        <v>14.0</v>
      </c>
      <c r="B19" s="329">
        <f>IF(LEN(USPS_Pri_Int_Base!B15)&gt;0,ROUND(USPS_Pri_Int_Base!B15*(1+PostalMarkup),2),"N/A")</f>
        <v>88.01</v>
      </c>
      <c r="C19" s="329">
        <f>IF(LEN(USPS_Pri_Int_Base!C15)&gt;0,ROUND(USPS_Pri_Int_Base!C15*(1+PostalMarkup),2),"N/A")</f>
        <v>99.56</v>
      </c>
      <c r="D19" s="329">
        <f>IF(LEN(USPS_Pri_Int_Base!D15)&gt;0,ROUND(USPS_Pri_Int_Base!D15*(1+PostalMarkup),2),"N/A")</f>
        <v>151.43</v>
      </c>
      <c r="E19" s="329">
        <f>IF(LEN(USPS_Pri_Int_Base!E15)&gt;0,ROUND(USPS_Pri_Int_Base!E15*(1+PostalMarkup),2),"N/A")</f>
        <v>111.67</v>
      </c>
      <c r="F19" s="329">
        <f>IF(LEN(USPS_Pri_Int_Base!F15)&gt;0,ROUND(USPS_Pri_Int_Base!F15*(1+PostalMarkup),2),"N/A")</f>
        <v>119.01</v>
      </c>
      <c r="G19" s="329">
        <f>IF(LEN(USPS_Pri_Int_Base!G15)&gt;0,ROUND(USPS_Pri_Int_Base!G15*(1+PostalMarkup),2),"N/A")</f>
        <v>133.01</v>
      </c>
      <c r="H19" s="329">
        <f>IF(LEN(USPS_Pri_Int_Base!H15)&gt;0,ROUND(USPS_Pri_Int_Base!H15*(1+PostalMarkup),2),"N/A")</f>
        <v>131.75</v>
      </c>
      <c r="I19" s="329">
        <f>IF(LEN(USPS_Pri_Int_Base!I15)&gt;0,ROUND(USPS_Pri_Int_Base!I15*(1+PostalMarkup),2),"N/A")</f>
        <v>167.13</v>
      </c>
      <c r="J19" s="329">
        <f>IF(LEN(USPS_Pri_Int_Base!J15)&gt;0,ROUND(USPS_Pri_Int_Base!J15*(1+PostalMarkup),2),"N/A")</f>
        <v>162.4</v>
      </c>
      <c r="K19" s="329">
        <f>IF(LEN(USPS_Pri_Int_Base!K15)&gt;0,ROUND(USPS_Pri_Int_Base!K15*(1+PostalMarkup),2),"N/A")</f>
        <v>123.16</v>
      </c>
      <c r="L19" s="329">
        <f>IF(LEN(USPS_Pri_Int_Base!L15)&gt;0,ROUND(USPS_Pri_Int_Base!L15*(1+PostalMarkup),2),"N/A")</f>
        <v>126.72</v>
      </c>
      <c r="M19" s="329">
        <f>IF(LEN(USPS_Pri_Int_Base!M15)&gt;0,ROUND(USPS_Pri_Int_Base!M15*(1+PostalMarkup),2),"N/A")</f>
        <v>183.05</v>
      </c>
      <c r="N19" s="329">
        <f>IF(LEN(USPS_Pri_Int_Base!N15)&gt;0,ROUND(USPS_Pri_Int_Base!N15*(1+PostalMarkup),2),"N/A")</f>
        <v>127.61</v>
      </c>
      <c r="O19" s="329">
        <f>IF(LEN(USPS_Pri_Int_Base!O15)&gt;0,ROUND(USPS_Pri_Int_Base!O15*(1+PostalMarkup),2),"N/A")</f>
        <v>130.03</v>
      </c>
      <c r="P19" s="329">
        <f>IF(LEN(USPS_Pri_Int_Base!P15)&gt;0,ROUND(USPS_Pri_Int_Base!P15*(1+PostalMarkup),2),"N/A")</f>
        <v>109.65</v>
      </c>
      <c r="Q19" s="329">
        <f>IF(LEN(USPS_Pri_Int_Base!Q15)&gt;0,ROUND(USPS_Pri_Int_Base!Q15*(1+PostalMarkup),2),"N/A")</f>
        <v>112.89</v>
      </c>
      <c r="R19" s="329">
        <f>IF(LEN(USPS_Pri_Int_Base!R15)&gt;0,ROUND(USPS_Pri_Int_Base!R15*(1+PostalMarkup),2),"N/A")</f>
        <v>123.7</v>
      </c>
      <c r="S19" s="329">
        <f>IF(LEN(USPS_Pri_Int_Base!S15)&gt;0,ROUND(USPS_Pri_Int_Base!S15*(1+PostalMarkup),2),"N/A")</f>
        <v>125.25</v>
      </c>
      <c r="T19" s="329">
        <f>IF(LEN(USPS_Pri_Int_Base!T15)&gt;0,ROUND(USPS_Pri_Int_Base!T15*(1+PostalMarkup),2),"N/A")</f>
        <v>178.26</v>
      </c>
      <c r="U19" s="329">
        <f>IF(LEN(USPS_Pri_Int_Base!U15)&gt;0,ROUND(USPS_Pri_Int_Base!U15*(1+PostalMarkup),2),"N/A")</f>
        <v>131.64</v>
      </c>
    </row>
    <row r="20" ht="12.75" customHeight="1">
      <c r="A20" s="328">
        <v>15.0</v>
      </c>
      <c r="B20" s="329">
        <f>IF(LEN(USPS_Pri_Int_Base!B16)&gt;0,ROUND(USPS_Pri_Int_Base!B16*(1+PostalMarkup),2),"N/A")</f>
        <v>91.42</v>
      </c>
      <c r="C20" s="329">
        <f>IF(LEN(USPS_Pri_Int_Base!C16)&gt;0,ROUND(USPS_Pri_Int_Base!C16*(1+PostalMarkup),2),"N/A")</f>
        <v>103.03</v>
      </c>
      <c r="D20" s="329">
        <f>IF(LEN(USPS_Pri_Int_Base!D16)&gt;0,ROUND(USPS_Pri_Int_Base!D16*(1+PostalMarkup),2),"N/A")</f>
        <v>158.04</v>
      </c>
      <c r="E20" s="329">
        <f>IF(LEN(USPS_Pri_Int_Base!E16)&gt;0,ROUND(USPS_Pri_Int_Base!E16*(1+PostalMarkup),2),"N/A")</f>
        <v>116.04</v>
      </c>
      <c r="F20" s="329">
        <f>IF(LEN(USPS_Pri_Int_Base!F16)&gt;0,ROUND(USPS_Pri_Int_Base!F16*(1+PostalMarkup),2),"N/A")</f>
        <v>123.61</v>
      </c>
      <c r="G20" s="329">
        <f>IF(LEN(USPS_Pri_Int_Base!G16)&gt;0,ROUND(USPS_Pri_Int_Base!G16*(1+PostalMarkup),2),"N/A")</f>
        <v>138.37</v>
      </c>
      <c r="H20" s="329">
        <f>IF(LEN(USPS_Pri_Int_Base!H16)&gt;0,ROUND(USPS_Pri_Int_Base!H16*(1+PostalMarkup),2),"N/A")</f>
        <v>137.04</v>
      </c>
      <c r="I20" s="329">
        <f>IF(LEN(USPS_Pri_Int_Base!I16)&gt;0,ROUND(USPS_Pri_Int_Base!I16*(1+PostalMarkup),2),"N/A")</f>
        <v>174.97</v>
      </c>
      <c r="J20" s="329">
        <f>IF(LEN(USPS_Pri_Int_Base!J16)&gt;0,ROUND(USPS_Pri_Int_Base!J16*(1+PostalMarkup),2),"N/A")</f>
        <v>169.94</v>
      </c>
      <c r="K20" s="329">
        <f>IF(LEN(USPS_Pri_Int_Base!K16)&gt;0,ROUND(USPS_Pri_Int_Base!K16*(1+PostalMarkup),2),"N/A")</f>
        <v>128.16</v>
      </c>
      <c r="L20" s="329">
        <f>IF(LEN(USPS_Pri_Int_Base!L16)&gt;0,ROUND(USPS_Pri_Int_Base!L16*(1+PostalMarkup),2),"N/A")</f>
        <v>132.41</v>
      </c>
      <c r="M20" s="329">
        <f>IF(LEN(USPS_Pri_Int_Base!M16)&gt;0,ROUND(USPS_Pri_Int_Base!M16*(1+PostalMarkup),2),"N/A")</f>
        <v>191.15</v>
      </c>
      <c r="N20" s="329">
        <f>IF(LEN(USPS_Pri_Int_Base!N16)&gt;0,ROUND(USPS_Pri_Int_Base!N16*(1+PostalMarkup),2),"N/A")</f>
        <v>132.86</v>
      </c>
      <c r="O20" s="329">
        <f>IF(LEN(USPS_Pri_Int_Base!O16)&gt;0,ROUND(USPS_Pri_Int_Base!O16*(1+PostalMarkup),2),"N/A")</f>
        <v>135</v>
      </c>
      <c r="P20" s="329">
        <f>IF(LEN(USPS_Pri_Int_Base!P16)&gt;0,ROUND(USPS_Pri_Int_Base!P16*(1+PostalMarkup),2),"N/A")</f>
        <v>113.61</v>
      </c>
      <c r="Q20" s="329">
        <f>IF(LEN(USPS_Pri_Int_Base!Q16)&gt;0,ROUND(USPS_Pri_Int_Base!Q16*(1+PostalMarkup),2),"N/A")</f>
        <v>117.03</v>
      </c>
      <c r="R20" s="329">
        <f>IF(LEN(USPS_Pri_Int_Base!R16)&gt;0,ROUND(USPS_Pri_Int_Base!R16*(1+PostalMarkup),2),"N/A")</f>
        <v>128.23</v>
      </c>
      <c r="S20" s="329">
        <f>IF(LEN(USPS_Pri_Int_Base!S16)&gt;0,ROUND(USPS_Pri_Int_Base!S16*(1+PostalMarkup),2),"N/A")</f>
        <v>130.47</v>
      </c>
      <c r="T20" s="329">
        <f>IF(LEN(USPS_Pri_Int_Base!T16)&gt;0,ROUND(USPS_Pri_Int_Base!T16*(1+PostalMarkup),2),"N/A")</f>
        <v>186.81</v>
      </c>
      <c r="U20" s="329">
        <f>IF(LEN(USPS_Pri_Int_Base!U16)&gt;0,ROUND(USPS_Pri_Int_Base!U16*(1+PostalMarkup),2),"N/A")</f>
        <v>136.32</v>
      </c>
    </row>
    <row r="21" ht="12.75" customHeight="1">
      <c r="A21" s="328">
        <v>16.0</v>
      </c>
      <c r="B21" s="329">
        <f>IF(LEN(USPS_Pri_Int_Base!B17)&gt;0,ROUND(USPS_Pri_Int_Base!B17*(1+PostalMarkup),2),"N/A")</f>
        <v>94.83</v>
      </c>
      <c r="C21" s="329">
        <f>IF(LEN(USPS_Pri_Int_Base!C17)&gt;0,ROUND(USPS_Pri_Int_Base!C17*(1+PostalMarkup),2),"N/A")</f>
        <v>106.61</v>
      </c>
      <c r="D21" s="329">
        <f>IF(LEN(USPS_Pri_Int_Base!D17)&gt;0,ROUND(USPS_Pri_Int_Base!D17*(1+PostalMarkup),2),"N/A")</f>
        <v>164.6</v>
      </c>
      <c r="E21" s="329">
        <f>IF(LEN(USPS_Pri_Int_Base!E17)&gt;0,ROUND(USPS_Pri_Int_Base!E17*(1+PostalMarkup),2),"N/A")</f>
        <v>120.4</v>
      </c>
      <c r="F21" s="329">
        <f>IF(LEN(USPS_Pri_Int_Base!F17)&gt;0,ROUND(USPS_Pri_Int_Base!F17*(1+PostalMarkup),2),"N/A")</f>
        <v>128.19</v>
      </c>
      <c r="G21" s="329">
        <f>IF(LEN(USPS_Pri_Int_Base!G17)&gt;0,ROUND(USPS_Pri_Int_Base!G17*(1+PostalMarkup),2),"N/A")</f>
        <v>143.76</v>
      </c>
      <c r="H21" s="329">
        <f>IF(LEN(USPS_Pri_Int_Base!H17)&gt;0,ROUND(USPS_Pri_Int_Base!H17*(1+PostalMarkup),2),"N/A")</f>
        <v>142.38</v>
      </c>
      <c r="I21" s="329">
        <f>IF(LEN(USPS_Pri_Int_Base!I17)&gt;0,ROUND(USPS_Pri_Int_Base!I17*(1+PostalMarkup),2),"N/A")</f>
        <v>182.73</v>
      </c>
      <c r="J21" s="329">
        <f>IF(LEN(USPS_Pri_Int_Base!J17)&gt;0,ROUND(USPS_Pri_Int_Base!J17*(1+PostalMarkup),2),"N/A")</f>
        <v>177.56</v>
      </c>
      <c r="K21" s="329">
        <f>IF(LEN(USPS_Pri_Int_Base!K17)&gt;0,ROUND(USPS_Pri_Int_Base!K17*(1+PostalMarkup),2),"N/A")</f>
        <v>133.3</v>
      </c>
      <c r="L21" s="329">
        <f>IF(LEN(USPS_Pri_Int_Base!L17)&gt;0,ROUND(USPS_Pri_Int_Base!L17*(1+PostalMarkup),2),"N/A")</f>
        <v>138.11</v>
      </c>
      <c r="M21" s="329">
        <f>IF(LEN(USPS_Pri_Int_Base!M17)&gt;0,ROUND(USPS_Pri_Int_Base!M17*(1+PostalMarkup),2),"N/A")</f>
        <v>199.16</v>
      </c>
      <c r="N21" s="329">
        <f>IF(LEN(USPS_Pri_Int_Base!N17)&gt;0,ROUND(USPS_Pri_Int_Base!N17*(1+PostalMarkup),2),"N/A")</f>
        <v>138.15</v>
      </c>
      <c r="O21" s="329">
        <f>IF(LEN(USPS_Pri_Int_Base!O17)&gt;0,ROUND(USPS_Pri_Int_Base!O17*(1+PostalMarkup),2),"N/A")</f>
        <v>139.95</v>
      </c>
      <c r="P21" s="329">
        <f>IF(LEN(USPS_Pri_Int_Base!P17)&gt;0,ROUND(USPS_Pri_Int_Base!P17*(1+PostalMarkup),2),"N/A")</f>
        <v>117.58</v>
      </c>
      <c r="Q21" s="329">
        <f>IF(LEN(USPS_Pri_Int_Base!Q17)&gt;0,ROUND(USPS_Pri_Int_Base!Q17*(1+PostalMarkup),2),"N/A")</f>
        <v>121.11</v>
      </c>
      <c r="R21" s="329">
        <f>IF(LEN(USPS_Pri_Int_Base!R17)&gt;0,ROUND(USPS_Pri_Int_Base!R17*(1+PostalMarkup),2),"N/A")</f>
        <v>132.74</v>
      </c>
      <c r="S21" s="329">
        <f>IF(LEN(USPS_Pri_Int_Base!S17)&gt;0,ROUND(USPS_Pri_Int_Base!S17*(1+PostalMarkup),2),"N/A")</f>
        <v>135.66</v>
      </c>
      <c r="T21" s="329">
        <f>IF(LEN(USPS_Pri_Int_Base!T17)&gt;0,ROUND(USPS_Pri_Int_Base!T17*(1+PostalMarkup),2),"N/A")</f>
        <v>195.38</v>
      </c>
      <c r="U21" s="329">
        <f>IF(LEN(USPS_Pri_Int_Base!U17)&gt;0,ROUND(USPS_Pri_Int_Base!U17*(1+PostalMarkup),2),"N/A")</f>
        <v>141.06</v>
      </c>
    </row>
    <row r="22" ht="12.75" customHeight="1">
      <c r="A22" s="328">
        <v>17.0</v>
      </c>
      <c r="B22" s="329">
        <f>IF(LEN(USPS_Pri_Int_Base!B18)&gt;0,ROUND(USPS_Pri_Int_Base!B18*(1+PostalMarkup),2),"N/A")</f>
        <v>98.24</v>
      </c>
      <c r="C22" s="329">
        <f>IF(LEN(USPS_Pri_Int_Base!C18)&gt;0,ROUND(USPS_Pri_Int_Base!C18*(1+PostalMarkup),2),"N/A")</f>
        <v>110.09</v>
      </c>
      <c r="D22" s="329">
        <f>IF(LEN(USPS_Pri_Int_Base!D18)&gt;0,ROUND(USPS_Pri_Int_Base!D18*(1+PostalMarkup),2),"N/A")</f>
        <v>171.22</v>
      </c>
      <c r="E22" s="329">
        <f>IF(LEN(USPS_Pri_Int_Base!E18)&gt;0,ROUND(USPS_Pri_Int_Base!E18*(1+PostalMarkup),2),"N/A")</f>
        <v>124.75</v>
      </c>
      <c r="F22" s="329">
        <f>IF(LEN(USPS_Pri_Int_Base!F18)&gt;0,ROUND(USPS_Pri_Int_Base!F18*(1+PostalMarkup),2),"N/A")</f>
        <v>132.78</v>
      </c>
      <c r="G22" s="329">
        <f>IF(LEN(USPS_Pri_Int_Base!G18)&gt;0,ROUND(USPS_Pri_Int_Base!G18*(1+PostalMarkup),2),"N/A")</f>
        <v>149.17</v>
      </c>
      <c r="H22" s="329">
        <f>IF(LEN(USPS_Pri_Int_Base!H18)&gt;0,ROUND(USPS_Pri_Int_Base!H18*(1+PostalMarkup),2),"N/A")</f>
        <v>147.73</v>
      </c>
      <c r="I22" s="329">
        <f>IF(LEN(USPS_Pri_Int_Base!I18)&gt;0,ROUND(USPS_Pri_Int_Base!I18*(1+PostalMarkup),2),"N/A")</f>
        <v>190.56</v>
      </c>
      <c r="J22" s="329">
        <f>IF(LEN(USPS_Pri_Int_Base!J18)&gt;0,ROUND(USPS_Pri_Int_Base!J18*(1+PostalMarkup),2),"N/A")</f>
        <v>185.11</v>
      </c>
      <c r="K22" s="329">
        <f>IF(LEN(USPS_Pri_Int_Base!K18)&gt;0,ROUND(USPS_Pri_Int_Base!K18*(1+PostalMarkup),2),"N/A")</f>
        <v>138.3</v>
      </c>
      <c r="L22" s="329">
        <f>IF(LEN(USPS_Pri_Int_Base!L18)&gt;0,ROUND(USPS_Pri_Int_Base!L18*(1+PostalMarkup),2),"N/A")</f>
        <v>143.8</v>
      </c>
      <c r="M22" s="329">
        <f>IF(LEN(USPS_Pri_Int_Base!M18)&gt;0,ROUND(USPS_Pri_Int_Base!M18*(1+PostalMarkup),2),"N/A")</f>
        <v>207.11</v>
      </c>
      <c r="N22" s="329">
        <f>IF(LEN(USPS_Pri_Int_Base!N18)&gt;0,ROUND(USPS_Pri_Int_Base!N18*(1+PostalMarkup),2),"N/A")</f>
        <v>143.48</v>
      </c>
      <c r="O22" s="329">
        <f>IF(LEN(USPS_Pri_Int_Base!O18)&gt;0,ROUND(USPS_Pri_Int_Base!O18*(1+PostalMarkup),2),"N/A")</f>
        <v>144.98</v>
      </c>
      <c r="P22" s="329">
        <f>IF(LEN(USPS_Pri_Int_Base!P18)&gt;0,ROUND(USPS_Pri_Int_Base!P18*(1+PostalMarkup),2),"N/A")</f>
        <v>121.61</v>
      </c>
      <c r="Q22" s="329">
        <f>IF(LEN(USPS_Pri_Int_Base!Q18)&gt;0,ROUND(USPS_Pri_Int_Base!Q18*(1+PostalMarkup),2),"N/A")</f>
        <v>125.25</v>
      </c>
      <c r="R22" s="329">
        <f>IF(LEN(USPS_Pri_Int_Base!R18)&gt;0,ROUND(USPS_Pri_Int_Base!R18*(1+PostalMarkup),2),"N/A")</f>
        <v>137.27</v>
      </c>
      <c r="S22" s="329">
        <f>IF(LEN(USPS_Pri_Int_Base!S18)&gt;0,ROUND(USPS_Pri_Int_Base!S18*(1+PostalMarkup),2),"N/A")</f>
        <v>141.01</v>
      </c>
      <c r="T22" s="329">
        <f>IF(LEN(USPS_Pri_Int_Base!T18)&gt;0,ROUND(USPS_Pri_Int_Base!T18*(1+PostalMarkup),2),"N/A")</f>
        <v>203.94</v>
      </c>
      <c r="U22" s="329">
        <f>IF(LEN(USPS_Pri_Int_Base!U18)&gt;0,ROUND(USPS_Pri_Int_Base!U18*(1+PostalMarkup),2),"N/A")</f>
        <v>145.81</v>
      </c>
    </row>
    <row r="23" ht="12.75" customHeight="1">
      <c r="A23" s="328">
        <v>18.0</v>
      </c>
      <c r="B23" s="329">
        <f>IF(LEN(USPS_Pri_Int_Base!B19)&gt;0,ROUND(USPS_Pri_Int_Base!B19*(1+PostalMarkup),2),"N/A")</f>
        <v>101.66</v>
      </c>
      <c r="C23" s="329">
        <f>IF(LEN(USPS_Pri_Int_Base!C19)&gt;0,ROUND(USPS_Pri_Int_Base!C19*(1+PostalMarkup),2),"N/A")</f>
        <v>113.61</v>
      </c>
      <c r="D23" s="329">
        <f>IF(LEN(USPS_Pri_Int_Base!D19)&gt;0,ROUND(USPS_Pri_Int_Base!D19*(1+PostalMarkup),2),"N/A")</f>
        <v>177.78</v>
      </c>
      <c r="E23" s="329">
        <f>IF(LEN(USPS_Pri_Int_Base!E19)&gt;0,ROUND(USPS_Pri_Int_Base!E19*(1+PostalMarkup),2),"N/A")</f>
        <v>129.11</v>
      </c>
      <c r="F23" s="329">
        <f>IF(LEN(USPS_Pri_Int_Base!F19)&gt;0,ROUND(USPS_Pri_Int_Base!F19*(1+PostalMarkup),2),"N/A")</f>
        <v>137.37</v>
      </c>
      <c r="G23" s="329">
        <f>IF(LEN(USPS_Pri_Int_Base!G19)&gt;0,ROUND(USPS_Pri_Int_Base!G19*(1+PostalMarkup),2),"N/A")</f>
        <v>154.51</v>
      </c>
      <c r="H23" s="329">
        <f>IF(LEN(USPS_Pri_Int_Base!H19)&gt;0,ROUND(USPS_Pri_Int_Base!H19*(1+PostalMarkup),2),"N/A")</f>
        <v>153.02</v>
      </c>
      <c r="I23" s="329">
        <f>IF(LEN(USPS_Pri_Int_Base!I19)&gt;0,ROUND(USPS_Pri_Int_Base!I19*(1+PostalMarkup),2),"N/A")</f>
        <v>198.34</v>
      </c>
      <c r="J23" s="329">
        <f>IF(LEN(USPS_Pri_Int_Base!J19)&gt;0,ROUND(USPS_Pri_Int_Base!J19*(1+PostalMarkup),2),"N/A")</f>
        <v>192.65</v>
      </c>
      <c r="K23" s="329">
        <f>IF(LEN(USPS_Pri_Int_Base!K19)&gt;0,ROUND(USPS_Pri_Int_Base!K19*(1+PostalMarkup),2),"N/A")</f>
        <v>143.44</v>
      </c>
      <c r="L23" s="329">
        <f>IF(LEN(USPS_Pri_Int_Base!L19)&gt;0,ROUND(USPS_Pri_Int_Base!L19*(1+PostalMarkup),2),"N/A")</f>
        <v>149.5</v>
      </c>
      <c r="M23" s="329">
        <f>IF(LEN(USPS_Pri_Int_Base!M19)&gt;0,ROUND(USPS_Pri_Int_Base!M19*(1+PostalMarkup),2),"N/A")</f>
        <v>215.18</v>
      </c>
      <c r="N23" s="329">
        <f>IF(LEN(USPS_Pri_Int_Base!N19)&gt;0,ROUND(USPS_Pri_Int_Base!N19*(1+PostalMarkup),2),"N/A")</f>
        <v>148.73</v>
      </c>
      <c r="O23" s="329">
        <f>IF(LEN(USPS_Pri_Int_Base!O19)&gt;0,ROUND(USPS_Pri_Int_Base!O19*(1+PostalMarkup),2),"N/A")</f>
        <v>149.94</v>
      </c>
      <c r="P23" s="329">
        <f>IF(LEN(USPS_Pri_Int_Base!P19)&gt;0,ROUND(USPS_Pri_Int_Base!P19*(1+PostalMarkup),2),"N/A")</f>
        <v>125.62</v>
      </c>
      <c r="Q23" s="329">
        <f>IF(LEN(USPS_Pri_Int_Base!Q19)&gt;0,ROUND(USPS_Pri_Int_Base!Q19*(1+PostalMarkup),2),"N/A")</f>
        <v>129.37</v>
      </c>
      <c r="R23" s="329">
        <f>IF(LEN(USPS_Pri_Int_Base!R19)&gt;0,ROUND(USPS_Pri_Int_Base!R19*(1+PostalMarkup),2),"N/A")</f>
        <v>141.83</v>
      </c>
      <c r="S23" s="329">
        <f>IF(LEN(USPS_Pri_Int_Base!S19)&gt;0,ROUND(USPS_Pri_Int_Base!S19*(1+PostalMarkup),2),"N/A")</f>
        <v>146.36</v>
      </c>
      <c r="T23" s="329">
        <f>IF(LEN(USPS_Pri_Int_Base!T19)&gt;0,ROUND(USPS_Pri_Int_Base!T19*(1+PostalMarkup),2),"N/A")</f>
        <v>212.5</v>
      </c>
      <c r="U23" s="329">
        <f>IF(LEN(USPS_Pri_Int_Base!U19)&gt;0,ROUND(USPS_Pri_Int_Base!U19*(1+PostalMarkup),2),"N/A")</f>
        <v>150.6</v>
      </c>
    </row>
    <row r="24" ht="12.75" customHeight="1">
      <c r="A24" s="328">
        <v>19.0</v>
      </c>
      <c r="B24" s="329">
        <f>IF(LEN(USPS_Pri_Int_Base!B20)&gt;0,ROUND(USPS_Pri_Int_Base!B20*(1+PostalMarkup),2),"N/A")</f>
        <v>105.07</v>
      </c>
      <c r="C24" s="329">
        <f>IF(LEN(USPS_Pri_Int_Base!C20)&gt;0,ROUND(USPS_Pri_Int_Base!C20*(1+PostalMarkup),2),"N/A")</f>
        <v>117.14</v>
      </c>
      <c r="D24" s="329">
        <f>IF(LEN(USPS_Pri_Int_Base!D20)&gt;0,ROUND(USPS_Pri_Int_Base!D20*(1+PostalMarkup),2),"N/A")</f>
        <v>184.39</v>
      </c>
      <c r="E24" s="329">
        <f>IF(LEN(USPS_Pri_Int_Base!E20)&gt;0,ROUND(USPS_Pri_Int_Base!E20*(1+PostalMarkup),2),"N/A")</f>
        <v>133.46</v>
      </c>
      <c r="F24" s="329">
        <f>IF(LEN(USPS_Pri_Int_Base!F20)&gt;0,ROUND(USPS_Pri_Int_Base!F20*(1+PostalMarkup),2),"N/A")</f>
        <v>141.96</v>
      </c>
      <c r="G24" s="329">
        <f>IF(LEN(USPS_Pri_Int_Base!G20)&gt;0,ROUND(USPS_Pri_Int_Base!G20*(1+PostalMarkup),2),"N/A")</f>
        <v>159.86</v>
      </c>
      <c r="H24" s="329">
        <f>IF(LEN(USPS_Pri_Int_Base!H20)&gt;0,ROUND(USPS_Pri_Int_Base!H20*(1+PostalMarkup),2),"N/A")</f>
        <v>158.38</v>
      </c>
      <c r="I24" s="329">
        <f>IF(LEN(USPS_Pri_Int_Base!I20)&gt;0,ROUND(USPS_Pri_Int_Base!I20*(1+PostalMarkup),2),"N/A")</f>
        <v>206.16</v>
      </c>
      <c r="J24" s="329">
        <f>IF(LEN(USPS_Pri_Int_Base!J20)&gt;0,ROUND(USPS_Pri_Int_Base!J20*(1+PostalMarkup),2),"N/A")</f>
        <v>200.27</v>
      </c>
      <c r="K24" s="329">
        <f>IF(LEN(USPS_Pri_Int_Base!K20)&gt;0,ROUND(USPS_Pri_Int_Base!K20*(1+PostalMarkup),2),"N/A")</f>
        <v>148.46</v>
      </c>
      <c r="L24" s="329">
        <f>IF(LEN(USPS_Pri_Int_Base!L20)&gt;0,ROUND(USPS_Pri_Int_Base!L20*(1+PostalMarkup),2),"N/A")</f>
        <v>155.2</v>
      </c>
      <c r="M24" s="329">
        <f>IF(LEN(USPS_Pri_Int_Base!M20)&gt;0,ROUND(USPS_Pri_Int_Base!M20*(1+PostalMarkup),2),"N/A")</f>
        <v>223.21</v>
      </c>
      <c r="N24" s="329">
        <f>IF(LEN(USPS_Pri_Int_Base!N20)&gt;0,ROUND(USPS_Pri_Int_Base!N20*(1+PostalMarkup),2),"N/A")</f>
        <v>154.02</v>
      </c>
      <c r="O24" s="329">
        <f>IF(LEN(USPS_Pri_Int_Base!O20)&gt;0,ROUND(USPS_Pri_Int_Base!O20*(1+PostalMarkup),2),"N/A")</f>
        <v>154.9</v>
      </c>
      <c r="P24" s="329">
        <f>IF(LEN(USPS_Pri_Int_Base!P20)&gt;0,ROUND(USPS_Pri_Int_Base!P20*(1+PostalMarkup),2),"N/A")</f>
        <v>129.59</v>
      </c>
      <c r="Q24" s="329">
        <f>IF(LEN(USPS_Pri_Int_Base!Q20)&gt;0,ROUND(USPS_Pri_Int_Base!Q20*(1+PostalMarkup),2),"N/A")</f>
        <v>133.52</v>
      </c>
      <c r="R24" s="329">
        <f>IF(LEN(USPS_Pri_Int_Base!R20)&gt;0,ROUND(USPS_Pri_Int_Base!R20*(1+PostalMarkup),2),"N/A")</f>
        <v>146.36</v>
      </c>
      <c r="S24" s="329">
        <f>IF(LEN(USPS_Pri_Int_Base!S20)&gt;0,ROUND(USPS_Pri_Int_Base!S20*(1+PostalMarkup),2),"N/A")</f>
        <v>151.7</v>
      </c>
      <c r="T24" s="329">
        <f>IF(LEN(USPS_Pri_Int_Base!T20)&gt;0,ROUND(USPS_Pri_Int_Base!T20*(1+PostalMarkup),2),"N/A")</f>
        <v>221.07</v>
      </c>
      <c r="U24" s="329">
        <f>IF(LEN(USPS_Pri_Int_Base!U20)&gt;0,ROUND(USPS_Pri_Int_Base!U20*(1+PostalMarkup),2),"N/A")</f>
        <v>155.34</v>
      </c>
    </row>
    <row r="25" ht="12.75" customHeight="1">
      <c r="A25" s="328">
        <v>20.0</v>
      </c>
      <c r="B25" s="329">
        <f>IF(LEN(USPS_Pri_Int_Base!B21)&gt;0,ROUND(USPS_Pri_Int_Base!B21*(1+PostalMarkup),2),"N/A")</f>
        <v>108.54</v>
      </c>
      <c r="C25" s="329">
        <f>IF(LEN(USPS_Pri_Int_Base!C21)&gt;0,ROUND(USPS_Pri_Int_Base!C21*(1+PostalMarkup),2),"N/A")</f>
        <v>120.67</v>
      </c>
      <c r="D25" s="329">
        <f>IF(LEN(USPS_Pri_Int_Base!D21)&gt;0,ROUND(USPS_Pri_Int_Base!D21*(1+PostalMarkup),2),"N/A")</f>
        <v>190.95</v>
      </c>
      <c r="E25" s="329">
        <f>IF(LEN(USPS_Pri_Int_Base!E21)&gt;0,ROUND(USPS_Pri_Int_Base!E21*(1+PostalMarkup),2),"N/A")</f>
        <v>137.82</v>
      </c>
      <c r="F25" s="329">
        <f>IF(LEN(USPS_Pri_Int_Base!F21)&gt;0,ROUND(USPS_Pri_Int_Base!F21*(1+PostalMarkup),2),"N/A")</f>
        <v>146.54</v>
      </c>
      <c r="G25" s="329">
        <f>IF(LEN(USPS_Pri_Int_Base!G21)&gt;0,ROUND(USPS_Pri_Int_Base!G21*(1+PostalMarkup),2),"N/A")</f>
        <v>165.26</v>
      </c>
      <c r="H25" s="329">
        <f>IF(LEN(USPS_Pri_Int_Base!H21)&gt;0,ROUND(USPS_Pri_Int_Base!H21*(1+PostalMarkup),2),"N/A")</f>
        <v>163.67</v>
      </c>
      <c r="I25" s="329">
        <f>IF(LEN(USPS_Pri_Int_Base!I21)&gt;0,ROUND(USPS_Pri_Int_Base!I21*(1+PostalMarkup),2),"N/A")</f>
        <v>213.99</v>
      </c>
      <c r="J25" s="329">
        <f>IF(LEN(USPS_Pri_Int_Base!J21)&gt;0,ROUND(USPS_Pri_Int_Base!J21*(1+PostalMarkup),2),"N/A")</f>
        <v>207.87</v>
      </c>
      <c r="K25" s="329">
        <f>IF(LEN(USPS_Pri_Int_Base!K21)&gt;0,ROUND(USPS_Pri_Int_Base!K21*(1+PostalMarkup),2),"N/A")</f>
        <v>153.58</v>
      </c>
      <c r="L25" s="329">
        <f>IF(LEN(USPS_Pri_Int_Base!L21)&gt;0,ROUND(USPS_Pri_Int_Base!L21*(1+PostalMarkup),2),"N/A")</f>
        <v>160.89</v>
      </c>
      <c r="M25" s="329">
        <f>IF(LEN(USPS_Pri_Int_Base!M21)&gt;0,ROUND(USPS_Pri_Int_Base!M21*(1+PostalMarkup),2),"N/A")</f>
        <v>231.29</v>
      </c>
      <c r="N25" s="329">
        <f>IF(LEN(USPS_Pri_Int_Base!N21)&gt;0,ROUND(USPS_Pri_Int_Base!N21*(1+PostalMarkup),2),"N/A")</f>
        <v>159.26</v>
      </c>
      <c r="O25" s="329">
        <f>IF(LEN(USPS_Pri_Int_Base!O21)&gt;0,ROUND(USPS_Pri_Int_Base!O21*(1+PostalMarkup),2),"N/A")</f>
        <v>159.92</v>
      </c>
      <c r="P25" s="329">
        <f>IF(LEN(USPS_Pri_Int_Base!P21)&gt;0,ROUND(USPS_Pri_Int_Base!P21*(1+PostalMarkup),2),"N/A")</f>
        <v>133.62</v>
      </c>
      <c r="Q25" s="329">
        <f>IF(LEN(USPS_Pri_Int_Base!Q21)&gt;0,ROUND(USPS_Pri_Int_Base!Q21*(1+PostalMarkup),2),"N/A")</f>
        <v>137.64</v>
      </c>
      <c r="R25" s="329">
        <f>IF(LEN(USPS_Pri_Int_Base!R21)&gt;0,ROUND(USPS_Pri_Int_Base!R21*(1+PostalMarkup),2),"N/A")</f>
        <v>150.88</v>
      </c>
      <c r="S25" s="329">
        <f>IF(LEN(USPS_Pri_Int_Base!S21)&gt;0,ROUND(USPS_Pri_Int_Base!S21*(1+PostalMarkup),2),"N/A")</f>
        <v>156.28</v>
      </c>
      <c r="T25" s="329">
        <f>IF(LEN(USPS_Pri_Int_Base!T21)&gt;0,ROUND(USPS_Pri_Int_Base!T21*(1+PostalMarkup),2),"N/A")</f>
        <v>229.63</v>
      </c>
      <c r="U25" s="329">
        <f>IF(LEN(USPS_Pri_Int_Base!U21)&gt;0,ROUND(USPS_Pri_Int_Base!U21*(1+PostalMarkup),2),"N/A")</f>
        <v>160.08</v>
      </c>
    </row>
    <row r="26" ht="12.75" customHeight="1">
      <c r="A26" s="328">
        <v>21.0</v>
      </c>
      <c r="B26" s="329">
        <f>IF(LEN(USPS_Pri_Int_Base!B22)&gt;0,ROUND(USPS_Pri_Int_Base!B22*(1+PostalMarkup),2),"N/A")</f>
        <v>111.96</v>
      </c>
      <c r="C26" s="329">
        <f>IF(LEN(USPS_Pri_Int_Base!C22)&gt;0,ROUND(USPS_Pri_Int_Base!C22*(1+PostalMarkup),2),"N/A")</f>
        <v>124.2</v>
      </c>
      <c r="D26" s="329">
        <f>IF(LEN(USPS_Pri_Int_Base!D22)&gt;0,ROUND(USPS_Pri_Int_Base!D22*(1+PostalMarkup),2),"N/A")</f>
        <v>197.56</v>
      </c>
      <c r="E26" s="329">
        <f>IF(LEN(USPS_Pri_Int_Base!E22)&gt;0,ROUND(USPS_Pri_Int_Base!E22*(1+PostalMarkup),2),"N/A")</f>
        <v>142.18</v>
      </c>
      <c r="F26" s="329">
        <f>IF(LEN(USPS_Pri_Int_Base!F22)&gt;0,ROUND(USPS_Pri_Int_Base!F22*(1+PostalMarkup),2),"N/A")</f>
        <v>151.13</v>
      </c>
      <c r="G26" s="329">
        <f>IF(LEN(USPS_Pri_Int_Base!G22)&gt;0,ROUND(USPS_Pri_Int_Base!G22*(1+PostalMarkup),2),"N/A")</f>
        <v>170.61</v>
      </c>
      <c r="H26" s="329">
        <f>IF(LEN(USPS_Pri_Int_Base!H22)&gt;0,ROUND(USPS_Pri_Int_Base!H22*(1+PostalMarkup),2),"N/A")</f>
        <v>169.02</v>
      </c>
      <c r="I26" s="329">
        <f>IF(LEN(USPS_Pri_Int_Base!I22)&gt;0,ROUND(USPS_Pri_Int_Base!I22*(1+PostalMarkup),2),"N/A")</f>
        <v>221.76</v>
      </c>
      <c r="J26" s="329">
        <f>IF(LEN(USPS_Pri_Int_Base!J22)&gt;0,ROUND(USPS_Pri_Int_Base!J22*(1+PostalMarkup),2),"N/A")</f>
        <v>215.48</v>
      </c>
      <c r="K26" s="329">
        <f>IF(LEN(USPS_Pri_Int_Base!K22)&gt;0,ROUND(USPS_Pri_Int_Base!K22*(1+PostalMarkup),2),"N/A")</f>
        <v>158.6</v>
      </c>
      <c r="L26" s="329">
        <f>IF(LEN(USPS_Pri_Int_Base!L22)&gt;0,ROUND(USPS_Pri_Int_Base!L22*(1+PostalMarkup),2),"N/A")</f>
        <v>166.58</v>
      </c>
      <c r="M26" s="329">
        <f>IF(LEN(USPS_Pri_Int_Base!M22)&gt;0,ROUND(USPS_Pri_Int_Base!M22*(1+PostalMarkup),2),"N/A")</f>
        <v>239.29</v>
      </c>
      <c r="N26" s="329">
        <f>IF(LEN(USPS_Pri_Int_Base!N22)&gt;0,ROUND(USPS_Pri_Int_Base!N22*(1+PostalMarkup),2),"N/A")</f>
        <v>164.6</v>
      </c>
      <c r="O26" s="329">
        <f>IF(LEN(USPS_Pri_Int_Base!O22)&gt;0,ROUND(USPS_Pri_Int_Base!O22*(1+PostalMarkup),2),"N/A")</f>
        <v>164.87</v>
      </c>
      <c r="P26" s="329">
        <f>IF(LEN(USPS_Pri_Int_Base!P22)&gt;0,ROUND(USPS_Pri_Int_Base!P22*(1+PostalMarkup),2),"N/A")</f>
        <v>137.64</v>
      </c>
      <c r="Q26" s="329">
        <f>IF(LEN(USPS_Pri_Int_Base!Q22)&gt;0,ROUND(USPS_Pri_Int_Base!Q22*(1+PostalMarkup),2),"N/A")</f>
        <v>141.78</v>
      </c>
      <c r="R26" s="329">
        <f>IF(LEN(USPS_Pri_Int_Base!R22)&gt;0,ROUND(USPS_Pri_Int_Base!R22*(1+PostalMarkup),2),"N/A")</f>
        <v>155.39</v>
      </c>
      <c r="S26" s="329">
        <f>IF(LEN(USPS_Pri_Int_Base!S22)&gt;0,ROUND(USPS_Pri_Int_Base!S22*(1+PostalMarkup),2),"N/A")</f>
        <v>160.69</v>
      </c>
      <c r="T26" s="329">
        <f>IF(LEN(USPS_Pri_Int_Base!T22)&gt;0,ROUND(USPS_Pri_Int_Base!T22*(1+PostalMarkup),2),"N/A")</f>
        <v>238.19</v>
      </c>
      <c r="U26" s="329">
        <f>IF(LEN(USPS_Pri_Int_Base!U22)&gt;0,ROUND(USPS_Pri_Int_Base!U22*(1+PostalMarkup),2),"N/A")</f>
        <v>164.82</v>
      </c>
    </row>
    <row r="27" ht="12.75" customHeight="1">
      <c r="A27" s="328">
        <v>22.0</v>
      </c>
      <c r="B27" s="329">
        <f>IF(LEN(USPS_Pri_Int_Base!B23)&gt;0,ROUND(USPS_Pri_Int_Base!B23*(1+PostalMarkup),2),"N/A")</f>
        <v>115.36</v>
      </c>
      <c r="C27" s="329">
        <f>IF(LEN(USPS_Pri_Int_Base!C23)&gt;0,ROUND(USPS_Pri_Int_Base!C23*(1+PostalMarkup),2),"N/A")</f>
        <v>127.67</v>
      </c>
      <c r="D27" s="329">
        <f>IF(LEN(USPS_Pri_Int_Base!D23)&gt;0,ROUND(USPS_Pri_Int_Base!D23*(1+PostalMarkup),2),"N/A")</f>
        <v>204.12</v>
      </c>
      <c r="E27" s="329">
        <f>IF(LEN(USPS_Pri_Int_Base!E23)&gt;0,ROUND(USPS_Pri_Int_Base!E23*(1+PostalMarkup),2),"N/A")</f>
        <v>146.53</v>
      </c>
      <c r="F27" s="329">
        <f>IF(LEN(USPS_Pri_Int_Base!F23)&gt;0,ROUND(USPS_Pri_Int_Base!F23*(1+PostalMarkup),2),"N/A")</f>
        <v>155.72</v>
      </c>
      <c r="G27" s="329">
        <f>IF(LEN(USPS_Pri_Int_Base!G23)&gt;0,ROUND(USPS_Pri_Int_Base!G23*(1+PostalMarkup),2),"N/A")</f>
        <v>176.01</v>
      </c>
      <c r="H27" s="329">
        <f>IF(LEN(USPS_Pri_Int_Base!H23)&gt;0,ROUND(USPS_Pri_Int_Base!H23*(1+PostalMarkup),2),"N/A")</f>
        <v>174.55</v>
      </c>
      <c r="I27" s="329">
        <f>IF(LEN(USPS_Pri_Int_Base!I23)&gt;0,ROUND(USPS_Pri_Int_Base!I23*(1+PostalMarkup),2),"N/A")</f>
        <v>229.59</v>
      </c>
      <c r="J27" s="329">
        <f>IF(LEN(USPS_Pri_Int_Base!J23)&gt;0,ROUND(USPS_Pri_Int_Base!J23*(1+PostalMarkup),2),"N/A")</f>
        <v>223.04</v>
      </c>
      <c r="K27" s="329">
        <f>IF(LEN(USPS_Pri_Int_Base!K23)&gt;0,ROUND(USPS_Pri_Int_Base!K23*(1+PostalMarkup),2),"N/A")</f>
        <v>163.67</v>
      </c>
      <c r="L27" s="329">
        <f>IF(LEN(USPS_Pri_Int_Base!L23)&gt;0,ROUND(USPS_Pri_Int_Base!L23*(1+PostalMarkup),2),"N/A")</f>
        <v>172.28</v>
      </c>
      <c r="M27" s="329">
        <f>IF(LEN(USPS_Pri_Int_Base!M23)&gt;0,ROUND(USPS_Pri_Int_Base!M23*(1+PostalMarkup),2),"N/A")</f>
        <v>247.39</v>
      </c>
      <c r="N27" s="329">
        <f>IF(LEN(USPS_Pri_Int_Base!N23)&gt;0,ROUND(USPS_Pri_Int_Base!N23*(1+PostalMarkup),2),"N/A")</f>
        <v>169.9</v>
      </c>
      <c r="O27" s="329">
        <f>IF(LEN(USPS_Pri_Int_Base!O23)&gt;0,ROUND(USPS_Pri_Int_Base!O23*(1+PostalMarkup),2),"N/A")</f>
        <v>169.9</v>
      </c>
      <c r="P27" s="329">
        <f>IF(LEN(USPS_Pri_Int_Base!P23)&gt;0,ROUND(USPS_Pri_Int_Base!P23*(1+PostalMarkup),2),"N/A")</f>
        <v>141.61</v>
      </c>
      <c r="Q27" s="329">
        <f>IF(LEN(USPS_Pri_Int_Base!Q23)&gt;0,ROUND(USPS_Pri_Int_Base!Q23*(1+PostalMarkup),2),"N/A")</f>
        <v>145.86</v>
      </c>
      <c r="R27" s="329">
        <f>IF(LEN(USPS_Pri_Int_Base!R23)&gt;0,ROUND(USPS_Pri_Int_Base!R23*(1+PostalMarkup),2),"N/A")</f>
        <v>159.92</v>
      </c>
      <c r="S27" s="329">
        <f>IF(LEN(USPS_Pri_Int_Base!S23)&gt;0,ROUND(USPS_Pri_Int_Base!S23*(1+PostalMarkup),2),"N/A")</f>
        <v>165.31</v>
      </c>
      <c r="T27" s="329">
        <f>IF(LEN(USPS_Pri_Int_Base!T23)&gt;0,ROUND(USPS_Pri_Int_Base!T23*(1+PostalMarkup),2),"N/A")</f>
        <v>246.75</v>
      </c>
      <c r="U27" s="329">
        <f>IF(LEN(USPS_Pri_Int_Base!U23)&gt;0,ROUND(USPS_Pri_Int_Base!U23*(1+PostalMarkup),2),"N/A")</f>
        <v>169.71</v>
      </c>
    </row>
    <row r="28" ht="12.75" customHeight="1">
      <c r="A28" s="328">
        <v>23.0</v>
      </c>
      <c r="B28" s="329">
        <f>IF(LEN(USPS_Pri_Int_Base!B24)&gt;0,ROUND(USPS_Pri_Int_Base!B24*(1+PostalMarkup),2),"N/A")</f>
        <v>118.78</v>
      </c>
      <c r="C28" s="329">
        <f>IF(LEN(USPS_Pri_Int_Base!C24)&gt;0,ROUND(USPS_Pri_Int_Base!C24*(1+PostalMarkup),2),"N/A")</f>
        <v>131.2</v>
      </c>
      <c r="D28" s="329">
        <f>IF(LEN(USPS_Pri_Int_Base!D24)&gt;0,ROUND(USPS_Pri_Int_Base!D24*(1+PostalMarkup),2),"N/A")</f>
        <v>210.69</v>
      </c>
      <c r="E28" s="329">
        <f>IF(LEN(USPS_Pri_Int_Base!E24)&gt;0,ROUND(USPS_Pri_Int_Base!E24*(1+PostalMarkup),2),"N/A")</f>
        <v>150.89</v>
      </c>
      <c r="F28" s="329">
        <f>IF(LEN(USPS_Pri_Int_Base!F24)&gt;0,ROUND(USPS_Pri_Int_Base!F24*(1+PostalMarkup),2),"N/A")</f>
        <v>160.3</v>
      </c>
      <c r="G28" s="329">
        <f>IF(LEN(USPS_Pri_Int_Base!G24)&gt;0,ROUND(USPS_Pri_Int_Base!G24*(1+PostalMarkup),2),"N/A")</f>
        <v>181.41</v>
      </c>
      <c r="H28" s="329">
        <f>IF(LEN(USPS_Pri_Int_Base!H24)&gt;0,ROUND(USPS_Pri_Int_Base!H24*(1+PostalMarkup),2),"N/A")</f>
        <v>180.39</v>
      </c>
      <c r="I28" s="329">
        <f>IF(LEN(USPS_Pri_Int_Base!I24)&gt;0,ROUND(USPS_Pri_Int_Base!I24*(1+PostalMarkup),2),"N/A")</f>
        <v>237.41</v>
      </c>
      <c r="J28" s="329">
        <f>IF(LEN(USPS_Pri_Int_Base!J24)&gt;0,ROUND(USPS_Pri_Int_Base!J24*(1+PostalMarkup),2),"N/A")</f>
        <v>230.58</v>
      </c>
      <c r="K28" s="329">
        <f>IF(LEN(USPS_Pri_Int_Base!K24)&gt;0,ROUND(USPS_Pri_Int_Base!K24*(1+PostalMarkup),2),"N/A")</f>
        <v>168.74</v>
      </c>
      <c r="L28" s="329">
        <f>IF(LEN(USPS_Pri_Int_Base!L24)&gt;0,ROUND(USPS_Pri_Int_Base!L24*(1+PostalMarkup),2),"N/A")</f>
        <v>177.98</v>
      </c>
      <c r="M28" s="329">
        <f>IF(LEN(USPS_Pri_Int_Base!M24)&gt;0,ROUND(USPS_Pri_Int_Base!M24*(1+PostalMarkup),2),"N/A")</f>
        <v>255.33</v>
      </c>
      <c r="N28" s="329">
        <f>IF(LEN(USPS_Pri_Int_Base!N24)&gt;0,ROUND(USPS_Pri_Int_Base!N24*(1+PostalMarkup),2),"N/A")</f>
        <v>175.13</v>
      </c>
      <c r="O28" s="329">
        <f>IF(LEN(USPS_Pri_Int_Base!O24)&gt;0,ROUND(USPS_Pri_Int_Base!O24*(1+PostalMarkup),2),"N/A")</f>
        <v>174.86</v>
      </c>
      <c r="P28" s="329">
        <f>IF(LEN(USPS_Pri_Int_Base!P24)&gt;0,ROUND(USPS_Pri_Int_Base!P24*(1+PostalMarkup),2),"N/A")</f>
        <v>145.64</v>
      </c>
      <c r="Q28" s="329">
        <f>IF(LEN(USPS_Pri_Int_Base!Q24)&gt;0,ROUND(USPS_Pri_Int_Base!Q24*(1+PostalMarkup),2),"N/A")</f>
        <v>150</v>
      </c>
      <c r="R28" s="329">
        <f>IF(LEN(USPS_Pri_Int_Base!R24)&gt;0,ROUND(USPS_Pri_Int_Base!R24*(1+PostalMarkup),2),"N/A")</f>
        <v>164.43</v>
      </c>
      <c r="S28" s="329">
        <f>IF(LEN(USPS_Pri_Int_Base!S24)&gt;0,ROUND(USPS_Pri_Int_Base!S24*(1+PostalMarkup),2),"N/A")</f>
        <v>169.84</v>
      </c>
      <c r="T28" s="329">
        <f>IF(LEN(USPS_Pri_Int_Base!T24)&gt;0,ROUND(USPS_Pri_Int_Base!T24*(1+PostalMarkup),2),"N/A")</f>
        <v>255.32</v>
      </c>
      <c r="U28" s="329">
        <f>IF(LEN(USPS_Pri_Int_Base!U24)&gt;0,ROUND(USPS_Pri_Int_Base!U24*(1+PostalMarkup),2),"N/A")</f>
        <v>174.76</v>
      </c>
    </row>
    <row r="29" ht="12.75" customHeight="1">
      <c r="A29" s="328">
        <v>24.0</v>
      </c>
      <c r="B29" s="329">
        <f>IF(LEN(USPS_Pri_Int_Base!B25)&gt;0,ROUND(USPS_Pri_Int_Base!B25*(1+PostalMarkup),2),"N/A")</f>
        <v>122.19</v>
      </c>
      <c r="C29" s="329">
        <f>IF(LEN(USPS_Pri_Int_Base!C25)&gt;0,ROUND(USPS_Pri_Int_Base!C25*(1+PostalMarkup),2),"N/A")</f>
        <v>134.72</v>
      </c>
      <c r="D29" s="329">
        <f>IF(LEN(USPS_Pri_Int_Base!D25)&gt;0,ROUND(USPS_Pri_Int_Base!D25*(1+PostalMarkup),2),"N/A")</f>
        <v>217.31</v>
      </c>
      <c r="E29" s="329">
        <f>IF(LEN(USPS_Pri_Int_Base!E25)&gt;0,ROUND(USPS_Pri_Int_Base!E25*(1+PostalMarkup),2),"N/A")</f>
        <v>155.25</v>
      </c>
      <c r="F29" s="329">
        <f>IF(LEN(USPS_Pri_Int_Base!F25)&gt;0,ROUND(USPS_Pri_Int_Base!F25*(1+PostalMarkup),2),"N/A")</f>
        <v>164.89</v>
      </c>
      <c r="G29" s="329">
        <f>IF(LEN(USPS_Pri_Int_Base!G25)&gt;0,ROUND(USPS_Pri_Int_Base!G25*(1+PostalMarkup),2),"N/A")</f>
        <v>186.76</v>
      </c>
      <c r="H29" s="329">
        <f>IF(LEN(USPS_Pri_Int_Base!H25)&gt;0,ROUND(USPS_Pri_Int_Base!H25*(1+PostalMarkup),2),"N/A")</f>
        <v>186.22</v>
      </c>
      <c r="I29" s="329">
        <f>IF(LEN(USPS_Pri_Int_Base!I25)&gt;0,ROUND(USPS_Pri_Int_Base!I25*(1+PostalMarkup),2),"N/A")</f>
        <v>245.19</v>
      </c>
      <c r="J29" s="329">
        <f>IF(LEN(USPS_Pri_Int_Base!J25)&gt;0,ROUND(USPS_Pri_Int_Base!J25*(1+PostalMarkup),2),"N/A")</f>
        <v>238.19</v>
      </c>
      <c r="K29" s="329">
        <f>IF(LEN(USPS_Pri_Int_Base!K25)&gt;0,ROUND(USPS_Pri_Int_Base!K25*(1+PostalMarkup),2),"N/A")</f>
        <v>173.81</v>
      </c>
      <c r="L29" s="329">
        <f>IF(LEN(USPS_Pri_Int_Base!L25)&gt;0,ROUND(USPS_Pri_Int_Base!L25*(1+PostalMarkup),2),"N/A")</f>
        <v>183.68</v>
      </c>
      <c r="M29" s="329">
        <f>IF(LEN(USPS_Pri_Int_Base!M25)&gt;0,ROUND(USPS_Pri_Int_Base!M25*(1+PostalMarkup),2),"N/A")</f>
        <v>263.42</v>
      </c>
      <c r="N29" s="329">
        <f>IF(LEN(USPS_Pri_Int_Base!N25)&gt;0,ROUND(USPS_Pri_Int_Base!N25*(1+PostalMarkup),2),"N/A")</f>
        <v>180.42</v>
      </c>
      <c r="O29" s="329">
        <f>IF(LEN(USPS_Pri_Int_Base!O25)&gt;0,ROUND(USPS_Pri_Int_Base!O25*(1+PostalMarkup),2),"N/A")</f>
        <v>179.82</v>
      </c>
      <c r="P29" s="329">
        <f>IF(LEN(USPS_Pri_Int_Base!P25)&gt;0,ROUND(USPS_Pri_Int_Base!P25*(1+PostalMarkup),2),"N/A")</f>
        <v>149.66</v>
      </c>
      <c r="Q29" s="329">
        <f>IF(LEN(USPS_Pri_Int_Base!Q25)&gt;0,ROUND(USPS_Pri_Int_Base!Q25*(1+PostalMarkup),2),"N/A")</f>
        <v>154.12</v>
      </c>
      <c r="R29" s="329">
        <f>IF(LEN(USPS_Pri_Int_Base!R25)&gt;0,ROUND(USPS_Pri_Int_Base!R25*(1+PostalMarkup),2),"N/A")</f>
        <v>168.96</v>
      </c>
      <c r="S29" s="329">
        <f>IF(LEN(USPS_Pri_Int_Base!S25)&gt;0,ROUND(USPS_Pri_Int_Base!S25*(1+PostalMarkup),2),"N/A")</f>
        <v>174.35</v>
      </c>
      <c r="T29" s="329">
        <f>IF(LEN(USPS_Pri_Int_Base!T25)&gt;0,ROUND(USPS_Pri_Int_Base!T25*(1+PostalMarkup),2),"N/A")</f>
        <v>263.88</v>
      </c>
      <c r="U29" s="329">
        <f>IF(LEN(USPS_Pri_Int_Base!U25)&gt;0,ROUND(USPS_Pri_Int_Base!U25*(1+PostalMarkup),2),"N/A")</f>
        <v>179.82</v>
      </c>
    </row>
    <row r="30" ht="12.75" customHeight="1">
      <c r="A30" s="328">
        <v>25.0</v>
      </c>
      <c r="B30" s="329">
        <f>IF(LEN(USPS_Pri_Int_Base!B26)&gt;0,ROUND(USPS_Pri_Int_Base!B26*(1+PostalMarkup),2),"N/A")</f>
        <v>125.6</v>
      </c>
      <c r="C30" s="329">
        <f>IF(LEN(USPS_Pri_Int_Base!C26)&gt;0,ROUND(USPS_Pri_Int_Base!C26*(1+PostalMarkup),2),"N/A")</f>
        <v>138.25</v>
      </c>
      <c r="D30" s="329">
        <f>IF(LEN(USPS_Pri_Int_Base!D26)&gt;0,ROUND(USPS_Pri_Int_Base!D26*(1+PostalMarkup),2),"N/A")</f>
        <v>223.86</v>
      </c>
      <c r="E30" s="329">
        <f>IF(LEN(USPS_Pri_Int_Base!E26)&gt;0,ROUND(USPS_Pri_Int_Base!E26*(1+PostalMarkup),2),"N/A")</f>
        <v>159.61</v>
      </c>
      <c r="F30" s="329">
        <f>IF(LEN(USPS_Pri_Int_Base!F26)&gt;0,ROUND(USPS_Pri_Int_Base!F26*(1+PostalMarkup),2),"N/A")</f>
        <v>169.48</v>
      </c>
      <c r="G30" s="329">
        <f>IF(LEN(USPS_Pri_Int_Base!G26)&gt;0,ROUND(USPS_Pri_Int_Base!G26*(1+PostalMarkup),2),"N/A")</f>
        <v>192.17</v>
      </c>
      <c r="H30" s="329">
        <f>IF(LEN(USPS_Pri_Int_Base!H26)&gt;0,ROUND(USPS_Pri_Int_Base!H26*(1+PostalMarkup),2),"N/A")</f>
        <v>192.06</v>
      </c>
      <c r="I30" s="329">
        <f>IF(LEN(USPS_Pri_Int_Base!I26)&gt;0,ROUND(USPS_Pri_Int_Base!I26*(1+PostalMarkup),2),"N/A")</f>
        <v>252.97</v>
      </c>
      <c r="J30" s="329">
        <f>IF(LEN(USPS_Pri_Int_Base!J26)&gt;0,ROUND(USPS_Pri_Int_Base!J26*(1+PostalMarkup),2),"N/A")</f>
        <v>245.75</v>
      </c>
      <c r="K30" s="329">
        <f>IF(LEN(USPS_Pri_Int_Base!K26)&gt;0,ROUND(USPS_Pri_Int_Base!K26*(1+PostalMarkup),2),"N/A")</f>
        <v>178.88</v>
      </c>
      <c r="L30" s="329">
        <f>IF(LEN(USPS_Pri_Int_Base!L26)&gt;0,ROUND(USPS_Pri_Int_Base!L26*(1+PostalMarkup),2),"N/A")</f>
        <v>189.38</v>
      </c>
      <c r="M30" s="329">
        <f>IF(LEN(USPS_Pri_Int_Base!M26)&gt;0,ROUND(USPS_Pri_Int_Base!M26*(1+PostalMarkup),2),"N/A")</f>
        <v>271.43</v>
      </c>
      <c r="N30" s="329">
        <f>IF(LEN(USPS_Pri_Int_Base!N26)&gt;0,ROUND(USPS_Pri_Int_Base!N26*(1+PostalMarkup),2),"N/A")</f>
        <v>185.71</v>
      </c>
      <c r="O30" s="329">
        <f>IF(LEN(USPS_Pri_Int_Base!O26)&gt;0,ROUND(USPS_Pri_Int_Base!O26*(1+PostalMarkup),2),"N/A")</f>
        <v>184.83</v>
      </c>
      <c r="P30" s="329">
        <f>IF(LEN(USPS_Pri_Int_Base!P26)&gt;0,ROUND(USPS_Pri_Int_Base!P26*(1+PostalMarkup),2),"N/A")</f>
        <v>153.63</v>
      </c>
      <c r="Q30" s="329">
        <f>IF(LEN(USPS_Pri_Int_Base!Q26)&gt;0,ROUND(USPS_Pri_Int_Base!Q26*(1+PostalMarkup),2),"N/A")</f>
        <v>158.26</v>
      </c>
      <c r="R30" s="329">
        <f>IF(LEN(USPS_Pri_Int_Base!R26)&gt;0,ROUND(USPS_Pri_Int_Base!R26*(1+PostalMarkup),2),"N/A")</f>
        <v>173.47</v>
      </c>
      <c r="S30" s="329">
        <f>IF(LEN(USPS_Pri_Int_Base!S26)&gt;0,ROUND(USPS_Pri_Int_Base!S26*(1+PostalMarkup),2),"N/A")</f>
        <v>178.88</v>
      </c>
      <c r="T30" s="329">
        <f>IF(LEN(USPS_Pri_Int_Base!T26)&gt;0,ROUND(USPS_Pri_Int_Base!T26*(1+PostalMarkup),2),"N/A")</f>
        <v>272.45</v>
      </c>
      <c r="U30" s="329">
        <f>IF(LEN(USPS_Pri_Int_Base!U26)&gt;0,ROUND(USPS_Pri_Int_Base!U26*(1+PostalMarkup),2),"N/A")</f>
        <v>184.88</v>
      </c>
    </row>
    <row r="31" ht="12.75" customHeight="1">
      <c r="A31" s="328">
        <v>26.0</v>
      </c>
      <c r="B31" s="329">
        <f>IF(LEN(USPS_Pri_Int_Base!B27)&gt;0,ROUND(USPS_Pri_Int_Base!B27*(1+PostalMarkup),2),"N/A")</f>
        <v>129.06</v>
      </c>
      <c r="C31" s="329">
        <f>IF(LEN(USPS_Pri_Int_Base!C27)&gt;0,ROUND(USPS_Pri_Int_Base!C27*(1+PostalMarkup),2),"N/A")</f>
        <v>141.78</v>
      </c>
      <c r="D31" s="329">
        <f>IF(LEN(USPS_Pri_Int_Base!D27)&gt;0,ROUND(USPS_Pri_Int_Base!D27*(1+PostalMarkup),2),"N/A")</f>
        <v>230.47</v>
      </c>
      <c r="E31" s="329">
        <f>IF(LEN(USPS_Pri_Int_Base!E27)&gt;0,ROUND(USPS_Pri_Int_Base!E27*(1+PostalMarkup),2),"N/A")</f>
        <v>163.97</v>
      </c>
      <c r="F31" s="329">
        <f>IF(LEN(USPS_Pri_Int_Base!F27)&gt;0,ROUND(USPS_Pri_Int_Base!F27*(1+PostalMarkup),2),"N/A")</f>
        <v>174.06</v>
      </c>
      <c r="G31" s="329">
        <f>IF(LEN(USPS_Pri_Int_Base!G27)&gt;0,ROUND(USPS_Pri_Int_Base!G27*(1+PostalMarkup),2),"N/A")</f>
        <v>197.56</v>
      </c>
      <c r="H31" s="329">
        <f>IF(LEN(USPS_Pri_Int_Base!H27)&gt;0,ROUND(USPS_Pri_Int_Base!H27*(1+PostalMarkup),2),"N/A")</f>
        <v>197.89</v>
      </c>
      <c r="I31" s="329">
        <f>IF(LEN(USPS_Pri_Int_Base!I27)&gt;0,ROUND(USPS_Pri_Int_Base!I27*(1+PostalMarkup),2),"N/A")</f>
        <v>260.84</v>
      </c>
      <c r="J31" s="329">
        <f>IF(LEN(USPS_Pri_Int_Base!J27)&gt;0,ROUND(USPS_Pri_Int_Base!J27*(1+PostalMarkup),2),"N/A")</f>
        <v>253.41</v>
      </c>
      <c r="K31" s="329">
        <f>IF(LEN(USPS_Pri_Int_Base!K27)&gt;0,ROUND(USPS_Pri_Int_Base!K27*(1+PostalMarkup),2),"N/A")</f>
        <v>183.95</v>
      </c>
      <c r="L31" s="329">
        <f>IF(LEN(USPS_Pri_Int_Base!L27)&gt;0,ROUND(USPS_Pri_Int_Base!L27*(1+PostalMarkup),2),"N/A")</f>
        <v>195.06</v>
      </c>
      <c r="M31" s="329">
        <f>IF(LEN(USPS_Pri_Int_Base!M27)&gt;0,ROUND(USPS_Pri_Int_Base!M27*(1+PostalMarkup),2),"N/A")</f>
        <v>279.46</v>
      </c>
      <c r="N31" s="329">
        <f>IF(LEN(USPS_Pri_Int_Base!N27)&gt;0,ROUND(USPS_Pri_Int_Base!N27*(1+PostalMarkup),2),"N/A")</f>
        <v>191</v>
      </c>
      <c r="O31" s="329">
        <f>IF(LEN(USPS_Pri_Int_Base!O27)&gt;0,ROUND(USPS_Pri_Int_Base!O27*(1+PostalMarkup),2),"N/A")</f>
        <v>189.78</v>
      </c>
      <c r="P31" s="329">
        <f>IF(LEN(USPS_Pri_Int_Base!P27)&gt;0,ROUND(USPS_Pri_Int_Base!P27*(1+PostalMarkup),2),"N/A")</f>
        <v>157.6</v>
      </c>
      <c r="Q31" s="329">
        <f>IF(LEN(USPS_Pri_Int_Base!Q27)&gt;0,ROUND(USPS_Pri_Int_Base!Q27*(1+PostalMarkup),2),"N/A")</f>
        <v>162.4</v>
      </c>
      <c r="R31" s="329">
        <f>IF(LEN(USPS_Pri_Int_Base!R27)&gt;0,ROUND(USPS_Pri_Int_Base!R27*(1+PostalMarkup),2),"N/A")</f>
        <v>178</v>
      </c>
      <c r="S31" s="329">
        <f>IF(LEN(USPS_Pri_Int_Base!S27)&gt;0,ROUND(USPS_Pri_Int_Base!S27*(1+PostalMarkup),2),"N/A")</f>
        <v>183.39</v>
      </c>
      <c r="T31" s="329">
        <f>IF(LEN(USPS_Pri_Int_Base!T27)&gt;0,ROUND(USPS_Pri_Int_Base!T27*(1+PostalMarkup),2),"N/A")</f>
        <v>281.01</v>
      </c>
      <c r="U31" s="329">
        <f>IF(LEN(USPS_Pri_Int_Base!U27)&gt;0,ROUND(USPS_Pri_Int_Base!U27*(1+PostalMarkup),2),"N/A")</f>
        <v>189.93</v>
      </c>
    </row>
    <row r="32" ht="12.75" customHeight="1">
      <c r="A32" s="328">
        <v>27.0</v>
      </c>
      <c r="B32" s="329">
        <f>IF(LEN(USPS_Pri_Int_Base!B28)&gt;0,ROUND(USPS_Pri_Int_Base!B28*(1+PostalMarkup),2),"N/A")</f>
        <v>132.47</v>
      </c>
      <c r="C32" s="329">
        <f>IF(LEN(USPS_Pri_Int_Base!C28)&gt;0,ROUND(USPS_Pri_Int_Base!C28*(1+PostalMarkup),2),"N/A")</f>
        <v>145.31</v>
      </c>
      <c r="D32" s="329">
        <f>IF(LEN(USPS_Pri_Int_Base!D28)&gt;0,ROUND(USPS_Pri_Int_Base!D28*(1+PostalMarkup),2),"N/A")</f>
        <v>237.03</v>
      </c>
      <c r="E32" s="329">
        <f>IF(LEN(USPS_Pri_Int_Base!E28)&gt;0,ROUND(USPS_Pri_Int_Base!E28*(1+PostalMarkup),2),"N/A")</f>
        <v>168.32</v>
      </c>
      <c r="F32" s="329">
        <f>IF(LEN(USPS_Pri_Int_Base!F28)&gt;0,ROUND(USPS_Pri_Int_Base!F28*(1+PostalMarkup),2),"N/A")</f>
        <v>178.65</v>
      </c>
      <c r="G32" s="329">
        <f>IF(LEN(USPS_Pri_Int_Base!G28)&gt;0,ROUND(USPS_Pri_Int_Base!G28*(1+PostalMarkup),2),"N/A")</f>
        <v>202.92</v>
      </c>
      <c r="H32" s="329">
        <f>IF(LEN(USPS_Pri_Int_Base!H28)&gt;0,ROUND(USPS_Pri_Int_Base!H28*(1+PostalMarkup),2),"N/A")</f>
        <v>203.73</v>
      </c>
      <c r="I32" s="329">
        <f>IF(LEN(USPS_Pri_Int_Base!I28)&gt;0,ROUND(USPS_Pri_Int_Base!I28*(1+PostalMarkup),2),"N/A")</f>
        <v>268.62</v>
      </c>
      <c r="J32" s="329">
        <f>IF(LEN(USPS_Pri_Int_Base!J28)&gt;0,ROUND(USPS_Pri_Int_Base!J28*(1+PostalMarkup),2),"N/A")</f>
        <v>260.96</v>
      </c>
      <c r="K32" s="329">
        <f>IF(LEN(USPS_Pri_Int_Base!K28)&gt;0,ROUND(USPS_Pri_Int_Base!K28*(1+PostalMarkup),2),"N/A")</f>
        <v>189.02</v>
      </c>
      <c r="L32" s="329">
        <f>IF(LEN(USPS_Pri_Int_Base!L28)&gt;0,ROUND(USPS_Pri_Int_Base!L28*(1+PostalMarkup),2),"N/A")</f>
        <v>200.76</v>
      </c>
      <c r="M32" s="329">
        <f>IF(LEN(USPS_Pri_Int_Base!M28)&gt;0,ROUND(USPS_Pri_Int_Base!M28*(1+PostalMarkup),2),"N/A")</f>
        <v>287.53</v>
      </c>
      <c r="N32" s="329">
        <f>IF(LEN(USPS_Pri_Int_Base!N28)&gt;0,ROUND(USPS_Pri_Int_Base!N28*(1+PostalMarkup),2),"N/A")</f>
        <v>196.3</v>
      </c>
      <c r="O32" s="329">
        <f>IF(LEN(USPS_Pri_Int_Base!O28)&gt;0,ROUND(USPS_Pri_Int_Base!O28*(1+PostalMarkup),2),"N/A")</f>
        <v>194.81</v>
      </c>
      <c r="P32" s="329">
        <f>IF(LEN(USPS_Pri_Int_Base!P28)&gt;0,ROUND(USPS_Pri_Int_Base!P28*(1+PostalMarkup),2),"N/A")</f>
        <v>161.62</v>
      </c>
      <c r="Q32" s="329">
        <f>IF(LEN(USPS_Pri_Int_Base!Q28)&gt;0,ROUND(USPS_Pri_Int_Base!Q28*(1+PostalMarkup),2),"N/A")</f>
        <v>166.47</v>
      </c>
      <c r="R32" s="329">
        <f>IF(LEN(USPS_Pri_Int_Base!R28)&gt;0,ROUND(USPS_Pri_Int_Base!R28*(1+PostalMarkup),2),"N/A")</f>
        <v>182.51</v>
      </c>
      <c r="S32" s="329">
        <f>IF(LEN(USPS_Pri_Int_Base!S28)&gt;0,ROUND(USPS_Pri_Int_Base!S28*(1+PostalMarkup),2),"N/A")</f>
        <v>187.86</v>
      </c>
      <c r="T32" s="329">
        <f>IF(LEN(USPS_Pri_Int_Base!T28)&gt;0,ROUND(USPS_Pri_Int_Base!T28*(1+PostalMarkup),2),"N/A")</f>
        <v>289.56</v>
      </c>
      <c r="U32" s="329">
        <f>IF(LEN(USPS_Pri_Int_Base!U28)&gt;0,ROUND(USPS_Pri_Int_Base!U28*(1+PostalMarkup),2),"N/A")</f>
        <v>194.99</v>
      </c>
    </row>
    <row r="33" ht="12.75" customHeight="1">
      <c r="A33" s="328">
        <v>28.0</v>
      </c>
      <c r="B33" s="329">
        <f>IF(LEN(USPS_Pri_Int_Base!B29)&gt;0,ROUND(USPS_Pri_Int_Base!B29*(1+PostalMarkup),2),"N/A")</f>
        <v>135.89</v>
      </c>
      <c r="C33" s="329">
        <f>IF(LEN(USPS_Pri_Int_Base!C29)&gt;0,ROUND(USPS_Pri_Int_Base!C29*(1+PostalMarkup),2),"N/A")</f>
        <v>148.78</v>
      </c>
      <c r="D33" s="329">
        <f>IF(LEN(USPS_Pri_Int_Base!D29)&gt;0,ROUND(USPS_Pri_Int_Base!D29*(1+PostalMarkup),2),"N/A")</f>
        <v>243.65</v>
      </c>
      <c r="E33" s="329">
        <f>IF(LEN(USPS_Pri_Int_Base!E29)&gt;0,ROUND(USPS_Pri_Int_Base!E29*(1+PostalMarkup),2),"N/A")</f>
        <v>172.68</v>
      </c>
      <c r="F33" s="329">
        <f>IF(LEN(USPS_Pri_Int_Base!F29)&gt;0,ROUND(USPS_Pri_Int_Base!F29*(1+PostalMarkup),2),"N/A")</f>
        <v>183.24</v>
      </c>
      <c r="G33" s="329">
        <f>IF(LEN(USPS_Pri_Int_Base!G29)&gt;0,ROUND(USPS_Pri_Int_Base!G29*(1+PostalMarkup),2),"N/A")</f>
        <v>208.26</v>
      </c>
      <c r="H33" s="329">
        <f>IF(LEN(USPS_Pri_Int_Base!H29)&gt;0,ROUND(USPS_Pri_Int_Base!H29*(1+PostalMarkup),2),"N/A")</f>
        <v>209.56</v>
      </c>
      <c r="I33" s="329">
        <f>IF(LEN(USPS_Pri_Int_Base!I29)&gt;0,ROUND(USPS_Pri_Int_Base!I29*(1+PostalMarkup),2),"N/A")</f>
        <v>276.4</v>
      </c>
      <c r="J33" s="329">
        <f>IF(LEN(USPS_Pri_Int_Base!J29)&gt;0,ROUND(USPS_Pri_Int_Base!J29*(1+PostalMarkup),2),"N/A")</f>
        <v>268.51</v>
      </c>
      <c r="K33" s="329">
        <f>IF(LEN(USPS_Pri_Int_Base!K29)&gt;0,ROUND(USPS_Pri_Int_Base!K29*(1+PostalMarkup),2),"N/A")</f>
        <v>194.04</v>
      </c>
      <c r="L33" s="329">
        <f>IF(LEN(USPS_Pri_Int_Base!L29)&gt;0,ROUND(USPS_Pri_Int_Base!L29*(1+PostalMarkup),2),"N/A")</f>
        <v>206.46</v>
      </c>
      <c r="M33" s="329">
        <f>IF(LEN(USPS_Pri_Int_Base!M29)&gt;0,ROUND(USPS_Pri_Int_Base!M29*(1+PostalMarkup),2),"N/A")</f>
        <v>295.49</v>
      </c>
      <c r="N33" s="329">
        <f>IF(LEN(USPS_Pri_Int_Base!N29)&gt;0,ROUND(USPS_Pri_Int_Base!N29*(1+PostalMarkup),2),"N/A")</f>
        <v>201.53</v>
      </c>
      <c r="O33" s="329">
        <f>IF(LEN(USPS_Pri_Int_Base!O29)&gt;0,ROUND(USPS_Pri_Int_Base!O29*(1+PostalMarkup),2),"N/A")</f>
        <v>199.77</v>
      </c>
      <c r="P33" s="329">
        <f>IF(LEN(USPS_Pri_Int_Base!P29)&gt;0,ROUND(USPS_Pri_Int_Base!P29*(1+PostalMarkup),2),"N/A")</f>
        <v>165.65</v>
      </c>
      <c r="Q33" s="329">
        <f>IF(LEN(USPS_Pri_Int_Base!Q29)&gt;0,ROUND(USPS_Pri_Int_Base!Q29*(1+PostalMarkup),2),"N/A")</f>
        <v>170.61</v>
      </c>
      <c r="R33" s="329">
        <f>IF(LEN(USPS_Pri_Int_Base!R29)&gt;0,ROUND(USPS_Pri_Int_Base!R29*(1+PostalMarkup),2),"N/A")</f>
        <v>187.03</v>
      </c>
      <c r="S33" s="329">
        <f>IF(LEN(USPS_Pri_Int_Base!S29)&gt;0,ROUND(USPS_Pri_Int_Base!S29*(1+PostalMarkup),2),"N/A")</f>
        <v>192.39</v>
      </c>
      <c r="T33" s="329">
        <f>IF(LEN(USPS_Pri_Int_Base!T29)&gt;0,ROUND(USPS_Pri_Int_Base!T29*(1+PostalMarkup),2),"N/A")</f>
        <v>298.13</v>
      </c>
      <c r="U33" s="329">
        <f>IF(LEN(USPS_Pri_Int_Base!U29)&gt;0,ROUND(USPS_Pri_Int_Base!U29*(1+PostalMarkup),2),"N/A")</f>
        <v>200.05</v>
      </c>
    </row>
    <row r="34" ht="12.75" customHeight="1">
      <c r="A34" s="328">
        <v>29.0</v>
      </c>
      <c r="B34" s="329">
        <f>IF(LEN(USPS_Pri_Int_Base!B30)&gt;0,ROUND(USPS_Pri_Int_Base!B30*(1+PostalMarkup),2),"N/A")</f>
        <v>139.3</v>
      </c>
      <c r="C34" s="329">
        <f>IF(LEN(USPS_Pri_Int_Base!C30)&gt;0,ROUND(USPS_Pri_Int_Base!C30*(1+PostalMarkup),2),"N/A")</f>
        <v>152.36</v>
      </c>
      <c r="D34" s="329">
        <f>IF(LEN(USPS_Pri_Int_Base!D30)&gt;0,ROUND(USPS_Pri_Int_Base!D30*(1+PostalMarkup),2),"N/A")</f>
        <v>250.21</v>
      </c>
      <c r="E34" s="329">
        <f>IF(LEN(USPS_Pri_Int_Base!E30)&gt;0,ROUND(USPS_Pri_Int_Base!E30*(1+PostalMarkup),2),"N/A")</f>
        <v>177.03</v>
      </c>
      <c r="F34" s="329">
        <f>IF(LEN(USPS_Pri_Int_Base!F30)&gt;0,ROUND(USPS_Pri_Int_Base!F30*(1+PostalMarkup),2),"N/A")</f>
        <v>187.83</v>
      </c>
      <c r="G34" s="329">
        <f>IF(LEN(USPS_Pri_Int_Base!G30)&gt;0,ROUND(USPS_Pri_Int_Base!G30*(1+PostalMarkup),2),"N/A")</f>
        <v>213.87</v>
      </c>
      <c r="H34" s="329">
        <f>IF(LEN(USPS_Pri_Int_Base!H30)&gt;0,ROUND(USPS_Pri_Int_Base!H30*(1+PostalMarkup),2),"N/A")</f>
        <v>215.4</v>
      </c>
      <c r="I34" s="329">
        <f>IF(LEN(USPS_Pri_Int_Base!I30)&gt;0,ROUND(USPS_Pri_Int_Base!I30*(1+PostalMarkup),2),"N/A")</f>
        <v>284.22</v>
      </c>
      <c r="J34" s="329">
        <f>IF(LEN(USPS_Pri_Int_Base!J30)&gt;0,ROUND(USPS_Pri_Int_Base!J30*(1+PostalMarkup),2),"N/A")</f>
        <v>276.12</v>
      </c>
      <c r="K34" s="329">
        <f>IF(LEN(USPS_Pri_Int_Base!K30)&gt;0,ROUND(USPS_Pri_Int_Base!K30*(1+PostalMarkup),2),"N/A")</f>
        <v>199.17</v>
      </c>
      <c r="L34" s="329">
        <f>IF(LEN(USPS_Pri_Int_Base!L30)&gt;0,ROUND(USPS_Pri_Int_Base!L30*(1+PostalMarkup),2),"N/A")</f>
        <v>212.16</v>
      </c>
      <c r="M34" s="329">
        <f>IF(LEN(USPS_Pri_Int_Base!M30)&gt;0,ROUND(USPS_Pri_Int_Base!M30*(1+PostalMarkup),2),"N/A")</f>
        <v>304.35</v>
      </c>
      <c r="N34" s="329">
        <f>IF(LEN(USPS_Pri_Int_Base!N30)&gt;0,ROUND(USPS_Pri_Int_Base!N30*(1+PostalMarkup),2),"N/A")</f>
        <v>206.88</v>
      </c>
      <c r="O34" s="329">
        <f>IF(LEN(USPS_Pri_Int_Base!O30)&gt;0,ROUND(USPS_Pri_Int_Base!O30*(1+PostalMarkup),2),"N/A")</f>
        <v>204.73</v>
      </c>
      <c r="P34" s="329">
        <f>IF(LEN(USPS_Pri_Int_Base!P30)&gt;0,ROUND(USPS_Pri_Int_Base!P30*(1+PostalMarkup),2),"N/A")</f>
        <v>169.68</v>
      </c>
      <c r="Q34" s="329">
        <f>IF(LEN(USPS_Pri_Int_Base!Q30)&gt;0,ROUND(USPS_Pri_Int_Base!Q30*(1+PostalMarkup),2),"N/A")</f>
        <v>174.75</v>
      </c>
      <c r="R34" s="329">
        <f>IF(LEN(USPS_Pri_Int_Base!R30)&gt;0,ROUND(USPS_Pri_Int_Base!R30*(1+PostalMarkup),2),"N/A")</f>
        <v>191.55</v>
      </c>
      <c r="S34" s="329">
        <f>IF(LEN(USPS_Pri_Int_Base!S30)&gt;0,ROUND(USPS_Pri_Int_Base!S30*(1+PostalMarkup),2),"N/A")</f>
        <v>197.02</v>
      </c>
      <c r="T34" s="329">
        <f>IF(LEN(USPS_Pri_Int_Base!T30)&gt;0,ROUND(USPS_Pri_Int_Base!T30*(1+PostalMarkup),2),"N/A")</f>
        <v>306.69</v>
      </c>
      <c r="U34" s="329">
        <f>IF(LEN(USPS_Pri_Int_Base!U30)&gt;0,ROUND(USPS_Pri_Int_Base!U30*(1+PostalMarkup),2),"N/A")</f>
        <v>205.1</v>
      </c>
    </row>
    <row r="35" ht="12.75" customHeight="1">
      <c r="A35" s="328">
        <v>30.0</v>
      </c>
      <c r="B35" s="329">
        <f>IF(LEN(USPS_Pri_Int_Base!B31)&gt;0,ROUND(USPS_Pri_Int_Base!B31*(1+PostalMarkup),2),"N/A")</f>
        <v>142.7</v>
      </c>
      <c r="C35" s="329">
        <f>IF(LEN(USPS_Pri_Int_Base!C31)&gt;0,ROUND(USPS_Pri_Int_Base!C31*(1+PostalMarkup),2),"N/A")</f>
        <v>155.84</v>
      </c>
      <c r="D35" s="329">
        <f>IF(LEN(USPS_Pri_Int_Base!D31)&gt;0,ROUND(USPS_Pri_Int_Base!D31*(1+PostalMarkup),2),"N/A")</f>
        <v>256.82</v>
      </c>
      <c r="E35" s="329">
        <f>IF(LEN(USPS_Pri_Int_Base!E31)&gt;0,ROUND(USPS_Pri_Int_Base!E31*(1+PostalMarkup),2),"N/A")</f>
        <v>181.39</v>
      </c>
      <c r="F35" s="329">
        <f>IF(LEN(USPS_Pri_Int_Base!F31)&gt;0,ROUND(USPS_Pri_Int_Base!F31*(1+PostalMarkup),2),"N/A")</f>
        <v>192.42</v>
      </c>
      <c r="G35" s="329">
        <f>IF(LEN(USPS_Pri_Int_Base!G31)&gt;0,ROUND(USPS_Pri_Int_Base!G31*(1+PostalMarkup),2),"N/A")</f>
        <v>219.73</v>
      </c>
      <c r="H35" s="329">
        <f>IF(LEN(USPS_Pri_Int_Base!H31)&gt;0,ROUND(USPS_Pri_Int_Base!H31*(1+PostalMarkup),2),"N/A")</f>
        <v>221.23</v>
      </c>
      <c r="I35" s="329">
        <f>IF(LEN(USPS_Pri_Int_Base!I31)&gt;0,ROUND(USPS_Pri_Int_Base!I31*(1+PostalMarkup),2),"N/A")</f>
        <v>292.05</v>
      </c>
      <c r="J35" s="329">
        <f>IF(LEN(USPS_Pri_Int_Base!J31)&gt;0,ROUND(USPS_Pri_Int_Base!J31*(1+PostalMarkup),2),"N/A")</f>
        <v>283.67</v>
      </c>
      <c r="K35" s="329">
        <f>IF(LEN(USPS_Pri_Int_Base!K31)&gt;0,ROUND(USPS_Pri_Int_Base!K31*(1+PostalMarkup),2),"N/A")</f>
        <v>204.18</v>
      </c>
      <c r="L35" s="329">
        <f>IF(LEN(USPS_Pri_Int_Base!L31)&gt;0,ROUND(USPS_Pri_Int_Base!L31*(1+PostalMarkup),2),"N/A")</f>
        <v>217.86</v>
      </c>
      <c r="M35" s="329">
        <f>IF(LEN(USPS_Pri_Int_Base!M31)&gt;0,ROUND(USPS_Pri_Int_Base!M31*(1+PostalMarkup),2),"N/A")</f>
        <v>313.21</v>
      </c>
      <c r="N35" s="329">
        <f>IF(LEN(USPS_Pri_Int_Base!N31)&gt;0,ROUND(USPS_Pri_Int_Base!N31*(1+PostalMarkup),2),"N/A")</f>
        <v>212.11</v>
      </c>
      <c r="O35" s="329">
        <f>IF(LEN(USPS_Pri_Int_Base!O31)&gt;0,ROUND(USPS_Pri_Int_Base!O31*(1+PostalMarkup),2),"N/A")</f>
        <v>209.75</v>
      </c>
      <c r="P35" s="329">
        <f>IF(LEN(USPS_Pri_Int_Base!P31)&gt;0,ROUND(USPS_Pri_Int_Base!P31*(1+PostalMarkup),2),"N/A")</f>
        <v>173.65</v>
      </c>
      <c r="Q35" s="329">
        <f>IF(LEN(USPS_Pri_Int_Base!Q31)&gt;0,ROUND(USPS_Pri_Int_Base!Q31*(1+PostalMarkup),2),"N/A")</f>
        <v>178.88</v>
      </c>
      <c r="R35" s="329">
        <f>IF(LEN(USPS_Pri_Int_Base!R31)&gt;0,ROUND(USPS_Pri_Int_Base!R31*(1+PostalMarkup),2),"N/A")</f>
        <v>196.14</v>
      </c>
      <c r="S35" s="329">
        <f>IF(LEN(USPS_Pri_Int_Base!S31)&gt;0,ROUND(USPS_Pri_Int_Base!S31*(1+PostalMarkup),2),"N/A")</f>
        <v>201.53</v>
      </c>
      <c r="T35" s="329">
        <f>IF(LEN(USPS_Pri_Int_Base!T31)&gt;0,ROUND(USPS_Pri_Int_Base!T31*(1+PostalMarkup),2),"N/A")</f>
        <v>315.26</v>
      </c>
      <c r="U35" s="329">
        <f>IF(LEN(USPS_Pri_Int_Base!U31)&gt;0,ROUND(USPS_Pri_Int_Base!U31*(1+PostalMarkup),2),"N/A")</f>
        <v>210.16</v>
      </c>
    </row>
    <row r="36" ht="12.75" customHeight="1">
      <c r="A36" s="328">
        <v>31.0</v>
      </c>
      <c r="B36" s="329">
        <f>IF(LEN(USPS_Pri_Int_Base!B32)&gt;0,ROUND(USPS_Pri_Int_Base!B32*(1+PostalMarkup),2),"N/A")</f>
        <v>146.12</v>
      </c>
      <c r="C36" s="329">
        <f>IF(LEN(USPS_Pri_Int_Base!C32)&gt;0,ROUND(USPS_Pri_Int_Base!C32*(1+PostalMarkup),2),"N/A")</f>
        <v>159.42</v>
      </c>
      <c r="D36" s="329">
        <f>IF(LEN(USPS_Pri_Int_Base!D32)&gt;0,ROUND(USPS_Pri_Int_Base!D32*(1+PostalMarkup),2),"N/A")</f>
        <v>263.38</v>
      </c>
      <c r="E36" s="329">
        <f>IF(LEN(USPS_Pri_Int_Base!E32)&gt;0,ROUND(USPS_Pri_Int_Base!E32*(1+PostalMarkup),2),"N/A")</f>
        <v>185.75</v>
      </c>
      <c r="F36" s="329">
        <f>IF(LEN(USPS_Pri_Int_Base!F32)&gt;0,ROUND(USPS_Pri_Int_Base!F32*(1+PostalMarkup),2),"N/A")</f>
        <v>197.01</v>
      </c>
      <c r="G36" s="329">
        <f>IF(LEN(USPS_Pri_Int_Base!G32)&gt;0,ROUND(USPS_Pri_Int_Base!G32*(1+PostalMarkup),2),"N/A")</f>
        <v>225.57</v>
      </c>
      <c r="H36" s="329">
        <f>IF(LEN(USPS_Pri_Int_Base!H32)&gt;0,ROUND(USPS_Pri_Int_Base!H32*(1+PostalMarkup),2),"N/A")</f>
        <v>227.07</v>
      </c>
      <c r="I36" s="329">
        <f>IF(LEN(USPS_Pri_Int_Base!I32)&gt;0,ROUND(USPS_Pri_Int_Base!I32*(1+PostalMarkup),2),"N/A")</f>
        <v>299.82</v>
      </c>
      <c r="J36" s="329">
        <f>IF(LEN(USPS_Pri_Int_Base!J32)&gt;0,ROUND(USPS_Pri_Int_Base!J32*(1+PostalMarkup),2),"N/A")</f>
        <v>291.21</v>
      </c>
      <c r="K36" s="329">
        <f>IF(LEN(USPS_Pri_Int_Base!K32)&gt;0,ROUND(USPS_Pri_Int_Base!K32*(1+PostalMarkup),2),"N/A")</f>
        <v>209.31</v>
      </c>
      <c r="L36" s="329">
        <f>IF(LEN(USPS_Pri_Int_Base!L32)&gt;0,ROUND(USPS_Pri_Int_Base!L32*(1+PostalMarkup),2),"N/A")</f>
        <v>223.55</v>
      </c>
      <c r="M36" s="329">
        <f>IF(LEN(USPS_Pri_Int_Base!M32)&gt;0,ROUND(USPS_Pri_Int_Base!M32*(1+PostalMarkup),2),"N/A")</f>
        <v>322.07</v>
      </c>
      <c r="N36" s="329">
        <f>IF(LEN(USPS_Pri_Int_Base!N32)&gt;0,ROUND(USPS_Pri_Int_Base!N32*(1+PostalMarkup),2),"N/A")</f>
        <v>217.4</v>
      </c>
      <c r="O36" s="329">
        <f>IF(LEN(USPS_Pri_Int_Base!O32)&gt;0,ROUND(USPS_Pri_Int_Base!O32*(1+PostalMarkup),2),"N/A")</f>
        <v>214.71</v>
      </c>
      <c r="P36" s="329">
        <f>IF(LEN(USPS_Pri_Int_Base!P32)&gt;0,ROUND(USPS_Pri_Int_Base!P32*(1+PostalMarkup),2),"N/A")</f>
        <v>177.66</v>
      </c>
      <c r="Q36" s="329">
        <f>IF(LEN(USPS_Pri_Int_Base!Q32)&gt;0,ROUND(USPS_Pri_Int_Base!Q32*(1+PostalMarkup),2),"N/A")</f>
        <v>183.01</v>
      </c>
      <c r="R36" s="329">
        <f>IF(LEN(USPS_Pri_Int_Base!R32)&gt;0,ROUND(USPS_Pri_Int_Base!R32*(1+PostalMarkup),2),"N/A")</f>
        <v>200.65</v>
      </c>
      <c r="S36" s="329">
        <f>IF(LEN(USPS_Pri_Int_Base!S32)&gt;0,ROUND(USPS_Pri_Int_Base!S32*(1+PostalMarkup),2),"N/A")</f>
        <v>206.06</v>
      </c>
      <c r="T36" s="329">
        <f>IF(LEN(USPS_Pri_Int_Base!T32)&gt;0,ROUND(USPS_Pri_Int_Base!T32*(1+PostalMarkup),2),"N/A")</f>
        <v>323.82</v>
      </c>
      <c r="U36" s="329">
        <f>IF(LEN(USPS_Pri_Int_Base!U32)&gt;0,ROUND(USPS_Pri_Int_Base!U32*(1+PostalMarkup),2),"N/A")</f>
        <v>215.2</v>
      </c>
    </row>
    <row r="37" ht="12.75" customHeight="1">
      <c r="A37" s="328">
        <v>32.0</v>
      </c>
      <c r="B37" s="329">
        <f>IF(LEN(USPS_Pri_Int_Base!B33)&gt;0,ROUND(USPS_Pri_Int_Base!B33*(1+PostalMarkup),2),"N/A")</f>
        <v>149.59</v>
      </c>
      <c r="C37" s="329">
        <f>IF(LEN(USPS_Pri_Int_Base!C33)&gt;0,ROUND(USPS_Pri_Int_Base!C33*(1+PostalMarkup),2),"N/A")</f>
        <v>162.89</v>
      </c>
      <c r="D37" s="329">
        <f>IF(LEN(USPS_Pri_Int_Base!D33)&gt;0,ROUND(USPS_Pri_Int_Base!D33*(1+PostalMarkup),2),"N/A")</f>
        <v>270.01</v>
      </c>
      <c r="E37" s="329">
        <f>IF(LEN(USPS_Pri_Int_Base!E33)&gt;0,ROUND(USPS_Pri_Int_Base!E33*(1+PostalMarkup),2),"N/A")</f>
        <v>190.1</v>
      </c>
      <c r="F37" s="329">
        <f>IF(LEN(USPS_Pri_Int_Base!F33)&gt;0,ROUND(USPS_Pri_Int_Base!F33*(1+PostalMarkup),2),"N/A")</f>
        <v>201.6</v>
      </c>
      <c r="G37" s="329">
        <f>IF(LEN(USPS_Pri_Int_Base!G33)&gt;0,ROUND(USPS_Pri_Int_Base!G33*(1+PostalMarkup),2),"N/A")</f>
        <v>231.42</v>
      </c>
      <c r="H37" s="329">
        <f>IF(LEN(USPS_Pri_Int_Base!H33)&gt;0,ROUND(USPS_Pri_Int_Base!H33*(1+PostalMarkup),2),"N/A")</f>
        <v>232.9</v>
      </c>
      <c r="I37" s="329">
        <f>IF(LEN(USPS_Pri_Int_Base!I33)&gt;0,ROUND(USPS_Pri_Int_Base!I33*(1+PostalMarkup),2),"N/A")</f>
        <v>307.59</v>
      </c>
      <c r="J37" s="329">
        <f>IF(LEN(USPS_Pri_Int_Base!J33)&gt;0,ROUND(USPS_Pri_Int_Base!J33*(1+PostalMarkup),2),"N/A")</f>
        <v>298.89</v>
      </c>
      <c r="K37" s="329">
        <f>IF(LEN(USPS_Pri_Int_Base!K33)&gt;0,ROUND(USPS_Pri_Int_Base!K33*(1+PostalMarkup),2),"N/A")</f>
        <v>214.32</v>
      </c>
      <c r="L37" s="329">
        <f>IF(LEN(USPS_Pri_Int_Base!L33)&gt;0,ROUND(USPS_Pri_Int_Base!L33*(1+PostalMarkup),2),"N/A")</f>
        <v>229.24</v>
      </c>
      <c r="M37" s="329">
        <f>IF(LEN(USPS_Pri_Int_Base!M33)&gt;0,ROUND(USPS_Pri_Int_Base!M33*(1+PostalMarkup),2),"N/A")</f>
        <v>330.92</v>
      </c>
      <c r="N37" s="329">
        <f>IF(LEN(USPS_Pri_Int_Base!N33)&gt;0,ROUND(USPS_Pri_Int_Base!N33*(1+PostalMarkup),2),"N/A")</f>
        <v>222.7</v>
      </c>
      <c r="O37" s="329">
        <f>IF(LEN(USPS_Pri_Int_Base!O33)&gt;0,ROUND(USPS_Pri_Int_Base!O33*(1+PostalMarkup),2),"N/A")</f>
        <v>219.73</v>
      </c>
      <c r="P37" s="329">
        <f>IF(LEN(USPS_Pri_Int_Base!P33)&gt;0,ROUND(USPS_Pri_Int_Base!P33*(1+PostalMarkup),2),"N/A")</f>
        <v>181.69</v>
      </c>
      <c r="Q37" s="329">
        <f>IF(LEN(USPS_Pri_Int_Base!Q33)&gt;0,ROUND(USPS_Pri_Int_Base!Q33*(1+PostalMarkup),2),"N/A")</f>
        <v>187.1</v>
      </c>
      <c r="R37" s="329">
        <f>IF(LEN(USPS_Pri_Int_Base!R33)&gt;0,ROUND(USPS_Pri_Int_Base!R33*(1+PostalMarkup),2),"N/A")</f>
        <v>205.17</v>
      </c>
      <c r="S37" s="329">
        <f>IF(LEN(USPS_Pri_Int_Base!S33)&gt;0,ROUND(USPS_Pri_Int_Base!S33*(1+PostalMarkup),2),"N/A")</f>
        <v>210.57</v>
      </c>
      <c r="T37" s="329">
        <f>IF(LEN(USPS_Pri_Int_Base!T33)&gt;0,ROUND(USPS_Pri_Int_Base!T33*(1+PostalMarkup),2),"N/A")</f>
        <v>332.39</v>
      </c>
      <c r="U37" s="329">
        <f>IF(LEN(USPS_Pri_Int_Base!U33)&gt;0,ROUND(USPS_Pri_Int_Base!U33*(1+PostalMarkup),2),"N/A")</f>
        <v>220.26</v>
      </c>
    </row>
    <row r="38" ht="12.75" customHeight="1">
      <c r="A38" s="328">
        <v>33.0</v>
      </c>
      <c r="B38" s="329">
        <f>IF(LEN(USPS_Pri_Int_Base!B34)&gt;0,ROUND(USPS_Pri_Int_Base!B34*(1+PostalMarkup),2),"N/A")</f>
        <v>153.01</v>
      </c>
      <c r="C38" s="329">
        <f>IF(LEN(USPS_Pri_Int_Base!C34)&gt;0,ROUND(USPS_Pri_Int_Base!C34*(1+PostalMarkup),2),"N/A")</f>
        <v>166.36</v>
      </c>
      <c r="D38" s="329">
        <f>IF(LEN(USPS_Pri_Int_Base!D34)&gt;0,ROUND(USPS_Pri_Int_Base!D34*(1+PostalMarkup),2),"N/A")</f>
        <v>276.56</v>
      </c>
      <c r="E38" s="329">
        <f>IF(LEN(USPS_Pri_Int_Base!E34)&gt;0,ROUND(USPS_Pri_Int_Base!E34*(1+PostalMarkup),2),"N/A")</f>
        <v>194.47</v>
      </c>
      <c r="F38" s="329">
        <f>IF(LEN(USPS_Pri_Int_Base!F34)&gt;0,ROUND(USPS_Pri_Int_Base!F34*(1+PostalMarkup),2),"N/A")</f>
        <v>206.18</v>
      </c>
      <c r="G38" s="329">
        <f>IF(LEN(USPS_Pri_Int_Base!G34)&gt;0,ROUND(USPS_Pri_Int_Base!G34*(1+PostalMarkup),2),"N/A")</f>
        <v>237.27</v>
      </c>
      <c r="H38" s="329">
        <f>IF(LEN(USPS_Pri_Int_Base!H34)&gt;0,ROUND(USPS_Pri_Int_Base!H34*(1+PostalMarkup),2),"N/A")</f>
        <v>238.74</v>
      </c>
      <c r="I38" s="329">
        <f>IF(LEN(USPS_Pri_Int_Base!I34)&gt;0,ROUND(USPS_Pri_Int_Base!I34*(1+PostalMarkup),2),"N/A")</f>
        <v>315.47</v>
      </c>
      <c r="J38" s="329">
        <f>IF(LEN(USPS_Pri_Int_Base!J34)&gt;0,ROUND(USPS_Pri_Int_Base!J34*(1+PostalMarkup),2),"N/A")</f>
        <v>306.43</v>
      </c>
      <c r="K38" s="329">
        <f>IF(LEN(USPS_Pri_Int_Base!K34)&gt;0,ROUND(USPS_Pri_Int_Base!K34*(1+PostalMarkup),2),"N/A")</f>
        <v>219.4</v>
      </c>
      <c r="L38" s="329">
        <f>IF(LEN(USPS_Pri_Int_Base!L34)&gt;0,ROUND(USPS_Pri_Int_Base!L34*(1+PostalMarkup),2),"N/A")</f>
        <v>234.94</v>
      </c>
      <c r="M38" s="329">
        <f>IF(LEN(USPS_Pri_Int_Base!M34)&gt;0,ROUND(USPS_Pri_Int_Base!M34*(1+PostalMarkup),2),"N/A")</f>
        <v>339.79</v>
      </c>
      <c r="N38" s="329">
        <f>IF(LEN(USPS_Pri_Int_Base!N34)&gt;0,ROUND(USPS_Pri_Int_Base!N34*(1+PostalMarkup),2),"N/A")</f>
        <v>228</v>
      </c>
      <c r="O38" s="329">
        <f>IF(LEN(USPS_Pri_Int_Base!O34)&gt;0,ROUND(USPS_Pri_Int_Base!O34*(1+PostalMarkup),2),"N/A")</f>
        <v>224.69</v>
      </c>
      <c r="P38" s="329">
        <f>IF(LEN(USPS_Pri_Int_Base!P34)&gt;0,ROUND(USPS_Pri_Int_Base!P34*(1+PostalMarkup),2),"N/A")</f>
        <v>185.66</v>
      </c>
      <c r="Q38" s="329">
        <f>IF(LEN(USPS_Pri_Int_Base!Q34)&gt;0,ROUND(USPS_Pri_Int_Base!Q34*(1+PostalMarkup),2),"N/A")</f>
        <v>191.22</v>
      </c>
      <c r="R38" s="329">
        <f>IF(LEN(USPS_Pri_Int_Base!R34)&gt;0,ROUND(USPS_Pri_Int_Base!R34*(1+PostalMarkup),2),"N/A")</f>
        <v>209.69</v>
      </c>
      <c r="S38" s="329">
        <f>IF(LEN(USPS_Pri_Int_Base!S34)&gt;0,ROUND(USPS_Pri_Int_Base!S34*(1+PostalMarkup),2),"N/A")</f>
        <v>215.04</v>
      </c>
      <c r="T38" s="329">
        <f>IF(LEN(USPS_Pri_Int_Base!T34)&gt;0,ROUND(USPS_Pri_Int_Base!T34*(1+PostalMarkup),2),"N/A")</f>
        <v>340.95</v>
      </c>
      <c r="U38" s="329">
        <f>IF(LEN(USPS_Pri_Int_Base!U34)&gt;0,ROUND(USPS_Pri_Int_Base!U34*(1+PostalMarkup),2),"N/A")</f>
        <v>225.32</v>
      </c>
    </row>
    <row r="39" ht="12.75" customHeight="1">
      <c r="A39" s="328">
        <v>34.0</v>
      </c>
      <c r="B39" s="329">
        <f>IF(LEN(USPS_Pri_Int_Base!B35)&gt;0,ROUND(USPS_Pri_Int_Base!B35*(1+PostalMarkup),2),"N/A")</f>
        <v>156.42</v>
      </c>
      <c r="C39" s="329">
        <f>IF(LEN(USPS_Pri_Int_Base!C35)&gt;0,ROUND(USPS_Pri_Int_Base!C35*(1+PostalMarkup),2),"N/A")</f>
        <v>169.94</v>
      </c>
      <c r="D39" s="329">
        <f>IF(LEN(USPS_Pri_Int_Base!D35)&gt;0,ROUND(USPS_Pri_Int_Base!D35*(1+PostalMarkup),2),"N/A")</f>
        <v>283.17</v>
      </c>
      <c r="E39" s="329">
        <f>IF(LEN(USPS_Pri_Int_Base!E35)&gt;0,ROUND(USPS_Pri_Int_Base!E35*(1+PostalMarkup),2),"N/A")</f>
        <v>198.83</v>
      </c>
      <c r="F39" s="329">
        <f>IF(LEN(USPS_Pri_Int_Base!F35)&gt;0,ROUND(USPS_Pri_Int_Base!F35*(1+PostalMarkup),2),"N/A")</f>
        <v>210.77</v>
      </c>
      <c r="G39" s="329">
        <f>IF(LEN(USPS_Pri_Int_Base!G35)&gt;0,ROUND(USPS_Pri_Int_Base!G35*(1+PostalMarkup),2),"N/A")</f>
        <v>243.12</v>
      </c>
      <c r="H39" s="329">
        <f>IF(LEN(USPS_Pri_Int_Base!H35)&gt;0,ROUND(USPS_Pri_Int_Base!H35*(1+PostalMarkup),2),"N/A")</f>
        <v>244.57</v>
      </c>
      <c r="I39" s="329">
        <f>IF(LEN(USPS_Pri_Int_Base!I35)&gt;0,ROUND(USPS_Pri_Int_Base!I35*(1+PostalMarkup),2),"N/A")</f>
        <v>323.25</v>
      </c>
      <c r="J39" s="329">
        <f>IF(LEN(USPS_Pri_Int_Base!J35)&gt;0,ROUND(USPS_Pri_Int_Base!J35*(1+PostalMarkup),2),"N/A")</f>
        <v>314.04</v>
      </c>
      <c r="K39" s="329">
        <f>IF(LEN(USPS_Pri_Int_Base!K35)&gt;0,ROUND(USPS_Pri_Int_Base!K35*(1+PostalMarkup),2),"N/A")</f>
        <v>224.47</v>
      </c>
      <c r="L39" s="329">
        <f>IF(LEN(USPS_Pri_Int_Base!L35)&gt;0,ROUND(USPS_Pri_Int_Base!L35*(1+PostalMarkup),2),"N/A")</f>
        <v>240.64</v>
      </c>
      <c r="M39" s="329">
        <f>IF(LEN(USPS_Pri_Int_Base!M35)&gt;0,ROUND(USPS_Pri_Int_Base!M35*(1+PostalMarkup),2),"N/A")</f>
        <v>348.65</v>
      </c>
      <c r="N39" s="329">
        <f>IF(LEN(USPS_Pri_Int_Base!N35)&gt;0,ROUND(USPS_Pri_Int_Base!N35*(1+PostalMarkup),2),"N/A")</f>
        <v>233.29</v>
      </c>
      <c r="O39" s="329">
        <f>IF(LEN(USPS_Pri_Int_Base!O35)&gt;0,ROUND(USPS_Pri_Int_Base!O35*(1+PostalMarkup),2),"N/A")</f>
        <v>229.65</v>
      </c>
      <c r="P39" s="329">
        <f>IF(LEN(USPS_Pri_Int_Base!P35)&gt;0,ROUND(USPS_Pri_Int_Base!P35*(1+PostalMarkup),2),"N/A")</f>
        <v>189.68</v>
      </c>
      <c r="Q39" s="329">
        <f>IF(LEN(USPS_Pri_Int_Base!Q35)&gt;0,ROUND(USPS_Pri_Int_Base!Q35*(1+PostalMarkup),2),"N/A")</f>
        <v>195.36</v>
      </c>
      <c r="R39" s="329">
        <f>IF(LEN(USPS_Pri_Int_Base!R35)&gt;0,ROUND(USPS_Pri_Int_Base!R35*(1+PostalMarkup),2),"N/A")</f>
        <v>214.21</v>
      </c>
      <c r="S39" s="329">
        <f>IF(LEN(USPS_Pri_Int_Base!S35)&gt;0,ROUND(USPS_Pri_Int_Base!S35*(1+PostalMarkup),2),"N/A")</f>
        <v>219.62</v>
      </c>
      <c r="T39" s="329">
        <f>IF(LEN(USPS_Pri_Int_Base!T35)&gt;0,ROUND(USPS_Pri_Int_Base!T35*(1+PostalMarkup),2),"N/A")</f>
        <v>349.51</v>
      </c>
      <c r="U39" s="329">
        <f>IF(LEN(USPS_Pri_Int_Base!U35)&gt;0,ROUND(USPS_Pri_Int_Base!U35*(1+PostalMarkup),2),"N/A")</f>
        <v>230.37</v>
      </c>
    </row>
    <row r="40" ht="12.75" customHeight="1">
      <c r="A40" s="328">
        <v>35.0</v>
      </c>
      <c r="B40" s="329">
        <f>IF(LEN(USPS_Pri_Int_Base!B36)&gt;0,ROUND(USPS_Pri_Int_Base!B36*(1+PostalMarkup),2),"N/A")</f>
        <v>159.82</v>
      </c>
      <c r="C40" s="329">
        <f>IF(LEN(USPS_Pri_Int_Base!C36)&gt;0,ROUND(USPS_Pri_Int_Base!C36*(1+PostalMarkup),2),"N/A")</f>
        <v>173.43</v>
      </c>
      <c r="D40" s="329">
        <f>IF(LEN(USPS_Pri_Int_Base!D36)&gt;0,ROUND(USPS_Pri_Int_Base!D36*(1+PostalMarkup),2),"N/A")</f>
        <v>289.73</v>
      </c>
      <c r="E40" s="329">
        <f>IF(LEN(USPS_Pri_Int_Base!E36)&gt;0,ROUND(USPS_Pri_Int_Base!E36*(1+PostalMarkup),2),"N/A")</f>
        <v>203.18</v>
      </c>
      <c r="F40" s="329">
        <f>IF(LEN(USPS_Pri_Int_Base!F36)&gt;0,ROUND(USPS_Pri_Int_Base!F36*(1+PostalMarkup),2),"N/A")</f>
        <v>215.36</v>
      </c>
      <c r="G40" s="329">
        <f>IF(LEN(USPS_Pri_Int_Base!G36)&gt;0,ROUND(USPS_Pri_Int_Base!G36*(1+PostalMarkup),2),"N/A")</f>
        <v>248.97</v>
      </c>
      <c r="H40" s="329">
        <f>IF(LEN(USPS_Pri_Int_Base!H36)&gt;0,ROUND(USPS_Pri_Int_Base!H36*(1+PostalMarkup),2),"N/A")</f>
        <v>250.42</v>
      </c>
      <c r="I40" s="329">
        <f>IF(LEN(USPS_Pri_Int_Base!I36)&gt;0,ROUND(USPS_Pri_Int_Base!I36*(1+PostalMarkup),2),"N/A")</f>
        <v>331.02</v>
      </c>
      <c r="J40" s="329">
        <f>IF(LEN(USPS_Pri_Int_Base!J36)&gt;0,ROUND(USPS_Pri_Int_Base!J36*(1+PostalMarkup),2),"N/A")</f>
        <v>321.6</v>
      </c>
      <c r="K40" s="329">
        <f>IF(LEN(USPS_Pri_Int_Base!K36)&gt;0,ROUND(USPS_Pri_Int_Base!K36*(1+PostalMarkup),2),"N/A")</f>
        <v>229.54</v>
      </c>
      <c r="L40" s="329">
        <f>IF(LEN(USPS_Pri_Int_Base!L36)&gt;0,ROUND(USPS_Pri_Int_Base!L36*(1+PostalMarkup),2),"N/A")</f>
        <v>246.33</v>
      </c>
      <c r="M40" s="329">
        <f>IF(LEN(USPS_Pri_Int_Base!M36)&gt;0,ROUND(USPS_Pri_Int_Base!M36*(1+PostalMarkup),2),"N/A")</f>
        <v>357.5</v>
      </c>
      <c r="N40" s="329">
        <f>IF(LEN(USPS_Pri_Int_Base!N36)&gt;0,ROUND(USPS_Pri_Int_Base!N36*(1+PostalMarkup),2),"N/A")</f>
        <v>238.51</v>
      </c>
      <c r="O40" s="329">
        <f>IF(LEN(USPS_Pri_Int_Base!O36)&gt;0,ROUND(USPS_Pri_Int_Base!O36*(1+PostalMarkup),2),"N/A")</f>
        <v>234.66</v>
      </c>
      <c r="P40" s="329">
        <f>IF(LEN(USPS_Pri_Int_Base!P36)&gt;0,ROUND(USPS_Pri_Int_Base!P36*(1+PostalMarkup),2),"N/A")</f>
        <v>193.66</v>
      </c>
      <c r="Q40" s="329">
        <f>IF(LEN(USPS_Pri_Int_Base!Q36)&gt;0,ROUND(USPS_Pri_Int_Base!Q36*(1+PostalMarkup),2),"N/A")</f>
        <v>199.49</v>
      </c>
      <c r="R40" s="329">
        <f>IF(LEN(USPS_Pri_Int_Base!R36)&gt;0,ROUND(USPS_Pri_Int_Base!R36*(1+PostalMarkup),2),"N/A")</f>
        <v>218.74</v>
      </c>
      <c r="S40" s="329">
        <f>IF(LEN(USPS_Pri_Int_Base!S36)&gt;0,ROUND(USPS_Pri_Int_Base!S36*(1+PostalMarkup),2),"N/A")</f>
        <v>224.14</v>
      </c>
      <c r="T40" s="329">
        <f>IF(LEN(USPS_Pri_Int_Base!T36)&gt;0,ROUND(USPS_Pri_Int_Base!T36*(1+PostalMarkup),2),"N/A")</f>
        <v>358.07</v>
      </c>
      <c r="U40" s="329">
        <f>IF(LEN(USPS_Pri_Int_Base!U36)&gt;0,ROUND(USPS_Pri_Int_Base!U36*(1+PostalMarkup),2),"N/A")</f>
        <v>235.43</v>
      </c>
    </row>
    <row r="41" ht="12.75" customHeight="1">
      <c r="A41" s="328">
        <v>36.0</v>
      </c>
      <c r="B41" s="329">
        <f>IF(LEN(USPS_Pri_Int_Base!B37)&gt;0,ROUND(USPS_Pri_Int_Base!B37*(1+PostalMarkup),2),"N/A")</f>
        <v>163.24</v>
      </c>
      <c r="C41" s="329">
        <f>IF(LEN(USPS_Pri_Int_Base!C37)&gt;0,ROUND(USPS_Pri_Int_Base!C37*(1+PostalMarkup),2),"N/A")</f>
        <v>177</v>
      </c>
      <c r="D41" s="329">
        <f>IF(LEN(USPS_Pri_Int_Base!D37)&gt;0,ROUND(USPS_Pri_Int_Base!D37*(1+PostalMarkup),2),"N/A")</f>
        <v>296.34</v>
      </c>
      <c r="E41" s="329">
        <f>IF(LEN(USPS_Pri_Int_Base!E37)&gt;0,ROUND(USPS_Pri_Int_Base!E37*(1+PostalMarkup),2),"N/A")</f>
        <v>207.54</v>
      </c>
      <c r="F41" s="329">
        <f>IF(LEN(USPS_Pri_Int_Base!F37)&gt;0,ROUND(USPS_Pri_Int_Base!F37*(1+PostalMarkup),2),"N/A")</f>
        <v>219.95</v>
      </c>
      <c r="G41" s="329">
        <f>IF(LEN(USPS_Pri_Int_Base!G37)&gt;0,ROUND(USPS_Pri_Int_Base!G37*(1+PostalMarkup),2),"N/A")</f>
        <v>254.83</v>
      </c>
      <c r="H41" s="329">
        <f>IF(LEN(USPS_Pri_Int_Base!H37)&gt;0,ROUND(USPS_Pri_Int_Base!H37*(1+PostalMarkup),2),"N/A")</f>
        <v>256.25</v>
      </c>
      <c r="I41" s="329">
        <f>IF(LEN(USPS_Pri_Int_Base!I37)&gt;0,ROUND(USPS_Pri_Int_Base!I37*(1+PostalMarkup),2),"N/A")</f>
        <v>338.84</v>
      </c>
      <c r="J41" s="329">
        <f>IF(LEN(USPS_Pri_Int_Base!J37)&gt;0,ROUND(USPS_Pri_Int_Base!J37*(1+PostalMarkup),2),"N/A")</f>
        <v>329.14</v>
      </c>
      <c r="K41" s="329">
        <f>IF(LEN(USPS_Pri_Int_Base!K37)&gt;0,ROUND(USPS_Pri_Int_Base!K37*(1+PostalMarkup),2),"N/A")</f>
        <v>234.61</v>
      </c>
      <c r="L41" s="329">
        <f>IF(LEN(USPS_Pri_Int_Base!L37)&gt;0,ROUND(USPS_Pri_Int_Base!L37*(1+PostalMarkup),2),"N/A")</f>
        <v>252.03</v>
      </c>
      <c r="M41" s="329">
        <f>IF(LEN(USPS_Pri_Int_Base!M37)&gt;0,ROUND(USPS_Pri_Int_Base!M37*(1+PostalMarkup),2),"N/A")</f>
        <v>366.36</v>
      </c>
      <c r="N41" s="329">
        <f>IF(LEN(USPS_Pri_Int_Base!N37)&gt;0,ROUND(USPS_Pri_Int_Base!N37*(1+PostalMarkup),2),"N/A")</f>
        <v>243.87</v>
      </c>
      <c r="O41" s="329">
        <f>IF(LEN(USPS_Pri_Int_Base!O37)&gt;0,ROUND(USPS_Pri_Int_Base!O37*(1+PostalMarkup),2),"N/A")</f>
        <v>239.62</v>
      </c>
      <c r="P41" s="329">
        <f>IF(LEN(USPS_Pri_Int_Base!P37)&gt;0,ROUND(USPS_Pri_Int_Base!P37*(1+PostalMarkup),2),"N/A")</f>
        <v>197.68</v>
      </c>
      <c r="Q41" s="329">
        <f>IF(LEN(USPS_Pri_Int_Base!Q37)&gt;0,ROUND(USPS_Pri_Int_Base!Q37*(1+PostalMarkup),2),"N/A")</f>
        <v>203.63</v>
      </c>
      <c r="R41" s="329">
        <f>IF(LEN(USPS_Pri_Int_Base!R37)&gt;0,ROUND(USPS_Pri_Int_Base!R37*(1+PostalMarkup),2),"N/A")</f>
        <v>223.26</v>
      </c>
      <c r="S41" s="329">
        <f>IF(LEN(USPS_Pri_Int_Base!S37)&gt;0,ROUND(USPS_Pri_Int_Base!S37*(1+PostalMarkup),2),"N/A")</f>
        <v>228.66</v>
      </c>
      <c r="T41" s="329">
        <f>IF(LEN(USPS_Pri_Int_Base!T37)&gt;0,ROUND(USPS_Pri_Int_Base!T37*(1+PostalMarkup),2),"N/A")</f>
        <v>366.63</v>
      </c>
      <c r="U41" s="329">
        <f>IF(LEN(USPS_Pri_Int_Base!U37)&gt;0,ROUND(USPS_Pri_Int_Base!U37*(1+PostalMarkup),2),"N/A")</f>
        <v>240.49</v>
      </c>
    </row>
    <row r="42" ht="12.75" customHeight="1">
      <c r="A42" s="328">
        <v>37.0</v>
      </c>
      <c r="B42" s="329">
        <f>IF(LEN(USPS_Pri_Int_Base!B38)&gt;0,ROUND(USPS_Pri_Int_Base!B38*(1+PostalMarkup),2),"N/A")</f>
        <v>166.66</v>
      </c>
      <c r="C42" s="329">
        <f>IF(LEN(USPS_Pri_Int_Base!C38)&gt;0,ROUND(USPS_Pri_Int_Base!C38*(1+PostalMarkup),2),"N/A")</f>
        <v>180.48</v>
      </c>
      <c r="D42" s="329">
        <f>IF(LEN(USPS_Pri_Int_Base!D38)&gt;0,ROUND(USPS_Pri_Int_Base!D38*(1+PostalMarkup),2),"N/A")</f>
        <v>302.91</v>
      </c>
      <c r="E42" s="329">
        <f>IF(LEN(USPS_Pri_Int_Base!E38)&gt;0,ROUND(USPS_Pri_Int_Base!E38*(1+PostalMarkup),2),"N/A")</f>
        <v>211.89</v>
      </c>
      <c r="F42" s="329">
        <f>IF(LEN(USPS_Pri_Int_Base!F38)&gt;0,ROUND(USPS_Pri_Int_Base!F38*(1+PostalMarkup),2),"N/A")</f>
        <v>224.53</v>
      </c>
      <c r="G42" s="329">
        <f>IF(LEN(USPS_Pri_Int_Base!G38)&gt;0,ROUND(USPS_Pri_Int_Base!G38*(1+PostalMarkup),2),"N/A")</f>
        <v>260.68</v>
      </c>
      <c r="H42" s="329">
        <f>IF(LEN(USPS_Pri_Int_Base!H38)&gt;0,ROUND(USPS_Pri_Int_Base!H38*(1+PostalMarkup),2),"N/A")</f>
        <v>262.09</v>
      </c>
      <c r="I42" s="329">
        <f>IF(LEN(USPS_Pri_Int_Base!I38)&gt;0,ROUND(USPS_Pri_Int_Base!I38*(1+PostalMarkup),2),"N/A")</f>
        <v>346.68</v>
      </c>
      <c r="J42" s="329">
        <f>IF(LEN(USPS_Pri_Int_Base!J38)&gt;0,ROUND(USPS_Pri_Int_Base!J38*(1+PostalMarkup),2),"N/A")</f>
        <v>336.75</v>
      </c>
      <c r="K42" s="329">
        <f>IF(LEN(USPS_Pri_Int_Base!K38)&gt;0,ROUND(USPS_Pri_Int_Base!K38*(1+PostalMarkup),2),"N/A")</f>
        <v>239.68</v>
      </c>
      <c r="L42" s="329">
        <f>IF(LEN(USPS_Pri_Int_Base!L38)&gt;0,ROUND(USPS_Pri_Int_Base!L38*(1+PostalMarkup),2),"N/A")</f>
        <v>257.72</v>
      </c>
      <c r="M42" s="329">
        <f>IF(LEN(USPS_Pri_Int_Base!M38)&gt;0,ROUND(USPS_Pri_Int_Base!M38*(1+PostalMarkup),2),"N/A")</f>
        <v>375.22</v>
      </c>
      <c r="N42" s="329">
        <f>IF(LEN(USPS_Pri_Int_Base!N38)&gt;0,ROUND(USPS_Pri_Int_Base!N38*(1+PostalMarkup),2),"N/A")</f>
        <v>249.16</v>
      </c>
      <c r="O42" s="329">
        <f>IF(LEN(USPS_Pri_Int_Base!O38)&gt;0,ROUND(USPS_Pri_Int_Base!O38*(1+PostalMarkup),2),"N/A")</f>
        <v>244.64</v>
      </c>
      <c r="P42" s="329">
        <f>IF(LEN(USPS_Pri_Int_Base!P38)&gt;0,ROUND(USPS_Pri_Int_Base!P38*(1+PostalMarkup),2),"N/A")</f>
        <v>201.65</v>
      </c>
      <c r="Q42" s="329">
        <f>IF(LEN(USPS_Pri_Int_Base!Q38)&gt;0,ROUND(USPS_Pri_Int_Base!Q38*(1+PostalMarkup),2),"N/A")</f>
        <v>207.7</v>
      </c>
      <c r="R42" s="329">
        <f>IF(LEN(USPS_Pri_Int_Base!R38)&gt;0,ROUND(USPS_Pri_Int_Base!R38*(1+PostalMarkup),2),"N/A")</f>
        <v>227.77</v>
      </c>
      <c r="S42" s="329">
        <f>IF(LEN(USPS_Pri_Int_Base!S38)&gt;0,ROUND(USPS_Pri_Int_Base!S38*(1+PostalMarkup),2),"N/A")</f>
        <v>233.18</v>
      </c>
      <c r="T42" s="329">
        <f>IF(LEN(USPS_Pri_Int_Base!T38)&gt;0,ROUND(USPS_Pri_Int_Base!T38*(1+PostalMarkup),2),"N/A")</f>
        <v>375.2</v>
      </c>
      <c r="U42" s="329">
        <f>IF(LEN(USPS_Pri_Int_Base!U38)&gt;0,ROUND(USPS_Pri_Int_Base!U38*(1+PostalMarkup),2),"N/A")</f>
        <v>245.54</v>
      </c>
    </row>
    <row r="43" ht="12.75" customHeight="1">
      <c r="A43" s="328">
        <v>38.0</v>
      </c>
      <c r="B43" s="329">
        <f>IF(LEN(USPS_Pri_Int_Base!B39)&gt;0,ROUND(USPS_Pri_Int_Base!B39*(1+PostalMarkup),2),"N/A")</f>
        <v>170.13</v>
      </c>
      <c r="C43" s="329">
        <f>IF(LEN(USPS_Pri_Int_Base!C39)&gt;0,ROUND(USPS_Pri_Int_Base!C39*(1+PostalMarkup),2),"N/A")</f>
        <v>184.01</v>
      </c>
      <c r="D43" s="329">
        <f>IF(LEN(USPS_Pri_Int_Base!D39)&gt;0,ROUND(USPS_Pri_Int_Base!D39*(1+PostalMarkup),2),"N/A")</f>
        <v>309.52</v>
      </c>
      <c r="E43" s="329">
        <f>IF(LEN(USPS_Pri_Int_Base!E39)&gt;0,ROUND(USPS_Pri_Int_Base!E39*(1+PostalMarkup),2),"N/A")</f>
        <v>216.25</v>
      </c>
      <c r="F43" s="329">
        <f>IF(LEN(USPS_Pri_Int_Base!F39)&gt;0,ROUND(USPS_Pri_Int_Base!F39*(1+PostalMarkup),2),"N/A")</f>
        <v>229.12</v>
      </c>
      <c r="G43" s="329">
        <f>IF(LEN(USPS_Pri_Int_Base!G39)&gt;0,ROUND(USPS_Pri_Int_Base!G39*(1+PostalMarkup),2),"N/A")</f>
        <v>266.52</v>
      </c>
      <c r="H43" s="329">
        <f>IF(LEN(USPS_Pri_Int_Base!H39)&gt;0,ROUND(USPS_Pri_Int_Base!H39*(1+PostalMarkup),2),"N/A")</f>
        <v>267.92</v>
      </c>
      <c r="I43" s="329">
        <f>IF(LEN(USPS_Pri_Int_Base!I39)&gt;0,ROUND(USPS_Pri_Int_Base!I39*(1+PostalMarkup),2),"N/A")</f>
        <v>354.45</v>
      </c>
      <c r="J43" s="329">
        <f>IF(LEN(USPS_Pri_Int_Base!J39)&gt;0,ROUND(USPS_Pri_Int_Base!J39*(1+PostalMarkup),2),"N/A")</f>
        <v>344.31</v>
      </c>
      <c r="K43" s="329">
        <f>IF(LEN(USPS_Pri_Int_Base!K39)&gt;0,ROUND(USPS_Pri_Int_Base!K39*(1+PostalMarkup),2),"N/A")</f>
        <v>244.75</v>
      </c>
      <c r="L43" s="329">
        <f>IF(LEN(USPS_Pri_Int_Base!L39)&gt;0,ROUND(USPS_Pri_Int_Base!L39*(1+PostalMarkup),2),"N/A")</f>
        <v>263.42</v>
      </c>
      <c r="M43" s="329">
        <f>IF(LEN(USPS_Pri_Int_Base!M39)&gt;0,ROUND(USPS_Pri_Int_Base!M39*(1+PostalMarkup),2),"N/A")</f>
        <v>384.08</v>
      </c>
      <c r="N43" s="329">
        <f>IF(LEN(USPS_Pri_Int_Base!N39)&gt;0,ROUND(USPS_Pri_Int_Base!N39*(1+PostalMarkup),2),"N/A")</f>
        <v>254.4</v>
      </c>
      <c r="O43" s="329">
        <f>IF(LEN(USPS_Pri_Int_Base!O39)&gt;0,ROUND(USPS_Pri_Int_Base!O39*(1+PostalMarkup),2),"N/A")</f>
        <v>249.6</v>
      </c>
      <c r="P43" s="329">
        <f>IF(LEN(USPS_Pri_Int_Base!P39)&gt;0,ROUND(USPS_Pri_Int_Base!P39*(1+PostalMarkup),2),"N/A")</f>
        <v>205.67</v>
      </c>
      <c r="Q43" s="329">
        <f>IF(LEN(USPS_Pri_Int_Base!Q39)&gt;0,ROUND(USPS_Pri_Int_Base!Q39*(1+PostalMarkup),2),"N/A")</f>
        <v>211.84</v>
      </c>
      <c r="R43" s="329">
        <f>IF(LEN(USPS_Pri_Int_Base!R39)&gt;0,ROUND(USPS_Pri_Int_Base!R39*(1+PostalMarkup),2),"N/A")</f>
        <v>232.3</v>
      </c>
      <c r="S43" s="329">
        <f>IF(LEN(USPS_Pri_Int_Base!S39)&gt;0,ROUND(USPS_Pri_Int_Base!S39*(1+PostalMarkup),2),"N/A")</f>
        <v>237.7</v>
      </c>
      <c r="T43" s="329">
        <f>IF(LEN(USPS_Pri_Int_Base!T39)&gt;0,ROUND(USPS_Pri_Int_Base!T39*(1+PostalMarkup),2),"N/A")</f>
        <v>383.76</v>
      </c>
      <c r="U43" s="329">
        <f>IF(LEN(USPS_Pri_Int_Base!U39)&gt;0,ROUND(USPS_Pri_Int_Base!U39*(1+PostalMarkup),2),"N/A")</f>
        <v>250.6</v>
      </c>
    </row>
    <row r="44" ht="12.75" customHeight="1">
      <c r="A44" s="328">
        <v>39.0</v>
      </c>
      <c r="B44" s="329">
        <f>IF(LEN(USPS_Pri_Int_Base!B40)&gt;0,ROUND(USPS_Pri_Int_Base!B40*(1+PostalMarkup),2),"N/A")</f>
        <v>173.53</v>
      </c>
      <c r="C44" s="329">
        <f>IF(LEN(USPS_Pri_Int_Base!C40)&gt;0,ROUND(USPS_Pri_Int_Base!C40*(1+PostalMarkup),2),"N/A")</f>
        <v>187.54</v>
      </c>
      <c r="D44" s="329">
        <f>IF(LEN(USPS_Pri_Int_Base!D40)&gt;0,ROUND(USPS_Pri_Int_Base!D40*(1+PostalMarkup),2),"N/A")</f>
        <v>316.09</v>
      </c>
      <c r="E44" s="329">
        <f>IF(LEN(USPS_Pri_Int_Base!E40)&gt;0,ROUND(USPS_Pri_Int_Base!E40*(1+PostalMarkup),2),"N/A")</f>
        <v>220.61</v>
      </c>
      <c r="F44" s="329">
        <f>IF(LEN(USPS_Pri_Int_Base!F40)&gt;0,ROUND(USPS_Pri_Int_Base!F40*(1+PostalMarkup),2),"N/A")</f>
        <v>233.71</v>
      </c>
      <c r="G44" s="329">
        <f>IF(LEN(USPS_Pri_Int_Base!G40)&gt;0,ROUND(USPS_Pri_Int_Base!G40*(1+PostalMarkup),2),"N/A")</f>
        <v>272.37</v>
      </c>
      <c r="H44" s="329">
        <f>IF(LEN(USPS_Pri_Int_Base!H40)&gt;0,ROUND(USPS_Pri_Int_Base!H40*(1+PostalMarkup),2),"N/A")</f>
        <v>273.76</v>
      </c>
      <c r="I44" s="329">
        <f>IF(LEN(USPS_Pri_Int_Base!I40)&gt;0,ROUND(USPS_Pri_Int_Base!I40*(1+PostalMarkup),2),"N/A")</f>
        <v>362.27</v>
      </c>
      <c r="J44" s="329">
        <f>IF(LEN(USPS_Pri_Int_Base!J40)&gt;0,ROUND(USPS_Pri_Int_Base!J40*(1+PostalMarkup),2),"N/A")</f>
        <v>351.97</v>
      </c>
      <c r="K44" s="329">
        <f>IF(LEN(USPS_Pri_Int_Base!K40)&gt;0,ROUND(USPS_Pri_Int_Base!K40*(1+PostalMarkup),2),"N/A")</f>
        <v>249.82</v>
      </c>
      <c r="L44" s="329">
        <f>IF(LEN(USPS_Pri_Int_Base!L40)&gt;0,ROUND(USPS_Pri_Int_Base!L40*(1+PostalMarkup),2),"N/A")</f>
        <v>269.12</v>
      </c>
      <c r="M44" s="329">
        <f>IF(LEN(USPS_Pri_Int_Base!M40)&gt;0,ROUND(USPS_Pri_Int_Base!M40*(1+PostalMarkup),2),"N/A")</f>
        <v>392.93</v>
      </c>
      <c r="N44" s="329">
        <f>IF(LEN(USPS_Pri_Int_Base!N40)&gt;0,ROUND(USPS_Pri_Int_Base!N40*(1+PostalMarkup),2),"N/A")</f>
        <v>259.69</v>
      </c>
      <c r="O44" s="329">
        <f>IF(LEN(USPS_Pri_Int_Base!O40)&gt;0,ROUND(USPS_Pri_Int_Base!O40*(1+PostalMarkup),2),"N/A")</f>
        <v>254.56</v>
      </c>
      <c r="P44" s="329">
        <f>IF(LEN(USPS_Pri_Int_Base!P40)&gt;0,ROUND(USPS_Pri_Int_Base!P40*(1+PostalMarkup),2),"N/A")</f>
        <v>209.69</v>
      </c>
      <c r="Q44" s="329">
        <f>IF(LEN(USPS_Pri_Int_Base!Q40)&gt;0,ROUND(USPS_Pri_Int_Base!Q40*(1+PostalMarkup),2),"N/A")</f>
        <v>215.99</v>
      </c>
      <c r="R44" s="329">
        <f>IF(LEN(USPS_Pri_Int_Base!R40)&gt;0,ROUND(USPS_Pri_Int_Base!R40*(1+PostalMarkup),2),"N/A")</f>
        <v>236.81</v>
      </c>
      <c r="S44" s="329">
        <f>IF(LEN(USPS_Pri_Int_Base!S40)&gt;0,ROUND(USPS_Pri_Int_Base!S40*(1+PostalMarkup),2),"N/A")</f>
        <v>242.22</v>
      </c>
      <c r="T44" s="329">
        <f>IF(LEN(USPS_Pri_Int_Base!T40)&gt;0,ROUND(USPS_Pri_Int_Base!T40*(1+PostalMarkup),2),"N/A")</f>
        <v>392.33</v>
      </c>
      <c r="U44" s="329">
        <f>IF(LEN(USPS_Pri_Int_Base!U40)&gt;0,ROUND(USPS_Pri_Int_Base!U40*(1+PostalMarkup),2),"N/A")</f>
        <v>255.66</v>
      </c>
    </row>
    <row r="45" ht="12.75" customHeight="1">
      <c r="A45" s="328">
        <v>40.0</v>
      </c>
      <c r="B45" s="329">
        <f>IF(LEN(USPS_Pri_Int_Base!B41)&gt;0,ROUND(USPS_Pri_Int_Base!B41*(1+PostalMarkup),2),"N/A")</f>
        <v>176.95</v>
      </c>
      <c r="C45" s="329">
        <f>IF(LEN(USPS_Pri_Int_Base!C41)&gt;0,ROUND(USPS_Pri_Int_Base!C41*(1+PostalMarkup),2),"N/A")</f>
        <v>191.07</v>
      </c>
      <c r="D45" s="329">
        <f>IF(LEN(USPS_Pri_Int_Base!D41)&gt;0,ROUND(USPS_Pri_Int_Base!D41*(1+PostalMarkup),2),"N/A")</f>
        <v>322.7</v>
      </c>
      <c r="E45" s="329">
        <f>IF(LEN(USPS_Pri_Int_Base!E41)&gt;0,ROUND(USPS_Pri_Int_Base!E41*(1+PostalMarkup),2),"N/A")</f>
        <v>224.96</v>
      </c>
      <c r="F45" s="329">
        <f>IF(LEN(USPS_Pri_Int_Base!F41)&gt;0,ROUND(USPS_Pri_Int_Base!F41*(1+PostalMarkup),2),"N/A")</f>
        <v>238.29</v>
      </c>
      <c r="G45" s="329">
        <f>IF(LEN(USPS_Pri_Int_Base!G41)&gt;0,ROUND(USPS_Pri_Int_Base!G41*(1+PostalMarkup),2),"N/A")</f>
        <v>278.22</v>
      </c>
      <c r="H45" s="329">
        <f>IF(LEN(USPS_Pri_Int_Base!H41)&gt;0,ROUND(USPS_Pri_Int_Base!H41*(1+PostalMarkup),2),"N/A")</f>
        <v>279.59</v>
      </c>
      <c r="I45" s="329">
        <f>IF(LEN(USPS_Pri_Int_Base!I41)&gt;0,ROUND(USPS_Pri_Int_Base!I41*(1+PostalMarkup),2),"N/A")</f>
        <v>370.11</v>
      </c>
      <c r="J45" s="329">
        <f>IF(LEN(USPS_Pri_Int_Base!J41)&gt;0,ROUND(USPS_Pri_Int_Base!J41*(1+PostalMarkup),2),"N/A")</f>
        <v>359.52</v>
      </c>
      <c r="K45" s="329">
        <f>IF(LEN(USPS_Pri_Int_Base!K41)&gt;0,ROUND(USPS_Pri_Int_Base!K41*(1+PostalMarkup),2),"N/A")</f>
        <v>254.89</v>
      </c>
      <c r="L45" s="329">
        <f>IF(LEN(USPS_Pri_Int_Base!L41)&gt;0,ROUND(USPS_Pri_Int_Base!L41*(1+PostalMarkup),2),"N/A")</f>
        <v>274.81</v>
      </c>
      <c r="M45" s="329">
        <f>IF(LEN(USPS_Pri_Int_Base!M41)&gt;0,ROUND(USPS_Pri_Int_Base!M41*(1+PostalMarkup),2),"N/A")</f>
        <v>401.79</v>
      </c>
      <c r="N45" s="329">
        <f>IF(LEN(USPS_Pri_Int_Base!N41)&gt;0,ROUND(USPS_Pri_Int_Base!N41*(1+PostalMarkup),2),"N/A")</f>
        <v>264.98</v>
      </c>
      <c r="O45" s="329">
        <f>IF(LEN(USPS_Pri_Int_Base!O41)&gt;0,ROUND(USPS_Pri_Int_Base!O41*(1+PostalMarkup),2),"N/A")</f>
        <v>259.58</v>
      </c>
      <c r="P45" s="329">
        <f>IF(LEN(USPS_Pri_Int_Base!P41)&gt;0,ROUND(USPS_Pri_Int_Base!P41*(1+PostalMarkup),2),"N/A")</f>
        <v>213.72</v>
      </c>
      <c r="Q45" s="329">
        <f>IF(LEN(USPS_Pri_Int_Base!Q41)&gt;0,ROUND(USPS_Pri_Int_Base!Q41*(1+PostalMarkup),2),"N/A")</f>
        <v>220.11</v>
      </c>
      <c r="R45" s="329">
        <f>IF(LEN(USPS_Pri_Int_Base!R41)&gt;0,ROUND(USPS_Pri_Int_Base!R41*(1+PostalMarkup),2),"N/A")</f>
        <v>241.34</v>
      </c>
      <c r="S45" s="329">
        <f>IF(LEN(USPS_Pri_Int_Base!S41)&gt;0,ROUND(USPS_Pri_Int_Base!S41*(1+PostalMarkup),2),"N/A")</f>
        <v>246.68</v>
      </c>
      <c r="T45" s="329">
        <f>IF(LEN(USPS_Pri_Int_Base!T41)&gt;0,ROUND(USPS_Pri_Int_Base!T41*(1+PostalMarkup),2),"N/A")</f>
        <v>400.88</v>
      </c>
      <c r="U45" s="329">
        <f>IF(LEN(USPS_Pri_Int_Base!U41)&gt;0,ROUND(USPS_Pri_Int_Base!U41*(1+PostalMarkup),2),"N/A")</f>
        <v>260.71</v>
      </c>
    </row>
    <row r="46" ht="12.75" customHeight="1">
      <c r="A46" s="328">
        <v>41.0</v>
      </c>
      <c r="B46" s="329">
        <f>IF(LEN(USPS_Pri_Int_Base!B42)&gt;0,ROUND(USPS_Pri_Int_Base!B42*(1+PostalMarkup),2),"N/A")</f>
        <v>180.36</v>
      </c>
      <c r="C46" s="329">
        <f>IF(LEN(USPS_Pri_Int_Base!C42)&gt;0,ROUND(USPS_Pri_Int_Base!C42*(1+PostalMarkup),2),"N/A")</f>
        <v>194.54</v>
      </c>
      <c r="D46" s="329">
        <f>IF(LEN(USPS_Pri_Int_Base!D42)&gt;0,ROUND(USPS_Pri_Int_Base!D42*(1+PostalMarkup),2),"N/A")</f>
        <v>329.25</v>
      </c>
      <c r="E46" s="329">
        <f>IF(LEN(USPS_Pri_Int_Base!E42)&gt;0,ROUND(USPS_Pri_Int_Base!E42*(1+PostalMarkup),2),"N/A")</f>
        <v>229.32</v>
      </c>
      <c r="F46" s="329">
        <f>IF(LEN(USPS_Pri_Int_Base!F42)&gt;0,ROUND(USPS_Pri_Int_Base!F42*(1+PostalMarkup),2),"N/A")</f>
        <v>242.88</v>
      </c>
      <c r="G46" s="329">
        <f>IF(LEN(USPS_Pri_Int_Base!G42)&gt;0,ROUND(USPS_Pri_Int_Base!G42*(1+PostalMarkup),2),"N/A")</f>
        <v>284.08</v>
      </c>
      <c r="H46" s="329">
        <f>IF(LEN(USPS_Pri_Int_Base!H42)&gt;0,ROUND(USPS_Pri_Int_Base!H42*(1+PostalMarkup),2),"N/A")</f>
        <v>285.43</v>
      </c>
      <c r="I46" s="329">
        <f>IF(LEN(USPS_Pri_Int_Base!I42)&gt;0,ROUND(USPS_Pri_Int_Base!I42*(1+PostalMarkup),2),"N/A")</f>
        <v>377.87</v>
      </c>
      <c r="J46" s="329">
        <f>IF(LEN(USPS_Pri_Int_Base!J42)&gt;0,ROUND(USPS_Pri_Int_Base!J42*(1+PostalMarkup),2),"N/A")</f>
        <v>367.07</v>
      </c>
      <c r="K46" s="329">
        <f>IF(LEN(USPS_Pri_Int_Base!K42)&gt;0,ROUND(USPS_Pri_Int_Base!K42*(1+PostalMarkup),2),"N/A")</f>
        <v>259.96</v>
      </c>
      <c r="L46" s="329">
        <f>IF(LEN(USPS_Pri_Int_Base!L42)&gt;0,ROUND(USPS_Pri_Int_Base!L42*(1+PostalMarkup),2),"N/A")</f>
        <v>280.51</v>
      </c>
      <c r="M46" s="329">
        <f>IF(LEN(USPS_Pri_Int_Base!M42)&gt;0,ROUND(USPS_Pri_Int_Base!M42*(1+PostalMarkup),2),"N/A")</f>
        <v>410.65</v>
      </c>
      <c r="N46" s="329">
        <f>IF(LEN(USPS_Pri_Int_Base!N42)&gt;0,ROUND(USPS_Pri_Int_Base!N42*(1+PostalMarkup),2),"N/A")</f>
        <v>270.27</v>
      </c>
      <c r="O46" s="329">
        <f>IF(LEN(USPS_Pri_Int_Base!O42)&gt;0,ROUND(USPS_Pri_Int_Base!O42*(1+PostalMarkup),2),"N/A")</f>
        <v>264.54</v>
      </c>
      <c r="P46" s="329">
        <f>IF(LEN(USPS_Pri_Int_Base!P42)&gt;0,ROUND(USPS_Pri_Int_Base!P42*(1+PostalMarkup),2),"N/A")</f>
        <v>217.69</v>
      </c>
      <c r="Q46" s="329">
        <f>IF(LEN(USPS_Pri_Int_Base!Q42)&gt;0,ROUND(USPS_Pri_Int_Base!Q42*(1+PostalMarkup),2),"N/A")</f>
        <v>224.25</v>
      </c>
      <c r="R46" s="329">
        <f>IF(LEN(USPS_Pri_Int_Base!R42)&gt;0,ROUND(USPS_Pri_Int_Base!R42*(1+PostalMarkup),2),"N/A")</f>
        <v>245.85</v>
      </c>
      <c r="S46" s="329">
        <f>IF(LEN(USPS_Pri_Int_Base!S42)&gt;0,ROUND(USPS_Pri_Int_Base!S42*(1+PostalMarkup),2),"N/A")</f>
        <v>251.21</v>
      </c>
      <c r="T46" s="329">
        <f>IF(LEN(USPS_Pri_Int_Base!T42)&gt;0,ROUND(USPS_Pri_Int_Base!T42*(1+PostalMarkup),2),"N/A")</f>
        <v>409.45</v>
      </c>
      <c r="U46" s="329">
        <f>IF(LEN(USPS_Pri_Int_Base!U42)&gt;0,ROUND(USPS_Pri_Int_Base!U42*(1+PostalMarkup),2),"N/A")</f>
        <v>265.77</v>
      </c>
    </row>
    <row r="47" ht="12.75" customHeight="1">
      <c r="A47" s="328">
        <v>42.0</v>
      </c>
      <c r="B47" s="329">
        <f>IF(LEN(USPS_Pri_Int_Base!B43)&gt;0,ROUND(USPS_Pri_Int_Base!B43*(1+PostalMarkup),2),"N/A")</f>
        <v>183.78</v>
      </c>
      <c r="C47" s="329">
        <f>IF(LEN(USPS_Pri_Int_Base!C43)&gt;0,ROUND(USPS_Pri_Int_Base!C43*(1+PostalMarkup),2),"N/A")</f>
        <v>198.12</v>
      </c>
      <c r="D47" s="329">
        <f>IF(LEN(USPS_Pri_Int_Base!D43)&gt;0,ROUND(USPS_Pri_Int_Base!D43*(1+PostalMarkup),2),"N/A")</f>
        <v>335.87</v>
      </c>
      <c r="E47" s="329">
        <f>IF(LEN(USPS_Pri_Int_Base!E43)&gt;0,ROUND(USPS_Pri_Int_Base!E43*(1+PostalMarkup),2),"N/A")</f>
        <v>233.68</v>
      </c>
      <c r="F47" s="329">
        <f>IF(LEN(USPS_Pri_Int_Base!F43)&gt;0,ROUND(USPS_Pri_Int_Base!F43*(1+PostalMarkup),2),"N/A")</f>
        <v>247.47</v>
      </c>
      <c r="G47" s="329">
        <f>IF(LEN(USPS_Pri_Int_Base!G43)&gt;0,ROUND(USPS_Pri_Int_Base!G43*(1+PostalMarkup),2),"N/A")</f>
        <v>289.93</v>
      </c>
      <c r="H47" s="329">
        <f>IF(LEN(USPS_Pri_Int_Base!H43)&gt;0,ROUND(USPS_Pri_Int_Base!H43*(1+PostalMarkup),2),"N/A")</f>
        <v>291.26</v>
      </c>
      <c r="I47" s="329">
        <f>IF(LEN(USPS_Pri_Int_Base!I43)&gt;0,ROUND(USPS_Pri_Int_Base!I43*(1+PostalMarkup),2),"N/A")</f>
        <v>385.7</v>
      </c>
      <c r="J47" s="329">
        <f>IF(LEN(USPS_Pri_Int_Base!J43)&gt;0,ROUND(USPS_Pri_Int_Base!J43*(1+PostalMarkup),2),"N/A")</f>
        <v>374.68</v>
      </c>
      <c r="K47" s="329">
        <f>IF(LEN(USPS_Pri_Int_Base!K43)&gt;0,ROUND(USPS_Pri_Int_Base!K43*(1+PostalMarkup),2),"N/A")</f>
        <v>264.98</v>
      </c>
      <c r="L47" s="329">
        <f>IF(LEN(USPS_Pri_Int_Base!L43)&gt;0,ROUND(USPS_Pri_Int_Base!L43*(1+PostalMarkup),2),"N/A")</f>
        <v>286.21</v>
      </c>
      <c r="M47" s="329">
        <f>IF(LEN(USPS_Pri_Int_Base!M43)&gt;0,ROUND(USPS_Pri_Int_Base!M43*(1+PostalMarkup),2),"N/A")</f>
        <v>419.51</v>
      </c>
      <c r="N47" s="329">
        <f>IF(LEN(USPS_Pri_Int_Base!N43)&gt;0,ROUND(USPS_Pri_Int_Base!N43*(1+PostalMarkup),2),"N/A")</f>
        <v>275.56</v>
      </c>
      <c r="O47" s="329">
        <f>IF(LEN(USPS_Pri_Int_Base!O43)&gt;0,ROUND(USPS_Pri_Int_Base!O43*(1+PostalMarkup),2),"N/A")</f>
        <v>269.57</v>
      </c>
      <c r="P47" s="329">
        <f>IF(LEN(USPS_Pri_Int_Base!P43)&gt;0,ROUND(USPS_Pri_Int_Base!P43*(1+PostalMarkup),2),"N/A")</f>
        <v>221.72</v>
      </c>
      <c r="Q47" s="329">
        <f>IF(LEN(USPS_Pri_Int_Base!Q43)&gt;0,ROUND(USPS_Pri_Int_Base!Q43*(1+PostalMarkup),2),"N/A")</f>
        <v>228.33</v>
      </c>
      <c r="R47" s="329">
        <f>IF(LEN(USPS_Pri_Int_Base!R43)&gt;0,ROUND(USPS_Pri_Int_Base!R43*(1+PostalMarkup),2),"N/A")</f>
        <v>250.43</v>
      </c>
      <c r="S47" s="329">
        <f>IF(LEN(USPS_Pri_Int_Base!S43)&gt;0,ROUND(USPS_Pri_Int_Base!S43*(1+PostalMarkup),2),"N/A")</f>
        <v>255.72</v>
      </c>
      <c r="T47" s="329">
        <f>IF(LEN(USPS_Pri_Int_Base!T43)&gt;0,ROUND(USPS_Pri_Int_Base!T43*(1+PostalMarkup),2),"N/A")</f>
        <v>418.01</v>
      </c>
      <c r="U47" s="329">
        <f>IF(LEN(USPS_Pri_Int_Base!U43)&gt;0,ROUND(USPS_Pri_Int_Base!U43*(1+PostalMarkup),2),"N/A")</f>
        <v>270.82</v>
      </c>
    </row>
    <row r="48" ht="12.75" customHeight="1">
      <c r="A48" s="328">
        <v>43.0</v>
      </c>
      <c r="B48" s="329">
        <f>IF(LEN(USPS_Pri_Int_Base!B44)&gt;0,ROUND(USPS_Pri_Int_Base!B44*(1+PostalMarkup),2),"N/A")</f>
        <v>187.18</v>
      </c>
      <c r="C48" s="329">
        <f>IF(LEN(USPS_Pri_Int_Base!C44)&gt;0,ROUND(USPS_Pri_Int_Base!C44*(1+PostalMarkup),2),"N/A")</f>
        <v>201.59</v>
      </c>
      <c r="D48" s="329">
        <f>IF(LEN(USPS_Pri_Int_Base!D44)&gt;0,ROUND(USPS_Pri_Int_Base!D44*(1+PostalMarkup),2),"N/A")</f>
        <v>342.43</v>
      </c>
      <c r="E48" s="329">
        <f>IF(LEN(USPS_Pri_Int_Base!E44)&gt;0,ROUND(USPS_Pri_Int_Base!E44*(1+PostalMarkup),2),"N/A")</f>
        <v>238.04</v>
      </c>
      <c r="F48" s="329">
        <f>IF(LEN(USPS_Pri_Int_Base!F44)&gt;0,ROUND(USPS_Pri_Int_Base!F44*(1+PostalMarkup),2),"N/A")</f>
        <v>252.05</v>
      </c>
      <c r="G48" s="329">
        <f>IF(LEN(USPS_Pri_Int_Base!G44)&gt;0,ROUND(USPS_Pri_Int_Base!G44*(1+PostalMarkup),2),"N/A")</f>
        <v>295.78</v>
      </c>
      <c r="H48" s="329">
        <f>IF(LEN(USPS_Pri_Int_Base!H44)&gt;0,ROUND(USPS_Pri_Int_Base!H44*(1+PostalMarkup),2),"N/A")</f>
        <v>297.1</v>
      </c>
      <c r="I48" s="329">
        <f>IF(LEN(USPS_Pri_Int_Base!I44)&gt;0,ROUND(USPS_Pri_Int_Base!I44*(1+PostalMarkup),2),"N/A")</f>
        <v>393.48</v>
      </c>
      <c r="J48" s="329">
        <f>IF(LEN(USPS_Pri_Int_Base!J44)&gt;0,ROUND(USPS_Pri_Int_Base!J44*(1+PostalMarkup),2),"N/A")</f>
        <v>382.24</v>
      </c>
      <c r="K48" s="329">
        <f>IF(LEN(USPS_Pri_Int_Base!K44)&gt;0,ROUND(USPS_Pri_Int_Base!K44*(1+PostalMarkup),2),"N/A")</f>
        <v>270.11</v>
      </c>
      <c r="L48" s="329">
        <f>IF(LEN(USPS_Pri_Int_Base!L44)&gt;0,ROUND(USPS_Pri_Int_Base!L44*(1+PostalMarkup),2),"N/A")</f>
        <v>291.9</v>
      </c>
      <c r="M48" s="329">
        <f>IF(LEN(USPS_Pri_Int_Base!M44)&gt;0,ROUND(USPS_Pri_Int_Base!M44*(1+PostalMarkup),2),"N/A")</f>
        <v>428.36</v>
      </c>
      <c r="N48" s="329">
        <f>IF(LEN(USPS_Pri_Int_Base!N44)&gt;0,ROUND(USPS_Pri_Int_Base!N44*(1+PostalMarkup),2),"N/A")</f>
        <v>280.81</v>
      </c>
      <c r="O48" s="329">
        <f>IF(LEN(USPS_Pri_Int_Base!O44)&gt;0,ROUND(USPS_Pri_Int_Base!O44*(1+PostalMarkup),2),"N/A")</f>
        <v>274.52</v>
      </c>
      <c r="P48" s="329">
        <f>IF(LEN(USPS_Pri_Int_Base!P44)&gt;0,ROUND(USPS_Pri_Int_Base!P44*(1+PostalMarkup),2),"N/A")</f>
        <v>225.73</v>
      </c>
      <c r="Q48" s="329">
        <f>IF(LEN(USPS_Pri_Int_Base!Q44)&gt;0,ROUND(USPS_Pri_Int_Base!Q44*(1+PostalMarkup),2),"N/A")</f>
        <v>232.46</v>
      </c>
      <c r="R48" s="329">
        <f>IF(LEN(USPS_Pri_Int_Base!R44)&gt;0,ROUND(USPS_Pri_Int_Base!R44*(1+PostalMarkup),2),"N/A")</f>
        <v>254.95</v>
      </c>
      <c r="S48" s="329">
        <f>IF(LEN(USPS_Pri_Int_Base!S44)&gt;0,ROUND(USPS_Pri_Int_Base!S44*(1+PostalMarkup),2),"N/A")</f>
        <v>260.24</v>
      </c>
      <c r="T48" s="329">
        <f>IF(LEN(USPS_Pri_Int_Base!T44)&gt;0,ROUND(USPS_Pri_Int_Base!T44*(1+PostalMarkup),2),"N/A")</f>
        <v>426.58</v>
      </c>
      <c r="U48" s="329">
        <f>IF(LEN(USPS_Pri_Int_Base!U44)&gt;0,ROUND(USPS_Pri_Int_Base!U44*(1+PostalMarkup),2),"N/A")</f>
        <v>275.88</v>
      </c>
    </row>
    <row r="49" ht="12.75" customHeight="1">
      <c r="A49" s="328">
        <v>44.0</v>
      </c>
      <c r="B49" s="329">
        <f>IF(LEN(USPS_Pri_Int_Base!B45)&gt;0,ROUND(USPS_Pri_Int_Base!B45*(1+PostalMarkup),2),"N/A")</f>
        <v>190.65</v>
      </c>
      <c r="C49" s="329">
        <f>IF(LEN(USPS_Pri_Int_Base!C45)&gt;0,ROUND(USPS_Pri_Int_Base!C45*(1+PostalMarkup),2),"N/A")</f>
        <v>205.12</v>
      </c>
      <c r="D49" s="329">
        <f>IF(LEN(USPS_Pri_Int_Base!D45)&gt;0,ROUND(USPS_Pri_Int_Base!D45*(1+PostalMarkup),2),"N/A")</f>
        <v>349.04</v>
      </c>
      <c r="E49" s="329">
        <f>IF(LEN(USPS_Pri_Int_Base!E45)&gt;0,ROUND(USPS_Pri_Int_Base!E45*(1+PostalMarkup),2),"N/A")</f>
        <v>242.4</v>
      </c>
      <c r="F49" s="329">
        <f>IF(LEN(USPS_Pri_Int_Base!F45)&gt;0,ROUND(USPS_Pri_Int_Base!F45*(1+PostalMarkup),2),"N/A")</f>
        <v>256.65</v>
      </c>
      <c r="G49" s="329">
        <f>IF(LEN(USPS_Pri_Int_Base!G45)&gt;0,ROUND(USPS_Pri_Int_Base!G45*(1+PostalMarkup),2),"N/A")</f>
        <v>301.63</v>
      </c>
      <c r="H49" s="329">
        <f>IF(LEN(USPS_Pri_Int_Base!H45)&gt;0,ROUND(USPS_Pri_Int_Base!H45*(1+PostalMarkup),2),"N/A")</f>
        <v>302.93</v>
      </c>
      <c r="I49" s="329">
        <f>IF(LEN(USPS_Pri_Int_Base!I45)&gt;0,ROUND(USPS_Pri_Int_Base!I45*(1+PostalMarkup),2),"N/A")</f>
        <v>401.3</v>
      </c>
      <c r="J49" s="329">
        <f>IF(LEN(USPS_Pri_Int_Base!J45)&gt;0,ROUND(USPS_Pri_Int_Base!J45*(1+PostalMarkup),2),"N/A")</f>
        <v>389.84</v>
      </c>
      <c r="K49" s="329">
        <f>IF(LEN(USPS_Pri_Int_Base!K45)&gt;0,ROUND(USPS_Pri_Int_Base!K45*(1+PostalMarkup),2),"N/A")</f>
        <v>275.12</v>
      </c>
      <c r="L49" s="329">
        <f>IF(LEN(USPS_Pri_Int_Base!L45)&gt;0,ROUND(USPS_Pri_Int_Base!L45*(1+PostalMarkup),2),"N/A")</f>
        <v>297.59</v>
      </c>
      <c r="M49" s="329">
        <f>IF(LEN(USPS_Pri_Int_Base!M45)&gt;0,ROUND(USPS_Pri_Int_Base!M45*(1+PostalMarkup),2),"N/A")</f>
        <v>437.23</v>
      </c>
      <c r="N49" s="329">
        <f>IF(LEN(USPS_Pri_Int_Base!N45)&gt;0,ROUND(USPS_Pri_Int_Base!N45*(1+PostalMarkup),2),"N/A")</f>
        <v>286.14</v>
      </c>
      <c r="O49" s="329">
        <f>IF(LEN(USPS_Pri_Int_Base!O45)&gt;0,ROUND(USPS_Pri_Int_Base!O45*(1+PostalMarkup),2),"N/A")</f>
        <v>279.49</v>
      </c>
      <c r="P49" s="329">
        <f>IF(LEN(USPS_Pri_Int_Base!P45)&gt;0,ROUND(USPS_Pri_Int_Base!P45*(1+PostalMarkup),2),"N/A")</f>
        <v>229.7</v>
      </c>
      <c r="Q49" s="329">
        <f>IF(LEN(USPS_Pri_Int_Base!Q45)&gt;0,ROUND(USPS_Pri_Int_Base!Q45*(1+PostalMarkup),2),"N/A")</f>
        <v>236.59</v>
      </c>
      <c r="R49" s="329">
        <f>IF(LEN(USPS_Pri_Int_Base!R45)&gt;0,ROUND(USPS_Pri_Int_Base!R45*(1+PostalMarkup),2),"N/A")</f>
        <v>259.47</v>
      </c>
      <c r="S49" s="329">
        <f>IF(LEN(USPS_Pri_Int_Base!S45)&gt;0,ROUND(USPS_Pri_Int_Base!S45*(1+PostalMarkup),2),"N/A")</f>
        <v>264.76</v>
      </c>
      <c r="T49" s="329">
        <f>IF(LEN(USPS_Pri_Int_Base!T45)&gt;0,ROUND(USPS_Pri_Int_Base!T45*(1+PostalMarkup),2),"N/A")</f>
        <v>435.14</v>
      </c>
      <c r="U49" s="329">
        <f>IF(LEN(USPS_Pri_Int_Base!U45)&gt;0,ROUND(USPS_Pri_Int_Base!U45*(1+PostalMarkup),2),"N/A")</f>
        <v>280.94</v>
      </c>
    </row>
    <row r="50" ht="12.75" customHeight="1">
      <c r="A50" s="328">
        <v>45.0</v>
      </c>
      <c r="B50" s="329">
        <f>IF(LEN(USPS_Pri_Int_Base!B46)&gt;0,ROUND(USPS_Pri_Int_Base!B46*(1+PostalMarkup),2),"N/A")</f>
        <v>194.06</v>
      </c>
      <c r="C50" s="329">
        <f>IF(LEN(USPS_Pri_Int_Base!C46)&gt;0,ROUND(USPS_Pri_Int_Base!C46*(1+PostalMarkup),2),"N/A")</f>
        <v>208.65</v>
      </c>
      <c r="D50" s="329">
        <f>IF(LEN(USPS_Pri_Int_Base!D46)&gt;0,ROUND(USPS_Pri_Int_Base!D46*(1+PostalMarkup),2),"N/A")</f>
        <v>355.6</v>
      </c>
      <c r="E50" s="329">
        <f>IF(LEN(USPS_Pri_Int_Base!E46)&gt;0,ROUND(USPS_Pri_Int_Base!E46*(1+PostalMarkup),2),"N/A")</f>
        <v>246.75</v>
      </c>
      <c r="F50" s="329">
        <f>IF(LEN(USPS_Pri_Int_Base!F46)&gt;0,ROUND(USPS_Pri_Int_Base!F46*(1+PostalMarkup),2),"N/A")</f>
        <v>261.24</v>
      </c>
      <c r="G50" s="329">
        <f>IF(LEN(USPS_Pri_Int_Base!G46)&gt;0,ROUND(USPS_Pri_Int_Base!G46*(1+PostalMarkup),2),"N/A")</f>
        <v>307.48</v>
      </c>
      <c r="H50" s="329">
        <f>IF(LEN(USPS_Pri_Int_Base!H46)&gt;0,ROUND(USPS_Pri_Int_Base!H46*(1+PostalMarkup),2),"N/A")</f>
        <v>308.77</v>
      </c>
      <c r="I50" s="329">
        <f>IF(LEN(USPS_Pri_Int_Base!I46)&gt;0,ROUND(USPS_Pri_Int_Base!I46*(1+PostalMarkup),2),"N/A")</f>
        <v>409.13</v>
      </c>
      <c r="J50" s="329">
        <f>IF(LEN(USPS_Pri_Int_Base!J46)&gt;0,ROUND(USPS_Pri_Int_Base!J46*(1+PostalMarkup),2),"N/A")</f>
        <v>397.45</v>
      </c>
      <c r="K50" s="329">
        <f>IF(LEN(USPS_Pri_Int_Base!K46)&gt;0,ROUND(USPS_Pri_Int_Base!K46*(1+PostalMarkup),2),"N/A")</f>
        <v>280.25</v>
      </c>
      <c r="L50" s="329">
        <f>IF(LEN(USPS_Pri_Int_Base!L46)&gt;0,ROUND(USPS_Pri_Int_Base!L46*(1+PostalMarkup),2),"N/A")</f>
        <v>303.29</v>
      </c>
      <c r="M50" s="329">
        <f>IF(LEN(USPS_Pri_Int_Base!M46)&gt;0,ROUND(USPS_Pri_Int_Base!M46*(1+PostalMarkup),2),"N/A")</f>
        <v>446.08</v>
      </c>
      <c r="N50" s="329">
        <f>IF(LEN(USPS_Pri_Int_Base!N46)&gt;0,ROUND(USPS_Pri_Int_Base!N46*(1+PostalMarkup),2),"N/A")</f>
        <v>291.39</v>
      </c>
      <c r="O50" s="329">
        <f>IF(LEN(USPS_Pri_Int_Base!O46)&gt;0,ROUND(USPS_Pri_Int_Base!O46*(1+PostalMarkup),2),"N/A")</f>
        <v>284.49</v>
      </c>
      <c r="P50" s="329">
        <f>IF(LEN(USPS_Pri_Int_Base!P46)&gt;0,ROUND(USPS_Pri_Int_Base!P46*(1+PostalMarkup),2),"N/A")</f>
        <v>233.66</v>
      </c>
      <c r="Q50" s="329">
        <f>IF(LEN(USPS_Pri_Int_Base!Q46)&gt;0,ROUND(USPS_Pri_Int_Base!Q46*(1+PostalMarkup),2),"N/A")</f>
        <v>240.72</v>
      </c>
      <c r="R50" s="329">
        <f>IF(LEN(USPS_Pri_Int_Base!R46)&gt;0,ROUND(USPS_Pri_Int_Base!R46*(1+PostalMarkup),2),"N/A")</f>
        <v>263.99</v>
      </c>
      <c r="S50" s="329">
        <f>IF(LEN(USPS_Pri_Int_Base!S46)&gt;0,ROUND(USPS_Pri_Int_Base!S46*(1+PostalMarkup),2),"N/A")</f>
        <v>269.28</v>
      </c>
      <c r="T50" s="329" t="str">
        <f>IF(LEN(USPS_Pri_Int_Base!T46)&gt;0,ROUND(USPS_Pri_Int_Base!T46*(1+PostalMarkup),2),"N/A")</f>
        <v>#VALUE!</v>
      </c>
      <c r="U50" s="329">
        <f>IF(LEN(USPS_Pri_Int_Base!U46)&gt;0,ROUND(USPS_Pri_Int_Base!U46*(1+PostalMarkup),2),"N/A")</f>
        <v>285.99</v>
      </c>
    </row>
    <row r="51" ht="12.75" customHeight="1">
      <c r="A51" s="328">
        <v>46.0</v>
      </c>
      <c r="B51" s="329">
        <f>IF(LEN(USPS_Pri_Int_Base!B47)&gt;0,ROUND(USPS_Pri_Int_Base!B47*(1+PostalMarkup),2),"N/A")</f>
        <v>197.47</v>
      </c>
      <c r="C51" s="329">
        <f>IF(LEN(USPS_Pri_Int_Base!C47)&gt;0,ROUND(USPS_Pri_Int_Base!C47*(1+PostalMarkup),2),"N/A")</f>
        <v>212.11</v>
      </c>
      <c r="D51" s="329">
        <f>IF(LEN(USPS_Pri_Int_Base!D47)&gt;0,ROUND(USPS_Pri_Int_Base!D47*(1+PostalMarkup),2),"N/A")</f>
        <v>362.22</v>
      </c>
      <c r="E51" s="329">
        <f>IF(LEN(USPS_Pri_Int_Base!E47)&gt;0,ROUND(USPS_Pri_Int_Base!E47*(1+PostalMarkup),2),"N/A")</f>
        <v>251.11</v>
      </c>
      <c r="F51" s="329">
        <f>IF(LEN(USPS_Pri_Int_Base!F47)&gt;0,ROUND(USPS_Pri_Int_Base!F47*(1+PostalMarkup),2),"N/A")</f>
        <v>265.83</v>
      </c>
      <c r="G51" s="329">
        <f>IF(LEN(USPS_Pri_Int_Base!G47)&gt;0,ROUND(USPS_Pri_Int_Base!G47*(1+PostalMarkup),2),"N/A")</f>
        <v>313.32</v>
      </c>
      <c r="H51" s="329">
        <f>IF(LEN(USPS_Pri_Int_Base!H47)&gt;0,ROUND(USPS_Pri_Int_Base!H47*(1+PostalMarkup),2),"N/A")</f>
        <v>314.6</v>
      </c>
      <c r="I51" s="329">
        <f>IF(LEN(USPS_Pri_Int_Base!I47)&gt;0,ROUND(USPS_Pri_Int_Base!I47*(1+PostalMarkup),2),"N/A")</f>
        <v>416.9</v>
      </c>
      <c r="J51" s="329">
        <f>IF(LEN(USPS_Pri_Int_Base!J47)&gt;0,ROUND(USPS_Pri_Int_Base!J47*(1+PostalMarkup),2),"N/A")</f>
        <v>404.99</v>
      </c>
      <c r="K51" s="329">
        <f>IF(LEN(USPS_Pri_Int_Base!K47)&gt;0,ROUND(USPS_Pri_Int_Base!K47*(1+PostalMarkup),2),"N/A")</f>
        <v>285.26</v>
      </c>
      <c r="L51" s="329">
        <f>IF(LEN(USPS_Pri_Int_Base!L47)&gt;0,ROUND(USPS_Pri_Int_Base!L47*(1+PostalMarkup),2),"N/A")</f>
        <v>308.99</v>
      </c>
      <c r="M51" s="329">
        <f>IF(LEN(USPS_Pri_Int_Base!M47)&gt;0,ROUND(USPS_Pri_Int_Base!M47*(1+PostalMarkup),2),"N/A")</f>
        <v>454.94</v>
      </c>
      <c r="N51" s="329">
        <f>IF(LEN(USPS_Pri_Int_Base!N47)&gt;0,ROUND(USPS_Pri_Int_Base!N47*(1+PostalMarkup),2),"N/A")</f>
        <v>296.68</v>
      </c>
      <c r="O51" s="329">
        <f>IF(LEN(USPS_Pri_Int_Base!O47)&gt;0,ROUND(USPS_Pri_Int_Base!O47*(1+PostalMarkup),2),"N/A")</f>
        <v>289.45</v>
      </c>
      <c r="P51" s="329">
        <f>IF(LEN(USPS_Pri_Int_Base!P47)&gt;0,ROUND(USPS_Pri_Int_Base!P47*(1+PostalMarkup),2),"N/A")</f>
        <v>237.7</v>
      </c>
      <c r="Q51" s="329">
        <f>IF(LEN(USPS_Pri_Int_Base!Q47)&gt;0,ROUND(USPS_Pri_Int_Base!Q47*(1+PostalMarkup),2),"N/A")</f>
        <v>244.87</v>
      </c>
      <c r="R51" s="329">
        <f>IF(LEN(USPS_Pri_Int_Base!R47)&gt;0,ROUND(USPS_Pri_Int_Base!R47*(1+PostalMarkup),2),"N/A")</f>
        <v>268.51</v>
      </c>
      <c r="S51" s="329">
        <f>IF(LEN(USPS_Pri_Int_Base!S47)&gt;0,ROUND(USPS_Pri_Int_Base!S47*(1+PostalMarkup),2),"N/A")</f>
        <v>273.97</v>
      </c>
      <c r="T51" s="329" t="str">
        <f>IF(LEN(USPS_Pri_Int_Base!T47)&gt;0,ROUND(USPS_Pri_Int_Base!T47*(1+PostalMarkup),2),"N/A")</f>
        <v>#VALUE!</v>
      </c>
      <c r="U51" s="329">
        <f>IF(LEN(USPS_Pri_Int_Base!U47)&gt;0,ROUND(USPS_Pri_Int_Base!U47*(1+PostalMarkup),2),"N/A")</f>
        <v>291.05</v>
      </c>
    </row>
    <row r="52" ht="12.75" customHeight="1">
      <c r="A52" s="328">
        <v>47.0</v>
      </c>
      <c r="B52" s="329">
        <f>IF(LEN(USPS_Pri_Int_Base!B48)&gt;0,ROUND(USPS_Pri_Int_Base!B48*(1+PostalMarkup),2),"N/A")</f>
        <v>200.89</v>
      </c>
      <c r="C52" s="329">
        <f>IF(LEN(USPS_Pri_Int_Base!C48)&gt;0,ROUND(USPS_Pri_Int_Base!C48*(1+PostalMarkup),2),"N/A")</f>
        <v>215.7</v>
      </c>
      <c r="D52" s="329">
        <f>IF(LEN(USPS_Pri_Int_Base!D48)&gt;0,ROUND(USPS_Pri_Int_Base!D48*(1+PostalMarkup),2),"N/A")</f>
        <v>368.79</v>
      </c>
      <c r="E52" s="329">
        <f>IF(LEN(USPS_Pri_Int_Base!E48)&gt;0,ROUND(USPS_Pri_Int_Base!E48*(1+PostalMarkup),2),"N/A")</f>
        <v>255.46</v>
      </c>
      <c r="F52" s="329">
        <f>IF(LEN(USPS_Pri_Int_Base!F48)&gt;0,ROUND(USPS_Pri_Int_Base!F48*(1+PostalMarkup),2),"N/A")</f>
        <v>270.41</v>
      </c>
      <c r="G52" s="329">
        <f>IF(LEN(USPS_Pri_Int_Base!G48)&gt;0,ROUND(USPS_Pri_Int_Base!G48*(1+PostalMarkup),2),"N/A")</f>
        <v>319.18</v>
      </c>
      <c r="H52" s="329">
        <f>IF(LEN(USPS_Pri_Int_Base!H48)&gt;0,ROUND(USPS_Pri_Int_Base!H48*(1+PostalMarkup),2),"N/A")</f>
        <v>320.44</v>
      </c>
      <c r="I52" s="329">
        <f>IF(LEN(USPS_Pri_Int_Base!I48)&gt;0,ROUND(USPS_Pri_Int_Base!I48*(1+PostalMarkup),2),"N/A")</f>
        <v>424.73</v>
      </c>
      <c r="J52" s="329">
        <f>IF(LEN(USPS_Pri_Int_Base!J48)&gt;0,ROUND(USPS_Pri_Int_Base!J48*(1+PostalMarkup),2),"N/A")</f>
        <v>412.6</v>
      </c>
      <c r="K52" s="329">
        <f>IF(LEN(USPS_Pri_Int_Base!K48)&gt;0,ROUND(USPS_Pri_Int_Base!K48*(1+PostalMarkup),2),"N/A")</f>
        <v>290.39</v>
      </c>
      <c r="L52" s="329">
        <f>IF(LEN(USPS_Pri_Int_Base!L48)&gt;0,ROUND(USPS_Pri_Int_Base!L48*(1+PostalMarkup),2),"N/A")</f>
        <v>314.69</v>
      </c>
      <c r="M52" s="329">
        <f>IF(LEN(USPS_Pri_Int_Base!M48)&gt;0,ROUND(USPS_Pri_Int_Base!M48*(1+PostalMarkup),2),"N/A")</f>
        <v>463.79</v>
      </c>
      <c r="N52" s="329">
        <f>IF(LEN(USPS_Pri_Int_Base!N48)&gt;0,ROUND(USPS_Pri_Int_Base!N48*(1+PostalMarkup),2),"N/A")</f>
        <v>301.97</v>
      </c>
      <c r="O52" s="329">
        <f>IF(LEN(USPS_Pri_Int_Base!O48)&gt;0,ROUND(USPS_Pri_Int_Base!O48*(1+PostalMarkup),2),"N/A")</f>
        <v>294.42</v>
      </c>
      <c r="P52" s="329">
        <f>IF(LEN(USPS_Pri_Int_Base!P48)&gt;0,ROUND(USPS_Pri_Int_Base!P48*(1+PostalMarkup),2),"N/A")</f>
        <v>241.73</v>
      </c>
      <c r="Q52" s="329">
        <f>IF(LEN(USPS_Pri_Int_Base!Q48)&gt;0,ROUND(USPS_Pri_Int_Base!Q48*(1+PostalMarkup),2),"N/A")</f>
        <v>249</v>
      </c>
      <c r="R52" s="329">
        <f>IF(LEN(USPS_Pri_Int_Base!R48)&gt;0,ROUND(USPS_Pri_Int_Base!R48*(1+PostalMarkup),2),"N/A")</f>
        <v>273.03</v>
      </c>
      <c r="S52" s="329">
        <f>IF(LEN(USPS_Pri_Int_Base!S48)&gt;0,ROUND(USPS_Pri_Int_Base!S48*(1+PostalMarkup),2),"N/A")</f>
        <v>278.49</v>
      </c>
      <c r="T52" s="329" t="str">
        <f>IF(LEN(USPS_Pri_Int_Base!T48)&gt;0,ROUND(USPS_Pri_Int_Base!T48*(1+PostalMarkup),2),"N/A")</f>
        <v>#VALUE!</v>
      </c>
      <c r="U52" s="329">
        <f>IF(LEN(USPS_Pri_Int_Base!U48)&gt;0,ROUND(USPS_Pri_Int_Base!U48*(1+PostalMarkup),2),"N/A")</f>
        <v>296.11</v>
      </c>
    </row>
    <row r="53" ht="12.75" customHeight="1">
      <c r="A53" s="328">
        <v>48.0</v>
      </c>
      <c r="B53" s="329">
        <f>IF(LEN(USPS_Pri_Int_Base!B49)&gt;0,ROUND(USPS_Pri_Int_Base!B49*(1+PostalMarkup),2),"N/A")</f>
        <v>204.29</v>
      </c>
      <c r="C53" s="329">
        <f>IF(LEN(USPS_Pri_Int_Base!C49)&gt;0,ROUND(USPS_Pri_Int_Base!C49*(1+PostalMarkup),2),"N/A")</f>
        <v>219.18</v>
      </c>
      <c r="D53" s="329">
        <f>IF(LEN(USPS_Pri_Int_Base!D49)&gt;0,ROUND(USPS_Pri_Int_Base!D49*(1+PostalMarkup),2),"N/A")</f>
        <v>375.4</v>
      </c>
      <c r="E53" s="329">
        <f>IF(LEN(USPS_Pri_Int_Base!E49)&gt;0,ROUND(USPS_Pri_Int_Base!E49*(1+PostalMarkup),2),"N/A")</f>
        <v>259.82</v>
      </c>
      <c r="F53" s="329">
        <f>IF(LEN(USPS_Pri_Int_Base!F49)&gt;0,ROUND(USPS_Pri_Int_Base!F49*(1+PostalMarkup),2),"N/A")</f>
        <v>275</v>
      </c>
      <c r="G53" s="329">
        <f>IF(LEN(USPS_Pri_Int_Base!G49)&gt;0,ROUND(USPS_Pri_Int_Base!G49*(1+PostalMarkup),2),"N/A")</f>
        <v>325.03</v>
      </c>
      <c r="H53" s="329">
        <f>IF(LEN(USPS_Pri_Int_Base!H49)&gt;0,ROUND(USPS_Pri_Int_Base!H49*(1+PostalMarkup),2),"N/A")</f>
        <v>326.27</v>
      </c>
      <c r="I53" s="329">
        <f>IF(LEN(USPS_Pri_Int_Base!I49)&gt;0,ROUND(USPS_Pri_Int_Base!I49*(1+PostalMarkup),2),"N/A")</f>
        <v>432.55</v>
      </c>
      <c r="J53" s="329">
        <f>IF(LEN(USPS_Pri_Int_Base!J49)&gt;0,ROUND(USPS_Pri_Int_Base!J49*(1+PostalMarkup),2),"N/A")</f>
        <v>420.16</v>
      </c>
      <c r="K53" s="329">
        <f>IF(LEN(USPS_Pri_Int_Base!K49)&gt;0,ROUND(USPS_Pri_Int_Base!K49*(1+PostalMarkup),2),"N/A")</f>
        <v>295.41</v>
      </c>
      <c r="L53" s="329">
        <f>IF(LEN(USPS_Pri_Int_Base!L49)&gt;0,ROUND(USPS_Pri_Int_Base!L49*(1+PostalMarkup),2),"N/A")</f>
        <v>320.39</v>
      </c>
      <c r="M53" s="329">
        <f>IF(LEN(USPS_Pri_Int_Base!M49)&gt;0,ROUND(USPS_Pri_Int_Base!M49*(1+PostalMarkup),2),"N/A")</f>
        <v>472.66</v>
      </c>
      <c r="N53" s="329">
        <f>IF(LEN(USPS_Pri_Int_Base!N49)&gt;0,ROUND(USPS_Pri_Int_Base!N49*(1+PostalMarkup),2),"N/A")</f>
        <v>307.26</v>
      </c>
      <c r="O53" s="329">
        <f>IF(LEN(USPS_Pri_Int_Base!O49)&gt;0,ROUND(USPS_Pri_Int_Base!O49*(1+PostalMarkup),2),"N/A")</f>
        <v>299.43</v>
      </c>
      <c r="P53" s="329">
        <f>IF(LEN(USPS_Pri_Int_Base!P49)&gt;0,ROUND(USPS_Pri_Int_Base!P49*(1+PostalMarkup),2),"N/A")</f>
        <v>245.69</v>
      </c>
      <c r="Q53" s="329">
        <f>IF(LEN(USPS_Pri_Int_Base!Q49)&gt;0,ROUND(USPS_Pri_Int_Base!Q49*(1+PostalMarkup),2),"N/A")</f>
        <v>253.07</v>
      </c>
      <c r="R53" s="329">
        <f>IF(LEN(USPS_Pri_Int_Base!R49)&gt;0,ROUND(USPS_Pri_Int_Base!R49*(1+PostalMarkup),2),"N/A")</f>
        <v>277.54</v>
      </c>
      <c r="S53" s="329">
        <f>IF(LEN(USPS_Pri_Int_Base!S49)&gt;0,ROUND(USPS_Pri_Int_Base!S49*(1+PostalMarkup),2),"N/A")</f>
        <v>283.01</v>
      </c>
      <c r="T53" s="329" t="str">
        <f>IF(LEN(USPS_Pri_Int_Base!T49)&gt;0,ROUND(USPS_Pri_Int_Base!T49*(1+PostalMarkup),2),"N/A")</f>
        <v>#VALUE!</v>
      </c>
      <c r="U53" s="329">
        <f>IF(LEN(USPS_Pri_Int_Base!U49)&gt;0,ROUND(USPS_Pri_Int_Base!U49*(1+PostalMarkup),2),"N/A")</f>
        <v>301.16</v>
      </c>
    </row>
    <row r="54" ht="12.75" customHeight="1">
      <c r="A54" s="328">
        <v>49.0</v>
      </c>
      <c r="B54" s="329">
        <f>IF(LEN(USPS_Pri_Int_Base!B50)&gt;0,ROUND(USPS_Pri_Int_Base!B50*(1+PostalMarkup),2),"N/A")</f>
        <v>207.7</v>
      </c>
      <c r="C54" s="329">
        <f>IF(LEN(USPS_Pri_Int_Base!C50)&gt;0,ROUND(USPS_Pri_Int_Base!C50*(1+PostalMarkup),2),"N/A")</f>
        <v>222.76</v>
      </c>
      <c r="D54" s="329">
        <f>IF(LEN(USPS_Pri_Int_Base!D50)&gt;0,ROUND(USPS_Pri_Int_Base!D50*(1+PostalMarkup),2),"N/A")</f>
        <v>381.95</v>
      </c>
      <c r="E54" s="329">
        <f>IF(LEN(USPS_Pri_Int_Base!E50)&gt;0,ROUND(USPS_Pri_Int_Base!E50*(1+PostalMarkup),2),"N/A")</f>
        <v>264.18</v>
      </c>
      <c r="F54" s="329">
        <f>IF(LEN(USPS_Pri_Int_Base!F50)&gt;0,ROUND(USPS_Pri_Int_Base!F50*(1+PostalMarkup),2),"N/A")</f>
        <v>279.59</v>
      </c>
      <c r="G54" s="329">
        <f>IF(LEN(USPS_Pri_Int_Base!G50)&gt;0,ROUND(USPS_Pri_Int_Base!G50*(1+PostalMarkup),2),"N/A")</f>
        <v>330.88</v>
      </c>
      <c r="H54" s="329">
        <f>IF(LEN(USPS_Pri_Int_Base!H50)&gt;0,ROUND(USPS_Pri_Int_Base!H50*(1+PostalMarkup),2),"N/A")</f>
        <v>332.11</v>
      </c>
      <c r="I54" s="329">
        <f>IF(LEN(USPS_Pri_Int_Base!I50)&gt;0,ROUND(USPS_Pri_Int_Base!I50*(1+PostalMarkup),2),"N/A")</f>
        <v>440.33</v>
      </c>
      <c r="J54" s="329">
        <f>IF(LEN(USPS_Pri_Int_Base!J50)&gt;0,ROUND(USPS_Pri_Int_Base!J50*(1+PostalMarkup),2),"N/A")</f>
        <v>427.7</v>
      </c>
      <c r="K54" s="329">
        <f>IF(LEN(USPS_Pri_Int_Base!K50)&gt;0,ROUND(USPS_Pri_Int_Base!K50*(1+PostalMarkup),2),"N/A")</f>
        <v>300.53</v>
      </c>
      <c r="L54" s="329">
        <f>IF(LEN(USPS_Pri_Int_Base!L50)&gt;0,ROUND(USPS_Pri_Int_Base!L50*(1+PostalMarkup),2),"N/A")</f>
        <v>326.07</v>
      </c>
      <c r="M54" s="329">
        <f>IF(LEN(USPS_Pri_Int_Base!M50)&gt;0,ROUND(USPS_Pri_Int_Base!M50*(1+PostalMarkup),2),"N/A")</f>
        <v>481.51</v>
      </c>
      <c r="N54" s="329">
        <f>IF(LEN(USPS_Pri_Int_Base!N50)&gt;0,ROUND(USPS_Pri_Int_Base!N50*(1+PostalMarkup),2),"N/A")</f>
        <v>312.55</v>
      </c>
      <c r="O54" s="329">
        <f>IF(LEN(USPS_Pri_Int_Base!O50)&gt;0,ROUND(USPS_Pri_Int_Base!O50*(1+PostalMarkup),2),"N/A")</f>
        <v>304.4</v>
      </c>
      <c r="P54" s="329">
        <f>IF(LEN(USPS_Pri_Int_Base!P50)&gt;0,ROUND(USPS_Pri_Int_Base!P50*(1+PostalMarkup),2),"N/A")</f>
        <v>249.71</v>
      </c>
      <c r="Q54" s="329">
        <f>IF(LEN(USPS_Pri_Int_Base!Q50)&gt;0,ROUND(USPS_Pri_Int_Base!Q50*(1+PostalMarkup),2),"N/A")</f>
        <v>257.21</v>
      </c>
      <c r="R54" s="329">
        <f>IF(LEN(USPS_Pri_Int_Base!R50)&gt;0,ROUND(USPS_Pri_Int_Base!R50*(1+PostalMarkup),2),"N/A")</f>
        <v>282.07</v>
      </c>
      <c r="S54" s="329">
        <f>IF(LEN(USPS_Pri_Int_Base!S50)&gt;0,ROUND(USPS_Pri_Int_Base!S50*(1+PostalMarkup),2),"N/A")</f>
        <v>287.53</v>
      </c>
      <c r="T54" s="329" t="str">
        <f>IF(LEN(USPS_Pri_Int_Base!T50)&gt;0,ROUND(USPS_Pri_Int_Base!T50*(1+PostalMarkup),2),"N/A")</f>
        <v>#VALUE!</v>
      </c>
      <c r="U54" s="329">
        <f>IF(LEN(USPS_Pri_Int_Base!U50)&gt;0,ROUND(USPS_Pri_Int_Base!U50*(1+PostalMarkup),2),"N/A")</f>
        <v>306.22</v>
      </c>
    </row>
    <row r="55" ht="12.75" customHeight="1">
      <c r="A55" s="328">
        <v>50.0</v>
      </c>
      <c r="B55" s="329">
        <f>IF(LEN(USPS_Pri_Int_Base!B51)&gt;0,ROUND(USPS_Pri_Int_Base!B51*(1+PostalMarkup),2),"N/A")</f>
        <v>211.18</v>
      </c>
      <c r="C55" s="329">
        <f>IF(LEN(USPS_Pri_Int_Base!C51)&gt;0,ROUND(USPS_Pri_Int_Base!C51*(1+PostalMarkup),2),"N/A")</f>
        <v>226.23</v>
      </c>
      <c r="D55" s="329">
        <f>IF(LEN(USPS_Pri_Int_Base!D51)&gt;0,ROUND(USPS_Pri_Int_Base!D51*(1+PostalMarkup),2),"N/A")</f>
        <v>388.58</v>
      </c>
      <c r="E55" s="329">
        <f>IF(LEN(USPS_Pri_Int_Base!E51)&gt;0,ROUND(USPS_Pri_Int_Base!E51*(1+PostalMarkup),2),"N/A")</f>
        <v>268.53</v>
      </c>
      <c r="F55" s="329">
        <f>IF(LEN(USPS_Pri_Int_Base!F51)&gt;0,ROUND(USPS_Pri_Int_Base!F51*(1+PostalMarkup),2),"N/A")</f>
        <v>284.17</v>
      </c>
      <c r="G55" s="329">
        <f>IF(LEN(USPS_Pri_Int_Base!G51)&gt;0,ROUND(USPS_Pri_Int_Base!G51*(1+PostalMarkup),2),"N/A")</f>
        <v>336.73</v>
      </c>
      <c r="H55" s="329">
        <f>IF(LEN(USPS_Pri_Int_Base!H51)&gt;0,ROUND(USPS_Pri_Int_Base!H51*(1+PostalMarkup),2),"N/A")</f>
        <v>337.94</v>
      </c>
      <c r="I55" s="329">
        <f>IF(LEN(USPS_Pri_Int_Base!I51)&gt;0,ROUND(USPS_Pri_Int_Base!I51*(1+PostalMarkup),2),"N/A")</f>
        <v>448.11</v>
      </c>
      <c r="J55" s="329">
        <f>IF(LEN(USPS_Pri_Int_Base!J51)&gt;0,ROUND(USPS_Pri_Int_Base!J51*(1+PostalMarkup),2),"N/A")</f>
        <v>435.31</v>
      </c>
      <c r="K55" s="329">
        <f>IF(LEN(USPS_Pri_Int_Base!K51)&gt;0,ROUND(USPS_Pri_Int_Base!K51*(1+PostalMarkup),2),"N/A")</f>
        <v>305.55</v>
      </c>
      <c r="L55" s="329">
        <f>IF(LEN(USPS_Pri_Int_Base!L51)&gt;0,ROUND(USPS_Pri_Int_Base!L51*(1+PostalMarkup),2),"N/A")</f>
        <v>331.77</v>
      </c>
      <c r="M55" s="329">
        <f>IF(LEN(USPS_Pri_Int_Base!M51)&gt;0,ROUND(USPS_Pri_Int_Base!M51*(1+PostalMarkup),2),"N/A")</f>
        <v>490.37</v>
      </c>
      <c r="N55" s="329">
        <f>IF(LEN(USPS_Pri_Int_Base!N51)&gt;0,ROUND(USPS_Pri_Int_Base!N51*(1+PostalMarkup),2),"N/A")</f>
        <v>317.79</v>
      </c>
      <c r="O55" s="329">
        <f>IF(LEN(USPS_Pri_Int_Base!O51)&gt;0,ROUND(USPS_Pri_Int_Base!O51*(1+PostalMarkup),2),"N/A")</f>
        <v>309.41</v>
      </c>
      <c r="P55" s="329">
        <f>IF(LEN(USPS_Pri_Int_Base!P51)&gt;0,ROUND(USPS_Pri_Int_Base!P51*(1+PostalMarkup),2),"N/A")</f>
        <v>253.74</v>
      </c>
      <c r="Q55" s="329">
        <f>IF(LEN(USPS_Pri_Int_Base!Q51)&gt;0,ROUND(USPS_Pri_Int_Base!Q51*(1+PostalMarkup),2),"N/A")</f>
        <v>261.35</v>
      </c>
      <c r="R55" s="329">
        <f>IF(LEN(USPS_Pri_Int_Base!R51)&gt;0,ROUND(USPS_Pri_Int_Base!R51*(1+PostalMarkup),2),"N/A")</f>
        <v>286.58</v>
      </c>
      <c r="S55" s="329">
        <f>IF(LEN(USPS_Pri_Int_Base!S51)&gt;0,ROUND(USPS_Pri_Int_Base!S51*(1+PostalMarkup),2),"N/A")</f>
        <v>292.05</v>
      </c>
      <c r="T55" s="329" t="str">
        <f>IF(LEN(USPS_Pri_Int_Base!T51)&gt;0,ROUND(USPS_Pri_Int_Base!T51*(1+PostalMarkup),2),"N/A")</f>
        <v>#VALUE!</v>
      </c>
      <c r="U55" s="329">
        <f>IF(LEN(USPS_Pri_Int_Base!U51)&gt;0,ROUND(USPS_Pri_Int_Base!U51*(1+PostalMarkup),2),"N/A")</f>
        <v>311.27</v>
      </c>
    </row>
    <row r="56" ht="12.75" customHeight="1">
      <c r="A56" s="328">
        <v>51.0</v>
      </c>
      <c r="B56" s="329">
        <f>IF(LEN(USPS_Pri_Int_Base!B52)&gt;0,ROUND(USPS_Pri_Int_Base!B52*(1+PostalMarkup),2),"N/A")</f>
        <v>214.59</v>
      </c>
      <c r="C56" s="329">
        <f>IF(LEN(USPS_Pri_Int_Base!C52)&gt;0,ROUND(USPS_Pri_Int_Base!C52*(1+PostalMarkup),2),"N/A")</f>
        <v>229.76</v>
      </c>
      <c r="D56" s="329">
        <f>IF(LEN(USPS_Pri_Int_Base!D52)&gt;0,ROUND(USPS_Pri_Int_Base!D52*(1+PostalMarkup),2),"N/A")</f>
        <v>395.07</v>
      </c>
      <c r="E56" s="329">
        <f>IF(LEN(USPS_Pri_Int_Base!E52)&gt;0,ROUND(USPS_Pri_Int_Base!E52*(1+PostalMarkup),2),"N/A")</f>
        <v>272.9</v>
      </c>
      <c r="F56" s="329">
        <f>IF(LEN(USPS_Pri_Int_Base!F52)&gt;0,ROUND(USPS_Pri_Int_Base!F52*(1+PostalMarkup),2),"N/A")</f>
        <v>288.76</v>
      </c>
      <c r="G56" s="329">
        <f>IF(LEN(USPS_Pri_Int_Base!G52)&gt;0,ROUND(USPS_Pri_Int_Base!G52*(1+PostalMarkup),2),"N/A")</f>
        <v>342.58</v>
      </c>
      <c r="H56" s="329">
        <f>IF(LEN(USPS_Pri_Int_Base!H52)&gt;0,ROUND(USPS_Pri_Int_Base!H52*(1+PostalMarkup),2),"N/A")</f>
        <v>343.78</v>
      </c>
      <c r="I56" s="329">
        <f>IF(LEN(USPS_Pri_Int_Base!I52)&gt;0,ROUND(USPS_Pri_Int_Base!I52*(1+PostalMarkup),2),"N/A")</f>
        <v>455.93</v>
      </c>
      <c r="J56" s="329">
        <f>IF(LEN(USPS_Pri_Int_Base!J52)&gt;0,ROUND(USPS_Pri_Int_Base!J52*(1+PostalMarkup),2),"N/A")</f>
        <v>442.92</v>
      </c>
      <c r="K56" s="329">
        <f>IF(LEN(USPS_Pri_Int_Base!K52)&gt;0,ROUND(USPS_Pri_Int_Base!K52*(1+PostalMarkup),2),"N/A")</f>
        <v>310.57</v>
      </c>
      <c r="L56" s="329">
        <f>IF(LEN(USPS_Pri_Int_Base!L52)&gt;0,ROUND(USPS_Pri_Int_Base!L52*(1+PostalMarkup),2),"N/A")</f>
        <v>337.47</v>
      </c>
      <c r="M56" s="329">
        <f>IF(LEN(USPS_Pri_Int_Base!M52)&gt;0,ROUND(USPS_Pri_Int_Base!M52*(1+PostalMarkup),2),"N/A")</f>
        <v>499.22</v>
      </c>
      <c r="N56" s="329">
        <f>IF(LEN(USPS_Pri_Int_Base!N52)&gt;0,ROUND(USPS_Pri_Int_Base!N52*(1+PostalMarkup),2),"N/A")</f>
        <v>323.14</v>
      </c>
      <c r="O56" s="329">
        <f>IF(LEN(USPS_Pri_Int_Base!O52)&gt;0,ROUND(USPS_Pri_Int_Base!O52*(1+PostalMarkup),2),"N/A")</f>
        <v>314.37</v>
      </c>
      <c r="P56" s="329">
        <f>IF(LEN(USPS_Pri_Int_Base!P52)&gt;0,ROUND(USPS_Pri_Int_Base!P52*(1+PostalMarkup),2),"N/A")</f>
        <v>257.7</v>
      </c>
      <c r="Q56" s="329">
        <f>IF(LEN(USPS_Pri_Int_Base!Q52)&gt;0,ROUND(USPS_Pri_Int_Base!Q52*(1+PostalMarkup),2),"N/A")</f>
        <v>265.47</v>
      </c>
      <c r="R56" s="329">
        <f>IF(LEN(USPS_Pri_Int_Base!R52)&gt;0,ROUND(USPS_Pri_Int_Base!R52*(1+PostalMarkup),2),"N/A")</f>
        <v>291.12</v>
      </c>
      <c r="S56" s="329">
        <f>IF(LEN(USPS_Pri_Int_Base!S52)&gt;0,ROUND(USPS_Pri_Int_Base!S52*(1+PostalMarkup),2),"N/A")</f>
        <v>296.57</v>
      </c>
      <c r="T56" s="329" t="str">
        <f>IF(LEN(USPS_Pri_Int_Base!T52)&gt;0,ROUND(USPS_Pri_Int_Base!T52*(1+PostalMarkup),2),"N/A")</f>
        <v>#VALUE!</v>
      </c>
      <c r="U56" s="329">
        <f>IF(LEN(USPS_Pri_Int_Base!U52)&gt;0,ROUND(USPS_Pri_Int_Base!U52*(1+PostalMarkup),2),"N/A")</f>
        <v>316.33</v>
      </c>
    </row>
    <row r="57" ht="12.75" customHeight="1">
      <c r="A57" s="328">
        <v>52.0</v>
      </c>
      <c r="B57" s="329">
        <f>IF(LEN(USPS_Pri_Int_Base!B53)&gt;0,ROUND(USPS_Pri_Int_Base!B53*(1+PostalMarkup),2),"N/A")</f>
        <v>218</v>
      </c>
      <c r="C57" s="329">
        <f>IF(LEN(USPS_Pri_Int_Base!C53)&gt;0,ROUND(USPS_Pri_Int_Base!C53*(1+PostalMarkup),2),"N/A")</f>
        <v>233.29</v>
      </c>
      <c r="D57" s="329">
        <f>IF(LEN(USPS_Pri_Int_Base!D53)&gt;0,ROUND(USPS_Pri_Int_Base!D53*(1+PostalMarkup),2),"N/A")</f>
        <v>401.69</v>
      </c>
      <c r="E57" s="329">
        <f>IF(LEN(USPS_Pri_Int_Base!E53)&gt;0,ROUND(USPS_Pri_Int_Base!E53*(1+PostalMarkup),2),"N/A")</f>
        <v>277.26</v>
      </c>
      <c r="F57" s="329">
        <f>IF(LEN(USPS_Pri_Int_Base!F53)&gt;0,ROUND(USPS_Pri_Int_Base!F53*(1+PostalMarkup),2),"N/A")</f>
        <v>293.35</v>
      </c>
      <c r="G57" s="329">
        <f>IF(LEN(USPS_Pri_Int_Base!G53)&gt;0,ROUND(USPS_Pri_Int_Base!G53*(1+PostalMarkup),2),"N/A")</f>
        <v>348.44</v>
      </c>
      <c r="H57" s="329">
        <f>IF(LEN(USPS_Pri_Int_Base!H53)&gt;0,ROUND(USPS_Pri_Int_Base!H53*(1+PostalMarkup),2),"N/A")</f>
        <v>349.61</v>
      </c>
      <c r="I57" s="329">
        <f>IF(LEN(USPS_Pri_Int_Base!I53)&gt;0,ROUND(USPS_Pri_Int_Base!I53*(1+PostalMarkup),2),"N/A")</f>
        <v>463.76</v>
      </c>
      <c r="J57" s="329">
        <f>IF(LEN(USPS_Pri_Int_Base!J53)&gt;0,ROUND(USPS_Pri_Int_Base!J53*(1+PostalMarkup),2),"N/A")</f>
        <v>450.53</v>
      </c>
      <c r="K57" s="329">
        <f>IF(LEN(USPS_Pri_Int_Base!K53)&gt;0,ROUND(USPS_Pri_Int_Base!K53*(1+PostalMarkup),2),"N/A")</f>
        <v>315.69</v>
      </c>
      <c r="L57" s="329">
        <f>IF(LEN(USPS_Pri_Int_Base!L53)&gt;0,ROUND(USPS_Pri_Int_Base!L53*(1+PostalMarkup),2),"N/A")</f>
        <v>343.17</v>
      </c>
      <c r="M57" s="329">
        <f>IF(LEN(USPS_Pri_Int_Base!M53)&gt;0,ROUND(USPS_Pri_Int_Base!M53*(1+PostalMarkup),2),"N/A")</f>
        <v>508.09</v>
      </c>
      <c r="N57" s="329">
        <f>IF(LEN(USPS_Pri_Int_Base!N53)&gt;0,ROUND(USPS_Pri_Int_Base!N53*(1+PostalMarkup),2),"N/A")</f>
        <v>328.44</v>
      </c>
      <c r="O57" s="329">
        <f>IF(LEN(USPS_Pri_Int_Base!O53)&gt;0,ROUND(USPS_Pri_Int_Base!O53*(1+PostalMarkup),2),"N/A")</f>
        <v>319.33</v>
      </c>
      <c r="P57" s="329">
        <f>IF(LEN(USPS_Pri_Int_Base!P53)&gt;0,ROUND(USPS_Pri_Int_Base!P53*(1+PostalMarkup),2),"N/A")</f>
        <v>261.72</v>
      </c>
      <c r="Q57" s="329">
        <f>IF(LEN(USPS_Pri_Int_Base!Q53)&gt;0,ROUND(USPS_Pri_Int_Base!Q53*(1+PostalMarkup),2),"N/A")</f>
        <v>269.61</v>
      </c>
      <c r="R57" s="329">
        <f>IF(LEN(USPS_Pri_Int_Base!R53)&gt;0,ROUND(USPS_Pri_Int_Base!R53*(1+PostalMarkup),2),"N/A")</f>
        <v>295.63</v>
      </c>
      <c r="S57" s="329">
        <f>IF(LEN(USPS_Pri_Int_Base!S53)&gt;0,ROUND(USPS_Pri_Int_Base!S53*(1+PostalMarkup),2),"N/A")</f>
        <v>301.04</v>
      </c>
      <c r="T57" s="329" t="str">
        <f>IF(LEN(USPS_Pri_Int_Base!T53)&gt;0,ROUND(USPS_Pri_Int_Base!T53*(1+PostalMarkup),2),"N/A")</f>
        <v>#VALUE!</v>
      </c>
      <c r="U57" s="329">
        <f>IF(LEN(USPS_Pri_Int_Base!U53)&gt;0,ROUND(USPS_Pri_Int_Base!U53*(1+PostalMarkup),2),"N/A")</f>
        <v>321.39</v>
      </c>
    </row>
    <row r="58" ht="12.75" customHeight="1">
      <c r="A58" s="328">
        <v>53.0</v>
      </c>
      <c r="B58" s="329">
        <f>IF(LEN(USPS_Pri_Int_Base!B54)&gt;0,ROUND(USPS_Pri_Int_Base!B54*(1+PostalMarkup),2),"N/A")</f>
        <v>221.41</v>
      </c>
      <c r="C58" s="329">
        <f>IF(LEN(USPS_Pri_Int_Base!C54)&gt;0,ROUND(USPS_Pri_Int_Base!C54*(1+PostalMarkup),2),"N/A")</f>
        <v>236.81</v>
      </c>
      <c r="D58" s="329">
        <f>IF(LEN(USPS_Pri_Int_Base!D54)&gt;0,ROUND(USPS_Pri_Int_Base!D54*(1+PostalMarkup),2),"N/A")</f>
        <v>408.25</v>
      </c>
      <c r="E58" s="329">
        <f>IF(LEN(USPS_Pri_Int_Base!E54)&gt;0,ROUND(USPS_Pri_Int_Base!E54*(1+PostalMarkup),2),"N/A")</f>
        <v>281.61</v>
      </c>
      <c r="F58" s="329">
        <f>IF(LEN(USPS_Pri_Int_Base!F54)&gt;0,ROUND(USPS_Pri_Int_Base!F54*(1+PostalMarkup),2),"N/A")</f>
        <v>297.94</v>
      </c>
      <c r="G58" s="329">
        <f>IF(LEN(USPS_Pri_Int_Base!G54)&gt;0,ROUND(USPS_Pri_Int_Base!G54*(1+PostalMarkup),2),"N/A")</f>
        <v>354.28</v>
      </c>
      <c r="H58" s="329">
        <f>IF(LEN(USPS_Pri_Int_Base!H54)&gt;0,ROUND(USPS_Pri_Int_Base!H54*(1+PostalMarkup),2),"N/A")</f>
        <v>355.45</v>
      </c>
      <c r="I58" s="329">
        <f>IF(LEN(USPS_Pri_Int_Base!I54)&gt;0,ROUND(USPS_Pri_Int_Base!I54*(1+PostalMarkup),2),"N/A")</f>
        <v>471.54</v>
      </c>
      <c r="J58" s="329">
        <f>IF(LEN(USPS_Pri_Int_Base!J54)&gt;0,ROUND(USPS_Pri_Int_Base!J54*(1+PostalMarkup),2),"N/A")</f>
        <v>458.08</v>
      </c>
      <c r="K58" s="329">
        <f>IF(LEN(USPS_Pri_Int_Base!K54)&gt;0,ROUND(USPS_Pri_Int_Base!K54*(1+PostalMarkup),2),"N/A")</f>
        <v>320.72</v>
      </c>
      <c r="L58" s="329">
        <f>IF(LEN(USPS_Pri_Int_Base!L54)&gt;0,ROUND(USPS_Pri_Int_Base!L54*(1+PostalMarkup),2),"N/A")</f>
        <v>348.87</v>
      </c>
      <c r="M58" s="329">
        <f>IF(LEN(USPS_Pri_Int_Base!M54)&gt;0,ROUND(USPS_Pri_Int_Base!M54*(1+PostalMarkup),2),"N/A")</f>
        <v>516.95</v>
      </c>
      <c r="N58" s="329">
        <f>IF(LEN(USPS_Pri_Int_Base!N54)&gt;0,ROUND(USPS_Pri_Int_Base!N54*(1+PostalMarkup),2),"N/A")</f>
        <v>333.66</v>
      </c>
      <c r="O58" s="329">
        <f>IF(LEN(USPS_Pri_Int_Base!O54)&gt;0,ROUND(USPS_Pri_Int_Base!O54*(1+PostalMarkup),2),"N/A")</f>
        <v>324.35</v>
      </c>
      <c r="P58" s="329">
        <f>IF(LEN(USPS_Pri_Int_Base!P54)&gt;0,ROUND(USPS_Pri_Int_Base!P54*(1+PostalMarkup),2),"N/A")</f>
        <v>265.76</v>
      </c>
      <c r="Q58" s="329">
        <f>IF(LEN(USPS_Pri_Int_Base!Q54)&gt;0,ROUND(USPS_Pri_Int_Base!Q54*(1+PostalMarkup),2),"N/A")</f>
        <v>273.69</v>
      </c>
      <c r="R58" s="329">
        <f>IF(LEN(USPS_Pri_Int_Base!R54)&gt;0,ROUND(USPS_Pri_Int_Base!R54*(1+PostalMarkup),2),"N/A")</f>
        <v>300.16</v>
      </c>
      <c r="S58" s="329">
        <f>IF(LEN(USPS_Pri_Int_Base!S54)&gt;0,ROUND(USPS_Pri_Int_Base!S54*(1+PostalMarkup),2),"N/A")</f>
        <v>305.55</v>
      </c>
      <c r="T58" s="329" t="str">
        <f>IF(LEN(USPS_Pri_Int_Base!T54)&gt;0,ROUND(USPS_Pri_Int_Base!T54*(1+PostalMarkup),2),"N/A")</f>
        <v>#VALUE!</v>
      </c>
      <c r="U58" s="329">
        <f>IF(LEN(USPS_Pri_Int_Base!U54)&gt;0,ROUND(USPS_Pri_Int_Base!U54*(1+PostalMarkup),2),"N/A")</f>
        <v>326.44</v>
      </c>
    </row>
    <row r="59" ht="12.75" customHeight="1">
      <c r="A59" s="328">
        <v>54.0</v>
      </c>
      <c r="B59" s="329">
        <f>IF(LEN(USPS_Pri_Int_Base!B55)&gt;0,ROUND(USPS_Pri_Int_Base!B55*(1+PostalMarkup),2),"N/A")</f>
        <v>224.83</v>
      </c>
      <c r="C59" s="329">
        <f>IF(LEN(USPS_Pri_Int_Base!C55)&gt;0,ROUND(USPS_Pri_Int_Base!C55*(1+PostalMarkup),2),"N/A")</f>
        <v>240.34</v>
      </c>
      <c r="D59" s="329">
        <f>IF(LEN(USPS_Pri_Int_Base!D55)&gt;0,ROUND(USPS_Pri_Int_Base!D55*(1+PostalMarkup),2),"N/A")</f>
        <v>414.81</v>
      </c>
      <c r="E59" s="329">
        <f>IF(LEN(USPS_Pri_Int_Base!E55)&gt;0,ROUND(USPS_Pri_Int_Base!E55*(1+PostalMarkup),2),"N/A")</f>
        <v>285.97</v>
      </c>
      <c r="F59" s="329">
        <f>IF(LEN(USPS_Pri_Int_Base!F55)&gt;0,ROUND(USPS_Pri_Int_Base!F55*(1+PostalMarkup),2),"N/A")</f>
        <v>302.52</v>
      </c>
      <c r="G59" s="329">
        <f>IF(LEN(USPS_Pri_Int_Base!G55)&gt;0,ROUND(USPS_Pri_Int_Base!G55*(1+PostalMarkup),2),"N/A")</f>
        <v>360.13</v>
      </c>
      <c r="H59" s="329">
        <f>IF(LEN(USPS_Pri_Int_Base!H55)&gt;0,ROUND(USPS_Pri_Int_Base!H55*(1+PostalMarkup),2),"N/A")</f>
        <v>361.28</v>
      </c>
      <c r="I59" s="329">
        <f>IF(LEN(USPS_Pri_Int_Base!I55)&gt;0,ROUND(USPS_Pri_Int_Base!I55*(1+PostalMarkup),2),"N/A")</f>
        <v>479.36</v>
      </c>
      <c r="J59" s="329">
        <f>IF(LEN(USPS_Pri_Int_Base!J55)&gt;0,ROUND(USPS_Pri_Int_Base!J55*(1+PostalMarkup),2),"N/A")</f>
        <v>465.63</v>
      </c>
      <c r="K59" s="329">
        <f>IF(LEN(USPS_Pri_Int_Base!K55)&gt;0,ROUND(USPS_Pri_Int_Base!K55*(1+PostalMarkup),2),"N/A")</f>
        <v>325.83</v>
      </c>
      <c r="L59" s="329">
        <f>IF(LEN(USPS_Pri_Int_Base!L55)&gt;0,ROUND(USPS_Pri_Int_Base!L55*(1+PostalMarkup),2),"N/A")</f>
        <v>354.55</v>
      </c>
      <c r="M59" s="329">
        <f>IF(LEN(USPS_Pri_Int_Base!M55)&gt;0,ROUND(USPS_Pri_Int_Base!M55*(1+PostalMarkup),2),"N/A")</f>
        <v>525.8</v>
      </c>
      <c r="N59" s="329">
        <f>IF(LEN(USPS_Pri_Int_Base!N55)&gt;0,ROUND(USPS_Pri_Int_Base!N55*(1+PostalMarkup),2),"N/A")</f>
        <v>338.95</v>
      </c>
      <c r="O59" s="329">
        <f>IF(LEN(USPS_Pri_Int_Base!O55)&gt;0,ROUND(USPS_Pri_Int_Base!O55*(1+PostalMarkup),2),"N/A")</f>
        <v>329.36</v>
      </c>
      <c r="P59" s="329">
        <f>IF(LEN(USPS_Pri_Int_Base!P55)&gt;0,ROUND(USPS_Pri_Int_Base!P55*(1+PostalMarkup),2),"N/A")</f>
        <v>269.72</v>
      </c>
      <c r="Q59" s="329">
        <f>IF(LEN(USPS_Pri_Int_Base!Q55)&gt;0,ROUND(USPS_Pri_Int_Base!Q55*(1+PostalMarkup),2),"N/A")</f>
        <v>277.83</v>
      </c>
      <c r="R59" s="329">
        <f>IF(LEN(USPS_Pri_Int_Base!R55)&gt;0,ROUND(USPS_Pri_Int_Base!R55*(1+PostalMarkup),2),"N/A")</f>
        <v>304.67</v>
      </c>
      <c r="S59" s="329">
        <f>IF(LEN(USPS_Pri_Int_Base!S55)&gt;0,ROUND(USPS_Pri_Int_Base!S55*(1+PostalMarkup),2),"N/A")</f>
        <v>310.08</v>
      </c>
      <c r="T59" s="329" t="str">
        <f>IF(LEN(USPS_Pri_Int_Base!T55)&gt;0,ROUND(USPS_Pri_Int_Base!T55*(1+PostalMarkup),2),"N/A")</f>
        <v>#VALUE!</v>
      </c>
      <c r="U59" s="329">
        <f>IF(LEN(USPS_Pri_Int_Base!U55)&gt;0,ROUND(USPS_Pri_Int_Base!U55*(1+PostalMarkup),2),"N/A")</f>
        <v>331.5</v>
      </c>
    </row>
    <row r="60" ht="12.75" customHeight="1">
      <c r="A60" s="328">
        <v>55.0</v>
      </c>
      <c r="B60" s="329">
        <f>IF(LEN(USPS_Pri_Int_Base!B56)&gt;0,ROUND(USPS_Pri_Int_Base!B56*(1+PostalMarkup),2),"N/A")</f>
        <v>228.24</v>
      </c>
      <c r="C60" s="329">
        <f>IF(LEN(USPS_Pri_Int_Base!C56)&gt;0,ROUND(USPS_Pri_Int_Base!C56*(1+PostalMarkup),2),"N/A")</f>
        <v>243.8</v>
      </c>
      <c r="D60" s="329">
        <f>IF(LEN(USPS_Pri_Int_Base!D56)&gt;0,ROUND(USPS_Pri_Int_Base!D56*(1+PostalMarkup),2),"N/A")</f>
        <v>421.42</v>
      </c>
      <c r="E60" s="329">
        <f>IF(LEN(USPS_Pri_Int_Base!E56)&gt;0,ROUND(USPS_Pri_Int_Base!E56*(1+PostalMarkup),2),"N/A")</f>
        <v>290.32</v>
      </c>
      <c r="F60" s="329">
        <f>IF(LEN(USPS_Pri_Int_Base!F56)&gt;0,ROUND(USPS_Pri_Int_Base!F56*(1+PostalMarkup),2),"N/A")</f>
        <v>307.11</v>
      </c>
      <c r="G60" s="329">
        <f>IF(LEN(USPS_Pri_Int_Base!G56)&gt;0,ROUND(USPS_Pri_Int_Base!G56*(1+PostalMarkup),2),"N/A")</f>
        <v>365.98</v>
      </c>
      <c r="H60" s="329">
        <f>IF(LEN(USPS_Pri_Int_Base!H56)&gt;0,ROUND(USPS_Pri_Int_Base!H56*(1+PostalMarkup),2),"N/A")</f>
        <v>367.13</v>
      </c>
      <c r="I60" s="329">
        <f>IF(LEN(USPS_Pri_Int_Base!I56)&gt;0,ROUND(USPS_Pri_Int_Base!I56*(1+PostalMarkup),2),"N/A")</f>
        <v>487.19</v>
      </c>
      <c r="J60" s="329">
        <f>IF(LEN(USPS_Pri_Int_Base!J56)&gt;0,ROUND(USPS_Pri_Int_Base!J56*(1+PostalMarkup),2),"N/A")</f>
        <v>473.24</v>
      </c>
      <c r="K60" s="329">
        <f>IF(LEN(USPS_Pri_Int_Base!K56)&gt;0,ROUND(USPS_Pri_Int_Base!K56*(1+PostalMarkup),2),"N/A")</f>
        <v>330.86</v>
      </c>
      <c r="L60" s="329">
        <f>IF(LEN(USPS_Pri_Int_Base!L56)&gt;0,ROUND(USPS_Pri_Int_Base!L56*(1+PostalMarkup),2),"N/A")</f>
        <v>360.25</v>
      </c>
      <c r="M60" s="329">
        <f>IF(LEN(USPS_Pri_Int_Base!M56)&gt;0,ROUND(USPS_Pri_Int_Base!M56*(1+PostalMarkup),2),"N/A")</f>
        <v>534.67</v>
      </c>
      <c r="N60" s="329">
        <f>IF(LEN(USPS_Pri_Int_Base!N56)&gt;0,ROUND(USPS_Pri_Int_Base!N56*(1+PostalMarkup),2),"N/A")</f>
        <v>344.26</v>
      </c>
      <c r="O60" s="329">
        <f>IF(LEN(USPS_Pri_Int_Base!O56)&gt;0,ROUND(USPS_Pri_Int_Base!O56*(1+PostalMarkup),2),"N/A")</f>
        <v>334.39</v>
      </c>
      <c r="P60" s="329">
        <f>IF(LEN(USPS_Pri_Int_Base!P56)&gt;0,ROUND(USPS_Pri_Int_Base!P56*(1+PostalMarkup),2),"N/A")</f>
        <v>273.69</v>
      </c>
      <c r="Q60" s="329">
        <f>IF(LEN(USPS_Pri_Int_Base!Q56)&gt;0,ROUND(USPS_Pri_Int_Base!Q56*(1+PostalMarkup),2),"N/A")</f>
        <v>281.95</v>
      </c>
      <c r="R60" s="329">
        <f>IF(LEN(USPS_Pri_Int_Base!R56)&gt;0,ROUND(USPS_Pri_Int_Base!R56*(1+PostalMarkup),2),"N/A")</f>
        <v>309.25</v>
      </c>
      <c r="S60" s="329">
        <f>IF(LEN(USPS_Pri_Int_Base!S56)&gt;0,ROUND(USPS_Pri_Int_Base!S56*(1+PostalMarkup),2),"N/A")</f>
        <v>314.59</v>
      </c>
      <c r="T60" s="329" t="str">
        <f>IF(LEN(USPS_Pri_Int_Base!T56)&gt;0,ROUND(USPS_Pri_Int_Base!T56*(1+PostalMarkup),2),"N/A")</f>
        <v>#VALUE!</v>
      </c>
      <c r="U60" s="329">
        <f>IF(LEN(USPS_Pri_Int_Base!U56)&gt;0,ROUND(USPS_Pri_Int_Base!U56*(1+PostalMarkup),2),"N/A")</f>
        <v>336.56</v>
      </c>
    </row>
    <row r="61" ht="12.75" customHeight="1">
      <c r="A61" s="328">
        <v>56.0</v>
      </c>
      <c r="B61" s="329">
        <f>IF(LEN(USPS_Pri_Int_Base!B57)&gt;0,ROUND(USPS_Pri_Int_Base!B57*(1+PostalMarkup),2),"N/A")</f>
        <v>231.7</v>
      </c>
      <c r="C61" s="329">
        <f>IF(LEN(USPS_Pri_Int_Base!C57)&gt;0,ROUND(USPS_Pri_Int_Base!C57*(1+PostalMarkup),2),"N/A")</f>
        <v>247.34</v>
      </c>
      <c r="D61" s="329">
        <f>IF(LEN(USPS_Pri_Int_Base!D57)&gt;0,ROUND(USPS_Pri_Int_Base!D57*(1+PostalMarkup),2),"N/A")</f>
        <v>427.98</v>
      </c>
      <c r="E61" s="329">
        <f>IF(LEN(USPS_Pri_Int_Base!E57)&gt;0,ROUND(USPS_Pri_Int_Base!E57*(1+PostalMarkup),2),"N/A")</f>
        <v>294.68</v>
      </c>
      <c r="F61" s="329">
        <f>IF(LEN(USPS_Pri_Int_Base!F57)&gt;0,ROUND(USPS_Pri_Int_Base!F57*(1+PostalMarkup),2),"N/A")</f>
        <v>311.7</v>
      </c>
      <c r="G61" s="329">
        <f>IF(LEN(USPS_Pri_Int_Base!G57)&gt;0,ROUND(USPS_Pri_Int_Base!G57*(1+PostalMarkup),2),"N/A")</f>
        <v>371.83</v>
      </c>
      <c r="H61" s="329">
        <f>IF(LEN(USPS_Pri_Int_Base!H57)&gt;0,ROUND(USPS_Pri_Int_Base!H57*(1+PostalMarkup),2),"N/A")</f>
        <v>372.96</v>
      </c>
      <c r="I61" s="329">
        <f>IF(LEN(USPS_Pri_Int_Base!I57)&gt;0,ROUND(USPS_Pri_Int_Base!I57*(1+PostalMarkup),2),"N/A")</f>
        <v>494.96</v>
      </c>
      <c r="J61" s="329">
        <f>IF(LEN(USPS_Pri_Int_Base!J57)&gt;0,ROUND(USPS_Pri_Int_Base!J57*(1+PostalMarkup),2),"N/A")</f>
        <v>480.8</v>
      </c>
      <c r="K61" s="329">
        <f>IF(LEN(USPS_Pri_Int_Base!K57)&gt;0,ROUND(USPS_Pri_Int_Base!K57*(1+PostalMarkup),2),"N/A")</f>
        <v>335.97</v>
      </c>
      <c r="L61" s="329">
        <f>IF(LEN(USPS_Pri_Int_Base!L57)&gt;0,ROUND(USPS_Pri_Int_Base!L57*(1+PostalMarkup),2),"N/A")</f>
        <v>365.95</v>
      </c>
      <c r="M61" s="329">
        <f>IF(LEN(USPS_Pri_Int_Base!M57)&gt;0,ROUND(USPS_Pri_Int_Base!M57*(1+PostalMarkup),2),"N/A")</f>
        <v>543.52</v>
      </c>
      <c r="N61" s="329">
        <f>IF(LEN(USPS_Pri_Int_Base!N57)&gt;0,ROUND(USPS_Pri_Int_Base!N57*(1+PostalMarkup),2),"N/A")</f>
        <v>349.55</v>
      </c>
      <c r="O61" s="329">
        <f>IF(LEN(USPS_Pri_Int_Base!O57)&gt;0,ROUND(USPS_Pri_Int_Base!O57*(1+PostalMarkup),2),"N/A")</f>
        <v>339.34</v>
      </c>
      <c r="P61" s="329">
        <f>IF(LEN(USPS_Pri_Int_Base!P57)&gt;0,ROUND(USPS_Pri_Int_Base!P57*(1+PostalMarkup),2),"N/A")</f>
        <v>277.72</v>
      </c>
      <c r="Q61" s="329">
        <f>IF(LEN(USPS_Pri_Int_Base!Q57)&gt;0,ROUND(USPS_Pri_Int_Base!Q57*(1+PostalMarkup),2),"N/A")</f>
        <v>286.1</v>
      </c>
      <c r="R61" s="329">
        <f>IF(LEN(USPS_Pri_Int_Base!R57)&gt;0,ROUND(USPS_Pri_Int_Base!R57*(1+PostalMarkup),2),"N/A")</f>
        <v>313.76</v>
      </c>
      <c r="S61" s="329">
        <f>IF(LEN(USPS_Pri_Int_Base!S57)&gt;0,ROUND(USPS_Pri_Int_Base!S57*(1+PostalMarkup),2),"N/A")</f>
        <v>319.11</v>
      </c>
      <c r="T61" s="329" t="str">
        <f>IF(LEN(USPS_Pri_Int_Base!T57)&gt;0,ROUND(USPS_Pri_Int_Base!T57*(1+PostalMarkup),2),"N/A")</f>
        <v>#VALUE!</v>
      </c>
      <c r="U61" s="329">
        <f>IF(LEN(USPS_Pri_Int_Base!U57)&gt;0,ROUND(USPS_Pri_Int_Base!U57*(1+PostalMarkup),2),"N/A")</f>
        <v>341.61</v>
      </c>
    </row>
    <row r="62" ht="12.75" customHeight="1">
      <c r="A62" s="328">
        <v>57.0</v>
      </c>
      <c r="B62" s="329">
        <f>IF(LEN(USPS_Pri_Int_Base!B58)&gt;0,ROUND(USPS_Pri_Int_Base!B58*(1+PostalMarkup),2),"N/A")</f>
        <v>235.11</v>
      </c>
      <c r="C62" s="329">
        <f>IF(LEN(USPS_Pri_Int_Base!C58)&gt;0,ROUND(USPS_Pri_Int_Base!C58*(1+PostalMarkup),2),"N/A")</f>
        <v>250.87</v>
      </c>
      <c r="D62" s="329">
        <f>IF(LEN(USPS_Pri_Int_Base!D58)&gt;0,ROUND(USPS_Pri_Int_Base!D58*(1+PostalMarkup),2),"N/A")</f>
        <v>434.6</v>
      </c>
      <c r="E62" s="329">
        <f>IF(LEN(USPS_Pri_Int_Base!E58)&gt;0,ROUND(USPS_Pri_Int_Base!E58*(1+PostalMarkup),2),"N/A")</f>
        <v>299.04</v>
      </c>
      <c r="F62" s="329">
        <f>IF(LEN(USPS_Pri_Int_Base!F58)&gt;0,ROUND(USPS_Pri_Int_Base!F58*(1+PostalMarkup),2),"N/A")</f>
        <v>316.28</v>
      </c>
      <c r="G62" s="329">
        <f>IF(LEN(USPS_Pri_Int_Base!G58)&gt;0,ROUND(USPS_Pri_Int_Base!G58*(1+PostalMarkup),2),"N/A")</f>
        <v>377.69</v>
      </c>
      <c r="H62" s="329">
        <f>IF(LEN(USPS_Pri_Int_Base!H58)&gt;0,ROUND(USPS_Pri_Int_Base!H58*(1+PostalMarkup),2),"N/A")</f>
        <v>378.8</v>
      </c>
      <c r="I62" s="329">
        <f>IF(LEN(USPS_Pri_Int_Base!I58)&gt;0,ROUND(USPS_Pri_Int_Base!I58*(1+PostalMarkup),2),"N/A")</f>
        <v>502.73</v>
      </c>
      <c r="J62" s="329">
        <f>IF(LEN(USPS_Pri_Int_Base!J58)&gt;0,ROUND(USPS_Pri_Int_Base!J58*(1+PostalMarkup),2),"N/A")</f>
        <v>488.46</v>
      </c>
      <c r="K62" s="329">
        <f>IF(LEN(USPS_Pri_Int_Base!K58)&gt;0,ROUND(USPS_Pri_Int_Base!K58*(1+PostalMarkup),2),"N/A")</f>
        <v>341</v>
      </c>
      <c r="L62" s="329">
        <f>IF(LEN(USPS_Pri_Int_Base!L58)&gt;0,ROUND(USPS_Pri_Int_Base!L58*(1+PostalMarkup),2),"N/A")</f>
        <v>371.65</v>
      </c>
      <c r="M62" s="329">
        <f>IF(LEN(USPS_Pri_Int_Base!M58)&gt;0,ROUND(USPS_Pri_Int_Base!M58*(1+PostalMarkup),2),"N/A")</f>
        <v>552.38</v>
      </c>
      <c r="N62" s="329">
        <f>IF(LEN(USPS_Pri_Int_Base!N58)&gt;0,ROUND(USPS_Pri_Int_Base!N58*(1+PostalMarkup),2),"N/A")</f>
        <v>354.84</v>
      </c>
      <c r="O62" s="329">
        <f>IF(LEN(USPS_Pri_Int_Base!O58)&gt;0,ROUND(USPS_Pri_Int_Base!O58*(1+PostalMarkup),2),"N/A")</f>
        <v>344.31</v>
      </c>
      <c r="P62" s="329">
        <f>IF(LEN(USPS_Pri_Int_Base!P58)&gt;0,ROUND(USPS_Pri_Int_Base!P58*(1+PostalMarkup),2),"N/A")</f>
        <v>281.73</v>
      </c>
      <c r="Q62" s="329">
        <f>IF(LEN(USPS_Pri_Int_Base!Q58)&gt;0,ROUND(USPS_Pri_Int_Base!Q58*(1+PostalMarkup),2),"N/A")</f>
        <v>290.22</v>
      </c>
      <c r="R62" s="329">
        <f>IF(LEN(USPS_Pri_Int_Base!R58)&gt;0,ROUND(USPS_Pri_Int_Base!R58*(1+PostalMarkup),2),"N/A")</f>
        <v>318.29</v>
      </c>
      <c r="S62" s="329">
        <f>IF(LEN(USPS_Pri_Int_Base!S58)&gt;0,ROUND(USPS_Pri_Int_Base!S58*(1+PostalMarkup),2),"N/A")</f>
        <v>323.63</v>
      </c>
      <c r="T62" s="329" t="str">
        <f>IF(LEN(USPS_Pri_Int_Base!T58)&gt;0,ROUND(USPS_Pri_Int_Base!T58*(1+PostalMarkup),2),"N/A")</f>
        <v>#VALUE!</v>
      </c>
      <c r="U62" s="329">
        <f>IF(LEN(USPS_Pri_Int_Base!U58)&gt;0,ROUND(USPS_Pri_Int_Base!U58*(1+PostalMarkup),2),"N/A")</f>
        <v>346.67</v>
      </c>
    </row>
    <row r="63" ht="12.75" customHeight="1">
      <c r="A63" s="328">
        <v>58.0</v>
      </c>
      <c r="B63" s="329">
        <f>IF(LEN(USPS_Pri_Int_Base!B59)&gt;0,ROUND(USPS_Pri_Int_Base!B59*(1+PostalMarkup),2),"N/A")</f>
        <v>238.52</v>
      </c>
      <c r="C63" s="329">
        <f>IF(LEN(USPS_Pri_Int_Base!C59)&gt;0,ROUND(USPS_Pri_Int_Base!C59*(1+PostalMarkup),2),"N/A")</f>
        <v>254.4</v>
      </c>
      <c r="D63" s="329">
        <f>IF(LEN(USPS_Pri_Int_Base!D59)&gt;0,ROUND(USPS_Pri_Int_Base!D59*(1+PostalMarkup),2),"N/A")</f>
        <v>441.16</v>
      </c>
      <c r="E63" s="329">
        <f>IF(LEN(USPS_Pri_Int_Base!E59)&gt;0,ROUND(USPS_Pri_Int_Base!E59*(1+PostalMarkup),2),"N/A")</f>
        <v>303.39</v>
      </c>
      <c r="F63" s="329">
        <f>IF(LEN(USPS_Pri_Int_Base!F59)&gt;0,ROUND(USPS_Pri_Int_Base!F59*(1+PostalMarkup),2),"N/A")</f>
        <v>320.87</v>
      </c>
      <c r="G63" s="329">
        <f>IF(LEN(USPS_Pri_Int_Base!G59)&gt;0,ROUND(USPS_Pri_Int_Base!G59*(1+PostalMarkup),2),"N/A")</f>
        <v>383.54</v>
      </c>
      <c r="H63" s="329">
        <f>IF(LEN(USPS_Pri_Int_Base!H59)&gt;0,ROUND(USPS_Pri_Int_Base!H59*(1+PostalMarkup),2),"N/A")</f>
        <v>384.63</v>
      </c>
      <c r="I63" s="329">
        <f>IF(LEN(USPS_Pri_Int_Base!I59)&gt;0,ROUND(USPS_Pri_Int_Base!I59*(1+PostalMarkup),2),"N/A")</f>
        <v>510.61</v>
      </c>
      <c r="J63" s="329">
        <f>IF(LEN(USPS_Pri_Int_Base!J59)&gt;0,ROUND(USPS_Pri_Int_Base!J59*(1+PostalMarkup),2),"N/A")</f>
        <v>496.01</v>
      </c>
      <c r="K63" s="329">
        <f>IF(LEN(USPS_Pri_Int_Base!K59)&gt;0,ROUND(USPS_Pri_Int_Base!K59*(1+PostalMarkup),2),"N/A")</f>
        <v>346.12</v>
      </c>
      <c r="L63" s="329">
        <f>IF(LEN(USPS_Pri_Int_Base!L59)&gt;0,ROUND(USPS_Pri_Int_Base!L59*(1+PostalMarkup),2),"N/A")</f>
        <v>377.34</v>
      </c>
      <c r="M63" s="329">
        <f>IF(LEN(USPS_Pri_Int_Base!M59)&gt;0,ROUND(USPS_Pri_Int_Base!M59*(1+PostalMarkup),2),"N/A")</f>
        <v>561.23</v>
      </c>
      <c r="N63" s="329">
        <f>IF(LEN(USPS_Pri_Int_Base!N59)&gt;0,ROUND(USPS_Pri_Int_Base!N59*(1+PostalMarkup),2),"N/A")</f>
        <v>360.06</v>
      </c>
      <c r="O63" s="329">
        <f>IF(LEN(USPS_Pri_Int_Base!O59)&gt;0,ROUND(USPS_Pri_Int_Base!O59*(1+PostalMarkup),2),"N/A")</f>
        <v>349.33</v>
      </c>
      <c r="P63" s="329">
        <f>IF(LEN(USPS_Pri_Int_Base!P59)&gt;0,ROUND(USPS_Pri_Int_Base!P59*(1+PostalMarkup),2),"N/A")</f>
        <v>285.76</v>
      </c>
      <c r="Q63" s="329">
        <f>IF(LEN(USPS_Pri_Int_Base!Q59)&gt;0,ROUND(USPS_Pri_Int_Base!Q59*(1+PostalMarkup),2),"N/A")</f>
        <v>294.31</v>
      </c>
      <c r="R63" s="329">
        <f>IF(LEN(USPS_Pri_Int_Base!R59)&gt;0,ROUND(USPS_Pri_Int_Base!R59*(1+PostalMarkup),2),"N/A")</f>
        <v>322.81</v>
      </c>
      <c r="S63" s="329">
        <f>IF(LEN(USPS_Pri_Int_Base!S59)&gt;0,ROUND(USPS_Pri_Int_Base!S59*(1+PostalMarkup),2),"N/A")</f>
        <v>328.1</v>
      </c>
      <c r="T63" s="329" t="str">
        <f>IF(LEN(USPS_Pri_Int_Base!T59)&gt;0,ROUND(USPS_Pri_Int_Base!T59*(1+PostalMarkup),2),"N/A")</f>
        <v>#VALUE!</v>
      </c>
      <c r="U63" s="329">
        <f>IF(LEN(USPS_Pri_Int_Base!U59)&gt;0,ROUND(USPS_Pri_Int_Base!U59*(1+PostalMarkup),2),"N/A")</f>
        <v>351.71</v>
      </c>
    </row>
    <row r="64" ht="12.75" customHeight="1">
      <c r="A64" s="328">
        <v>59.0</v>
      </c>
      <c r="B64" s="329">
        <f>IF(LEN(USPS_Pri_Int_Base!B60)&gt;0,ROUND(USPS_Pri_Int_Base!B60*(1+PostalMarkup),2),"N/A")</f>
        <v>241.95</v>
      </c>
      <c r="C64" s="329">
        <f>IF(LEN(USPS_Pri_Int_Base!C60)&gt;0,ROUND(USPS_Pri_Int_Base!C60*(1+PostalMarkup),2),"N/A")</f>
        <v>257.92</v>
      </c>
      <c r="D64" s="329">
        <f>IF(LEN(USPS_Pri_Int_Base!D60)&gt;0,ROUND(USPS_Pri_Int_Base!D60*(1+PostalMarkup),2),"N/A")</f>
        <v>447.77</v>
      </c>
      <c r="E64" s="329">
        <f>IF(LEN(USPS_Pri_Int_Base!E60)&gt;0,ROUND(USPS_Pri_Int_Base!E60*(1+PostalMarkup),2),"N/A")</f>
        <v>307.75</v>
      </c>
      <c r="F64" s="329">
        <f>IF(LEN(USPS_Pri_Int_Base!F60)&gt;0,ROUND(USPS_Pri_Int_Base!F60*(1+PostalMarkup),2),"N/A")</f>
        <v>325.47</v>
      </c>
      <c r="G64" s="329">
        <f>IF(LEN(USPS_Pri_Int_Base!G60)&gt;0,ROUND(USPS_Pri_Int_Base!G60*(1+PostalMarkup),2),"N/A")</f>
        <v>389.39</v>
      </c>
      <c r="H64" s="329">
        <f>IF(LEN(USPS_Pri_Int_Base!H60)&gt;0,ROUND(USPS_Pri_Int_Base!H60*(1+PostalMarkup),2),"N/A")</f>
        <v>390.47</v>
      </c>
      <c r="I64" s="329">
        <f>IF(LEN(USPS_Pri_Int_Base!I60)&gt;0,ROUND(USPS_Pri_Int_Base!I60*(1+PostalMarkup),2),"N/A")</f>
        <v>518.39</v>
      </c>
      <c r="J64" s="329">
        <f>IF(LEN(USPS_Pri_Int_Base!J60)&gt;0,ROUND(USPS_Pri_Int_Base!J60*(1+PostalMarkup),2),"N/A")</f>
        <v>503.56</v>
      </c>
      <c r="K64" s="329">
        <f>IF(LEN(USPS_Pri_Int_Base!K60)&gt;0,ROUND(USPS_Pri_Int_Base!K60*(1+PostalMarkup),2),"N/A")</f>
        <v>351.14</v>
      </c>
      <c r="L64" s="329">
        <f>IF(LEN(USPS_Pri_Int_Base!L60)&gt;0,ROUND(USPS_Pri_Int_Base!L60*(1+PostalMarkup),2),"N/A")</f>
        <v>383.04</v>
      </c>
      <c r="M64" s="329">
        <f>IF(LEN(USPS_Pri_Int_Base!M60)&gt;0,ROUND(USPS_Pri_Int_Base!M60*(1+PostalMarkup),2),"N/A")</f>
        <v>570.1</v>
      </c>
      <c r="N64" s="329">
        <f>IF(LEN(USPS_Pri_Int_Base!N60)&gt;0,ROUND(USPS_Pri_Int_Base!N60*(1+PostalMarkup),2),"N/A")</f>
        <v>365.42</v>
      </c>
      <c r="O64" s="329">
        <f>IF(LEN(USPS_Pri_Int_Base!O60)&gt;0,ROUND(USPS_Pri_Int_Base!O60*(1+PostalMarkup),2),"N/A")</f>
        <v>354.28</v>
      </c>
      <c r="P64" s="329">
        <f>IF(LEN(USPS_Pri_Int_Base!P60)&gt;0,ROUND(USPS_Pri_Int_Base!P60*(1+PostalMarkup),2),"N/A")</f>
        <v>289.73</v>
      </c>
      <c r="Q64" s="329">
        <f>IF(LEN(USPS_Pri_Int_Base!Q60)&gt;0,ROUND(USPS_Pri_Int_Base!Q60*(1+PostalMarkup),2),"N/A")</f>
        <v>298.44</v>
      </c>
      <c r="R64" s="329">
        <f>IF(LEN(USPS_Pri_Int_Base!R60)&gt;0,ROUND(USPS_Pri_Int_Base!R60*(1+PostalMarkup),2),"N/A")</f>
        <v>327.33</v>
      </c>
      <c r="S64" s="329">
        <f>IF(LEN(USPS_Pri_Int_Base!S60)&gt;0,ROUND(USPS_Pri_Int_Base!S60*(1+PostalMarkup),2),"N/A")</f>
        <v>332.67</v>
      </c>
      <c r="T64" s="329" t="str">
        <f>IF(LEN(USPS_Pri_Int_Base!T60)&gt;0,ROUND(USPS_Pri_Int_Base!T60*(1+PostalMarkup),2),"N/A")</f>
        <v>#VALUE!</v>
      </c>
      <c r="U64" s="329">
        <f>IF(LEN(USPS_Pri_Int_Base!U60)&gt;0,ROUND(USPS_Pri_Int_Base!U60*(1+PostalMarkup),2),"N/A")</f>
        <v>356.77</v>
      </c>
    </row>
    <row r="65" ht="12.75" customHeight="1">
      <c r="A65" s="328">
        <v>60.0</v>
      </c>
      <c r="B65" s="329">
        <f>IF(LEN(USPS_Pri_Int_Base!B61)&gt;0,ROUND(USPS_Pri_Int_Base!B61*(1+PostalMarkup),2),"N/A")</f>
        <v>245.36</v>
      </c>
      <c r="C65" s="329">
        <f>IF(LEN(USPS_Pri_Int_Base!C61)&gt;0,ROUND(USPS_Pri_Int_Base!C61*(1+PostalMarkup),2),"N/A")</f>
        <v>261.45</v>
      </c>
      <c r="D65" s="329">
        <f>IF(LEN(USPS_Pri_Int_Base!D61)&gt;0,ROUND(USPS_Pri_Int_Base!D61*(1+PostalMarkup),2),"N/A")</f>
        <v>454.33</v>
      </c>
      <c r="E65" s="329">
        <f>IF(LEN(USPS_Pri_Int_Base!E61)&gt;0,ROUND(USPS_Pri_Int_Base!E61*(1+PostalMarkup),2),"N/A")</f>
        <v>312.11</v>
      </c>
      <c r="F65" s="329">
        <f>IF(LEN(USPS_Pri_Int_Base!F61)&gt;0,ROUND(USPS_Pri_Int_Base!F61*(1+PostalMarkup),2),"N/A")</f>
        <v>330.06</v>
      </c>
      <c r="G65" s="329">
        <f>IF(LEN(USPS_Pri_Int_Base!G61)&gt;0,ROUND(USPS_Pri_Int_Base!G61*(1+PostalMarkup),2),"N/A")</f>
        <v>395.23</v>
      </c>
      <c r="H65" s="329">
        <f>IF(LEN(USPS_Pri_Int_Base!H61)&gt;0,ROUND(USPS_Pri_Int_Base!H61*(1+PostalMarkup),2),"N/A")</f>
        <v>396.3</v>
      </c>
      <c r="I65" s="329">
        <f>IF(LEN(USPS_Pri_Int_Base!I61)&gt;0,ROUND(USPS_Pri_Int_Base!I61*(1+PostalMarkup),2),"N/A")</f>
        <v>526.16</v>
      </c>
      <c r="J65" s="329">
        <f>IF(LEN(USPS_Pri_Int_Base!J61)&gt;0,ROUND(USPS_Pri_Int_Base!J61*(1+PostalMarkup),2),"N/A")</f>
        <v>511.17</v>
      </c>
      <c r="K65" s="329">
        <f>IF(LEN(USPS_Pri_Int_Base!K61)&gt;0,ROUND(USPS_Pri_Int_Base!K61*(1+PostalMarkup),2),"N/A")</f>
        <v>356.26</v>
      </c>
      <c r="L65" s="329">
        <f>IF(LEN(USPS_Pri_Int_Base!L61)&gt;0,ROUND(USPS_Pri_Int_Base!L61*(1+PostalMarkup),2),"N/A")</f>
        <v>388.73</v>
      </c>
      <c r="M65" s="329">
        <f>IF(LEN(USPS_Pri_Int_Base!M61)&gt;0,ROUND(USPS_Pri_Int_Base!M61*(1+PostalMarkup),2),"N/A")</f>
        <v>578.95</v>
      </c>
      <c r="N65" s="329">
        <f>IF(LEN(USPS_Pri_Int_Base!N61)&gt;0,ROUND(USPS_Pri_Int_Base!N61*(1+PostalMarkup),2),"N/A")</f>
        <v>370.66</v>
      </c>
      <c r="O65" s="329">
        <f>IF(LEN(USPS_Pri_Int_Base!O61)&gt;0,ROUND(USPS_Pri_Int_Base!O61*(1+PostalMarkup),2),"N/A")</f>
        <v>359.3</v>
      </c>
      <c r="P65" s="329">
        <f>IF(LEN(USPS_Pri_Int_Base!P61)&gt;0,ROUND(USPS_Pri_Int_Base!P61*(1+PostalMarkup),2),"N/A")</f>
        <v>293.76</v>
      </c>
      <c r="Q65" s="329">
        <f>IF(LEN(USPS_Pri_Int_Base!Q61)&gt;0,ROUND(USPS_Pri_Int_Base!Q61*(1+PostalMarkup),2),"N/A")</f>
        <v>302.58</v>
      </c>
      <c r="R65" s="329">
        <f>IF(LEN(USPS_Pri_Int_Base!R61)&gt;0,ROUND(USPS_Pri_Int_Base!R61*(1+PostalMarkup),2),"N/A")</f>
        <v>331.85</v>
      </c>
      <c r="S65" s="329">
        <f>IF(LEN(USPS_Pri_Int_Base!S61)&gt;0,ROUND(USPS_Pri_Int_Base!S61*(1+PostalMarkup),2),"N/A")</f>
        <v>337.19</v>
      </c>
      <c r="T65" s="329" t="str">
        <f>IF(LEN(USPS_Pri_Int_Base!T61)&gt;0,ROUND(USPS_Pri_Int_Base!T61*(1+PostalMarkup),2),"N/A")</f>
        <v>#VALUE!</v>
      </c>
      <c r="U65" s="329">
        <f>IF(LEN(USPS_Pri_Int_Base!U61)&gt;0,ROUND(USPS_Pri_Int_Base!U61*(1+PostalMarkup),2),"N/A")</f>
        <v>361.83</v>
      </c>
    </row>
    <row r="66" ht="12.75" customHeight="1">
      <c r="A66" s="328">
        <v>61.0</v>
      </c>
      <c r="B66" s="329">
        <f>IF(LEN(USPS_Pri_Int_Base!B62)&gt;0,ROUND(USPS_Pri_Int_Base!B62*(1+PostalMarkup),2),"N/A")</f>
        <v>248.77</v>
      </c>
      <c r="C66" s="329">
        <f>IF(LEN(USPS_Pri_Int_Base!C62)&gt;0,ROUND(USPS_Pri_Int_Base!C62*(1+PostalMarkup),2),"N/A")</f>
        <v>264.94</v>
      </c>
      <c r="D66" s="329">
        <f>IF(LEN(USPS_Pri_Int_Base!D62)&gt;0,ROUND(USPS_Pri_Int_Base!D62*(1+PostalMarkup),2),"N/A")</f>
        <v>460.96</v>
      </c>
      <c r="E66" s="329">
        <f>IF(LEN(USPS_Pri_Int_Base!E62)&gt;0,ROUND(USPS_Pri_Int_Base!E62*(1+PostalMarkup),2),"N/A")</f>
        <v>316.47</v>
      </c>
      <c r="F66" s="329">
        <f>IF(LEN(USPS_Pri_Int_Base!F62)&gt;0,ROUND(USPS_Pri_Int_Base!F62*(1+PostalMarkup),2),"N/A")</f>
        <v>334.64</v>
      </c>
      <c r="G66" s="329">
        <f>IF(LEN(USPS_Pri_Int_Base!G62)&gt;0,ROUND(USPS_Pri_Int_Base!G62*(1+PostalMarkup),2),"N/A")</f>
        <v>401.08</v>
      </c>
      <c r="H66" s="329">
        <f>IF(LEN(USPS_Pri_Int_Base!H62)&gt;0,ROUND(USPS_Pri_Int_Base!H62*(1+PostalMarkup),2),"N/A")</f>
        <v>402.14</v>
      </c>
      <c r="I66" s="329">
        <f>IF(LEN(USPS_Pri_Int_Base!I62)&gt;0,ROUND(USPS_Pri_Int_Base!I62*(1+PostalMarkup),2),"N/A")</f>
        <v>533.98</v>
      </c>
      <c r="J66" s="329">
        <f>IF(LEN(USPS_Pri_Int_Base!J62)&gt;0,ROUND(USPS_Pri_Int_Base!J62*(1+PostalMarkup),2),"N/A")</f>
        <v>518.72</v>
      </c>
      <c r="K66" s="329">
        <f>IF(LEN(USPS_Pri_Int_Base!K62)&gt;0,ROUND(USPS_Pri_Int_Base!K62*(1+PostalMarkup),2),"N/A")</f>
        <v>361.28</v>
      </c>
      <c r="L66" s="329">
        <f>IF(LEN(USPS_Pri_Int_Base!L62)&gt;0,ROUND(USPS_Pri_Int_Base!L62*(1+PostalMarkup),2),"N/A")</f>
        <v>394.43</v>
      </c>
      <c r="M66" s="329">
        <f>IF(LEN(USPS_Pri_Int_Base!M62)&gt;0,ROUND(USPS_Pri_Int_Base!M62*(1+PostalMarkup),2),"N/A")</f>
        <v>587.81</v>
      </c>
      <c r="N66" s="329">
        <f>IF(LEN(USPS_Pri_Int_Base!N62)&gt;0,ROUND(USPS_Pri_Int_Base!N62*(1+PostalMarkup),2),"N/A")</f>
        <v>375.95</v>
      </c>
      <c r="O66" s="329">
        <f>IF(LEN(USPS_Pri_Int_Base!O62)&gt;0,ROUND(USPS_Pri_Int_Base!O62*(1+PostalMarkup),2),"N/A")</f>
        <v>364.25</v>
      </c>
      <c r="P66" s="329">
        <f>IF(LEN(USPS_Pri_Int_Base!P62)&gt;0,ROUND(USPS_Pri_Int_Base!P62*(1+PostalMarkup),2),"N/A")</f>
        <v>297.78</v>
      </c>
      <c r="Q66" s="329">
        <f>IF(LEN(USPS_Pri_Int_Base!Q62)&gt;0,ROUND(USPS_Pri_Int_Base!Q62*(1+PostalMarkup),2),"N/A")</f>
        <v>306.71</v>
      </c>
      <c r="R66" s="329">
        <f>IF(LEN(USPS_Pri_Int_Base!R62)&gt;0,ROUND(USPS_Pri_Int_Base!R62*(1+PostalMarkup),2),"N/A")</f>
        <v>336.37</v>
      </c>
      <c r="S66" s="329">
        <f>IF(LEN(USPS_Pri_Int_Base!S62)&gt;0,ROUND(USPS_Pri_Int_Base!S62*(1+PostalMarkup),2),"N/A")</f>
        <v>341.7</v>
      </c>
      <c r="T66" s="329" t="str">
        <f>IF(LEN(USPS_Pri_Int_Base!T62)&gt;0,ROUND(USPS_Pri_Int_Base!T62*(1+PostalMarkup),2),"N/A")</f>
        <v>#VALUE!</v>
      </c>
      <c r="U66" s="329">
        <f>IF(LEN(USPS_Pri_Int_Base!U62)&gt;0,ROUND(USPS_Pri_Int_Base!U62*(1+PostalMarkup),2),"N/A")</f>
        <v>366.88</v>
      </c>
    </row>
    <row r="67" ht="12.75" customHeight="1">
      <c r="A67" s="328">
        <v>62.0</v>
      </c>
      <c r="B67" s="329">
        <f>IF(LEN(USPS_Pri_Int_Base!B63)&gt;0,ROUND(USPS_Pri_Int_Base!B63*(1+PostalMarkup),2),"N/A")</f>
        <v>252.23</v>
      </c>
      <c r="C67" s="329">
        <f>IF(LEN(USPS_Pri_Int_Base!C63)&gt;0,ROUND(USPS_Pri_Int_Base!C63*(1+PostalMarkup),2),"N/A")</f>
        <v>268.51</v>
      </c>
      <c r="D67" s="329">
        <f>IF(LEN(USPS_Pri_Int_Base!D63)&gt;0,ROUND(USPS_Pri_Int_Base!D63*(1+PostalMarkup),2),"N/A")</f>
        <v>467.51</v>
      </c>
      <c r="E67" s="329">
        <f>IF(LEN(USPS_Pri_Int_Base!E63)&gt;0,ROUND(USPS_Pri_Int_Base!E63*(1+PostalMarkup),2),"N/A")</f>
        <v>320.83</v>
      </c>
      <c r="F67" s="329">
        <f>IF(LEN(USPS_Pri_Int_Base!F63)&gt;0,ROUND(USPS_Pri_Int_Base!F63*(1+PostalMarkup),2),"N/A")</f>
        <v>339.23</v>
      </c>
      <c r="G67" s="329">
        <f>IF(LEN(USPS_Pri_Int_Base!G63)&gt;0,ROUND(USPS_Pri_Int_Base!G63*(1+PostalMarkup),2),"N/A")</f>
        <v>406.93</v>
      </c>
      <c r="H67" s="329">
        <f>IF(LEN(USPS_Pri_Int_Base!H63)&gt;0,ROUND(USPS_Pri_Int_Base!H63*(1+PostalMarkup),2),"N/A")</f>
        <v>407.97</v>
      </c>
      <c r="I67" s="329">
        <f>IF(LEN(USPS_Pri_Int_Base!I63)&gt;0,ROUND(USPS_Pri_Int_Base!I63*(1+PostalMarkup),2),"N/A")</f>
        <v>541.82</v>
      </c>
      <c r="J67" s="329">
        <f>IF(LEN(USPS_Pri_Int_Base!J63)&gt;0,ROUND(USPS_Pri_Int_Base!J63*(1+PostalMarkup),2),"N/A")</f>
        <v>526.26</v>
      </c>
      <c r="K67" s="329">
        <f>IF(LEN(USPS_Pri_Int_Base!K63)&gt;0,ROUND(USPS_Pri_Int_Base!K63*(1+PostalMarkup),2),"N/A")</f>
        <v>366.36</v>
      </c>
      <c r="L67" s="329">
        <f>IF(LEN(USPS_Pri_Int_Base!L63)&gt;0,ROUND(USPS_Pri_Int_Base!L63*(1+PostalMarkup),2),"N/A")</f>
        <v>400.13</v>
      </c>
      <c r="M67" s="329">
        <f>IF(LEN(USPS_Pri_Int_Base!M63)&gt;0,ROUND(USPS_Pri_Int_Base!M63*(1+PostalMarkup),2),"N/A")</f>
        <v>596.66</v>
      </c>
      <c r="N67" s="329">
        <f>IF(LEN(USPS_Pri_Int_Base!N63)&gt;0,ROUND(USPS_Pri_Int_Base!N63*(1+PostalMarkup),2),"N/A")</f>
        <v>381.24</v>
      </c>
      <c r="O67" s="329">
        <f>IF(LEN(USPS_Pri_Int_Base!O63)&gt;0,ROUND(USPS_Pri_Int_Base!O63*(1+PostalMarkup),2),"N/A")</f>
        <v>369.23</v>
      </c>
      <c r="P67" s="329">
        <f>IF(LEN(USPS_Pri_Int_Base!P63)&gt;0,ROUND(USPS_Pri_Int_Base!P63*(1+PostalMarkup),2),"N/A")</f>
        <v>301.75</v>
      </c>
      <c r="Q67" s="329">
        <f>IF(LEN(USPS_Pri_Int_Base!Q63)&gt;0,ROUND(USPS_Pri_Int_Base!Q63*(1+PostalMarkup),2),"N/A")</f>
        <v>310.84</v>
      </c>
      <c r="R67" s="329">
        <f>IF(LEN(USPS_Pri_Int_Base!R63)&gt;0,ROUND(USPS_Pri_Int_Base!R63*(1+PostalMarkup),2),"N/A")</f>
        <v>340.89</v>
      </c>
      <c r="S67" s="329">
        <f>IF(LEN(USPS_Pri_Int_Base!S63)&gt;0,ROUND(USPS_Pri_Int_Base!S63*(1+PostalMarkup),2),"N/A")</f>
        <v>346.34</v>
      </c>
      <c r="T67" s="329" t="str">
        <f>IF(LEN(USPS_Pri_Int_Base!T63)&gt;0,ROUND(USPS_Pri_Int_Base!T63*(1+PostalMarkup),2),"N/A")</f>
        <v>#VALUE!</v>
      </c>
      <c r="U67" s="329">
        <f>IF(LEN(USPS_Pri_Int_Base!U63)&gt;0,ROUND(USPS_Pri_Int_Base!U63*(1+PostalMarkup),2),"N/A")</f>
        <v>371.94</v>
      </c>
    </row>
    <row r="68" ht="12.75" customHeight="1">
      <c r="A68" s="328">
        <v>63.0</v>
      </c>
      <c r="B68" s="329">
        <f>IF(LEN(USPS_Pri_Int_Base!B64)&gt;0,ROUND(USPS_Pri_Int_Base!B64*(1+PostalMarkup),2),"N/A")</f>
        <v>255.65</v>
      </c>
      <c r="C68" s="329">
        <f>IF(LEN(USPS_Pri_Int_Base!C64)&gt;0,ROUND(USPS_Pri_Int_Base!C64*(1+PostalMarkup),2),"N/A")</f>
        <v>271.99</v>
      </c>
      <c r="D68" s="329">
        <f>IF(LEN(USPS_Pri_Int_Base!D64)&gt;0,ROUND(USPS_Pri_Int_Base!D64*(1+PostalMarkup),2),"N/A")</f>
        <v>474.12</v>
      </c>
      <c r="E68" s="329">
        <f>IF(LEN(USPS_Pri_Int_Base!E64)&gt;0,ROUND(USPS_Pri_Int_Base!E64*(1+PostalMarkup),2),"N/A")</f>
        <v>325.18</v>
      </c>
      <c r="F68" s="329">
        <f>IF(LEN(USPS_Pri_Int_Base!F64)&gt;0,ROUND(USPS_Pri_Int_Base!F64*(1+PostalMarkup),2),"N/A")</f>
        <v>343.82</v>
      </c>
      <c r="G68" s="329">
        <f>IF(LEN(USPS_Pri_Int_Base!G64)&gt;0,ROUND(USPS_Pri_Int_Base!G64*(1+PostalMarkup),2),"N/A")</f>
        <v>412.79</v>
      </c>
      <c r="H68" s="329">
        <f>IF(LEN(USPS_Pri_Int_Base!H64)&gt;0,ROUND(USPS_Pri_Int_Base!H64*(1+PostalMarkup),2),"N/A")</f>
        <v>413.81</v>
      </c>
      <c r="I68" s="329">
        <f>IF(LEN(USPS_Pri_Int_Base!I64)&gt;0,ROUND(USPS_Pri_Int_Base!I64*(1+PostalMarkup),2),"N/A")</f>
        <v>549.59</v>
      </c>
      <c r="J68" s="329">
        <f>IF(LEN(USPS_Pri_Int_Base!J64)&gt;0,ROUND(USPS_Pri_Int_Base!J64*(1+PostalMarkup),2),"N/A")</f>
        <v>533.93</v>
      </c>
      <c r="K68" s="329">
        <f>IF(LEN(USPS_Pri_Int_Base!K64)&gt;0,ROUND(USPS_Pri_Int_Base!K64*(1+PostalMarkup),2),"N/A")</f>
        <v>371.43</v>
      </c>
      <c r="L68" s="329">
        <f>IF(LEN(USPS_Pri_Int_Base!L64)&gt;0,ROUND(USPS_Pri_Int_Base!L64*(1+PostalMarkup),2),"N/A")</f>
        <v>405.82</v>
      </c>
      <c r="M68" s="329">
        <f>IF(LEN(USPS_Pri_Int_Base!M64)&gt;0,ROUND(USPS_Pri_Int_Base!M64*(1+PostalMarkup),2),"N/A")</f>
        <v>605.53</v>
      </c>
      <c r="N68" s="329">
        <f>IF(LEN(USPS_Pri_Int_Base!N64)&gt;0,ROUND(USPS_Pri_Int_Base!N64*(1+PostalMarkup),2),"N/A")</f>
        <v>386.53</v>
      </c>
      <c r="O68" s="329">
        <f>IF(LEN(USPS_Pri_Int_Base!O64)&gt;0,ROUND(USPS_Pri_Int_Base!O64*(1+PostalMarkup),2),"N/A")</f>
        <v>374.24</v>
      </c>
      <c r="P68" s="329">
        <f>IF(LEN(USPS_Pri_Int_Base!P64)&gt;0,ROUND(USPS_Pri_Int_Base!P64*(1+PostalMarkup),2),"N/A")</f>
        <v>305.77</v>
      </c>
      <c r="Q68" s="329">
        <f>IF(LEN(USPS_Pri_Int_Base!Q64)&gt;0,ROUND(USPS_Pri_Int_Base!Q64*(1+PostalMarkup),2),"N/A")</f>
        <v>314.93</v>
      </c>
      <c r="R68" s="329">
        <f>IF(LEN(USPS_Pri_Int_Base!R64)&gt;0,ROUND(USPS_Pri_Int_Base!R64*(1+PostalMarkup),2),"N/A")</f>
        <v>345.41</v>
      </c>
      <c r="S68" s="329">
        <f>IF(LEN(USPS_Pri_Int_Base!S64)&gt;0,ROUND(USPS_Pri_Int_Base!S64*(1+PostalMarkup),2),"N/A")</f>
        <v>350.87</v>
      </c>
      <c r="T68" s="329" t="str">
        <f>IF(LEN(USPS_Pri_Int_Base!T64)&gt;0,ROUND(USPS_Pri_Int_Base!T64*(1+PostalMarkup),2),"N/A")</f>
        <v>#VALUE!</v>
      </c>
      <c r="U68" s="329">
        <f>IF(LEN(USPS_Pri_Int_Base!U64)&gt;0,ROUND(USPS_Pri_Int_Base!U64*(1+PostalMarkup),2),"N/A")</f>
        <v>377</v>
      </c>
    </row>
    <row r="69" ht="12.75" customHeight="1">
      <c r="A69" s="328">
        <v>64.0</v>
      </c>
      <c r="B69" s="329">
        <f>IF(LEN(USPS_Pri_Int_Base!B65)&gt;0,ROUND(USPS_Pri_Int_Base!B65*(1+PostalMarkup),2),"N/A")</f>
        <v>259.06</v>
      </c>
      <c r="C69" s="329">
        <f>IF(LEN(USPS_Pri_Int_Base!C65)&gt;0,ROUND(USPS_Pri_Int_Base!C65*(1+PostalMarkup),2),"N/A")</f>
        <v>275.56</v>
      </c>
      <c r="D69" s="329">
        <f>IF(LEN(USPS_Pri_Int_Base!D65)&gt;0,ROUND(USPS_Pri_Int_Base!D65*(1+PostalMarkup),2),"N/A")</f>
        <v>480.68</v>
      </c>
      <c r="E69" s="329">
        <f>IF(LEN(USPS_Pri_Int_Base!E65)&gt;0,ROUND(USPS_Pri_Int_Base!E65*(1+PostalMarkup),2),"N/A")</f>
        <v>329.54</v>
      </c>
      <c r="F69" s="329">
        <f>IF(LEN(USPS_Pri_Int_Base!F65)&gt;0,ROUND(USPS_Pri_Int_Base!F65*(1+PostalMarkup),2),"N/A")</f>
        <v>348.4</v>
      </c>
      <c r="G69" s="329">
        <f>IF(LEN(USPS_Pri_Int_Base!G65)&gt;0,ROUND(USPS_Pri_Int_Base!G65*(1+PostalMarkup),2),"N/A")</f>
        <v>418.64</v>
      </c>
      <c r="H69" s="329">
        <f>IF(LEN(USPS_Pri_Int_Base!H65)&gt;0,ROUND(USPS_Pri_Int_Base!H65*(1+PostalMarkup),2),"N/A")</f>
        <v>419.64</v>
      </c>
      <c r="I69" s="329">
        <f>IF(LEN(USPS_Pri_Int_Base!I65)&gt;0,ROUND(USPS_Pri_Int_Base!I65*(1+PostalMarkup),2),"N/A")</f>
        <v>557.41</v>
      </c>
      <c r="J69" s="329">
        <f>IF(LEN(USPS_Pri_Int_Base!J65)&gt;0,ROUND(USPS_Pri_Int_Base!J65*(1+PostalMarkup),2),"N/A")</f>
        <v>541.48</v>
      </c>
      <c r="K69" s="329">
        <f>IF(LEN(USPS_Pri_Int_Base!K65)&gt;0,ROUND(USPS_Pri_Int_Base!K65*(1+PostalMarkup),2),"N/A")</f>
        <v>376.5</v>
      </c>
      <c r="L69" s="329">
        <f>IF(LEN(USPS_Pri_Int_Base!L65)&gt;0,ROUND(USPS_Pri_Int_Base!L65*(1+PostalMarkup),2),"N/A")</f>
        <v>411.52</v>
      </c>
      <c r="M69" s="329">
        <f>IF(LEN(USPS_Pri_Int_Base!M65)&gt;0,ROUND(USPS_Pri_Int_Base!M65*(1+PostalMarkup),2),"N/A")</f>
        <v>614.38</v>
      </c>
      <c r="N69" s="329">
        <f>IF(LEN(USPS_Pri_Int_Base!N65)&gt;0,ROUND(USPS_Pri_Int_Base!N65*(1+PostalMarkup),2),"N/A")</f>
        <v>391.82</v>
      </c>
      <c r="O69" s="329">
        <f>IF(LEN(USPS_Pri_Int_Base!O65)&gt;0,ROUND(USPS_Pri_Int_Base!O65*(1+PostalMarkup),2),"N/A")</f>
        <v>379.19</v>
      </c>
      <c r="P69" s="329">
        <f>IF(LEN(USPS_Pri_Int_Base!P65)&gt;0,ROUND(USPS_Pri_Int_Base!P65*(1+PostalMarkup),2),"N/A")</f>
        <v>309.74</v>
      </c>
      <c r="Q69" s="329">
        <f>IF(LEN(USPS_Pri_Int_Base!Q65)&gt;0,ROUND(USPS_Pri_Int_Base!Q65*(1+PostalMarkup),2),"N/A")</f>
        <v>319.06</v>
      </c>
      <c r="R69" s="329">
        <f>IF(LEN(USPS_Pri_Int_Base!R65)&gt;0,ROUND(USPS_Pri_Int_Base!R65*(1+PostalMarkup),2),"N/A")</f>
        <v>349.92</v>
      </c>
      <c r="S69" s="329">
        <f>IF(LEN(USPS_Pri_Int_Base!S65)&gt;0,ROUND(USPS_Pri_Int_Base!S65*(1+PostalMarkup),2),"N/A")</f>
        <v>355.38</v>
      </c>
      <c r="T69" s="329" t="str">
        <f>IF(LEN(USPS_Pri_Int_Base!T65)&gt;0,ROUND(USPS_Pri_Int_Base!T65*(1+PostalMarkup),2),"N/A")</f>
        <v>#VALUE!</v>
      </c>
      <c r="U69" s="329">
        <f>IF(LEN(USPS_Pri_Int_Base!U65)&gt;0,ROUND(USPS_Pri_Int_Base!U65*(1+PostalMarkup),2),"N/A")</f>
        <v>382.05</v>
      </c>
    </row>
    <row r="70" ht="12.75" customHeight="1">
      <c r="A70" s="328">
        <v>65.0</v>
      </c>
      <c r="B70" s="329">
        <f>IF(LEN(USPS_Pri_Int_Base!B66)&gt;0,ROUND(USPS_Pri_Int_Base!B66*(1+PostalMarkup),2),"N/A")</f>
        <v>262.46</v>
      </c>
      <c r="C70" s="329">
        <f>IF(LEN(USPS_Pri_Int_Base!C66)&gt;0,ROUND(USPS_Pri_Int_Base!C66*(1+PostalMarkup),2),"N/A")</f>
        <v>279.04</v>
      </c>
      <c r="D70" s="329">
        <f>IF(LEN(USPS_Pri_Int_Base!D66)&gt;0,ROUND(USPS_Pri_Int_Base!D66*(1+PostalMarkup),2),"N/A")</f>
        <v>487.29</v>
      </c>
      <c r="E70" s="329">
        <f>IF(LEN(USPS_Pri_Int_Base!E66)&gt;0,ROUND(USPS_Pri_Int_Base!E66*(1+PostalMarkup),2),"N/A")</f>
        <v>333.89</v>
      </c>
      <c r="F70" s="329">
        <f>IF(LEN(USPS_Pri_Int_Base!F66)&gt;0,ROUND(USPS_Pri_Int_Base!F66*(1+PostalMarkup),2),"N/A")</f>
        <v>352.99</v>
      </c>
      <c r="G70" s="329">
        <f>IF(LEN(USPS_Pri_Int_Base!G66)&gt;0,ROUND(USPS_Pri_Int_Base!G66*(1+PostalMarkup),2),"N/A")</f>
        <v>424.49</v>
      </c>
      <c r="H70" s="329">
        <f>IF(LEN(USPS_Pri_Int_Base!H66)&gt;0,ROUND(USPS_Pri_Int_Base!H66*(1+PostalMarkup),2),"N/A")</f>
        <v>425.48</v>
      </c>
      <c r="I70" s="329">
        <f>IF(LEN(USPS_Pri_Int_Base!I66)&gt;0,ROUND(USPS_Pri_Int_Base!I66*(1+PostalMarkup),2),"N/A")</f>
        <v>565.25</v>
      </c>
      <c r="J70" s="329">
        <f>IF(LEN(USPS_Pri_Int_Base!J66)&gt;0,ROUND(USPS_Pri_Int_Base!J66*(1+PostalMarkup),2),"N/A")</f>
        <v>549.09</v>
      </c>
      <c r="K70" s="329">
        <f>IF(LEN(USPS_Pri_Int_Base!K66)&gt;0,ROUND(USPS_Pri_Int_Base!K66*(1+PostalMarkup),2),"N/A")</f>
        <v>381.57</v>
      </c>
      <c r="L70" s="329">
        <f>IF(LEN(USPS_Pri_Int_Base!L66)&gt;0,ROUND(USPS_Pri_Int_Base!L66*(1+PostalMarkup),2),"N/A")</f>
        <v>417.21</v>
      </c>
      <c r="M70" s="329">
        <f>IF(LEN(USPS_Pri_Int_Base!M66)&gt;0,ROUND(USPS_Pri_Int_Base!M66*(1+PostalMarkup),2),"N/A")</f>
        <v>623.24</v>
      </c>
      <c r="N70" s="329">
        <f>IF(LEN(USPS_Pri_Int_Base!N66)&gt;0,ROUND(USPS_Pri_Int_Base!N66*(1+PostalMarkup),2),"N/A")</f>
        <v>397.06</v>
      </c>
      <c r="O70" s="329">
        <f>IF(LEN(USPS_Pri_Int_Base!O66)&gt;0,ROUND(USPS_Pri_Int_Base!O66*(1+PostalMarkup),2),"N/A")</f>
        <v>384.22</v>
      </c>
      <c r="P70" s="329">
        <f>IF(LEN(USPS_Pri_Int_Base!P66)&gt;0,ROUND(USPS_Pri_Int_Base!P66*(1+PostalMarkup),2),"N/A")</f>
        <v>313.76</v>
      </c>
      <c r="Q70" s="329">
        <f>IF(LEN(USPS_Pri_Int_Base!Q66)&gt;0,ROUND(USPS_Pri_Int_Base!Q66*(1+PostalMarkup),2),"N/A")</f>
        <v>323.19</v>
      </c>
      <c r="R70" s="329">
        <f>IF(LEN(USPS_Pri_Int_Base!R66)&gt;0,ROUND(USPS_Pri_Int_Base!R66*(1+PostalMarkup),2),"N/A")</f>
        <v>354.45</v>
      </c>
      <c r="S70" s="329">
        <f>IF(LEN(USPS_Pri_Int_Base!S66)&gt;0,ROUND(USPS_Pri_Int_Base!S66*(1+PostalMarkup),2),"N/A")</f>
        <v>359.84</v>
      </c>
      <c r="T70" s="329" t="str">
        <f>IF(LEN(USPS_Pri_Int_Base!T66)&gt;0,ROUND(USPS_Pri_Int_Base!T66*(1+PostalMarkup),2),"N/A")</f>
        <v>#VALUE!</v>
      </c>
      <c r="U70" s="329">
        <f>IF(LEN(USPS_Pri_Int_Base!U66)&gt;0,ROUND(USPS_Pri_Int_Base!U66*(1+PostalMarkup),2),"N/A")</f>
        <v>387.11</v>
      </c>
    </row>
    <row r="71" ht="12.75" customHeight="1">
      <c r="A71" s="328">
        <v>66.0</v>
      </c>
      <c r="B71" s="329">
        <f>IF(LEN(USPS_Pri_Int_Base!B67)&gt;0,ROUND(USPS_Pri_Int_Base!B67*(1+PostalMarkup),2),"N/A")</f>
        <v>265.88</v>
      </c>
      <c r="C71" s="329">
        <f>IF(LEN(USPS_Pri_Int_Base!C67)&gt;0,ROUND(USPS_Pri_Int_Base!C67*(1+PostalMarkup),2),"N/A")</f>
        <v>282.51</v>
      </c>
      <c r="D71" s="329">
        <f>IF(LEN(USPS_Pri_Int_Base!D67)&gt;0,ROUND(USPS_Pri_Int_Base!D67*(1+PostalMarkup),2),"N/A")</f>
        <v>493.86</v>
      </c>
      <c r="E71" s="329">
        <f>IF(LEN(USPS_Pri_Int_Base!E67)&gt;0,ROUND(USPS_Pri_Int_Base!E67*(1+PostalMarkup),2),"N/A")</f>
        <v>338.25</v>
      </c>
      <c r="F71" s="329">
        <f>IF(LEN(USPS_Pri_Int_Base!F67)&gt;0,ROUND(USPS_Pri_Int_Base!F67*(1+PostalMarkup),2),"N/A")</f>
        <v>357.58</v>
      </c>
      <c r="G71" s="329">
        <f>IF(LEN(USPS_Pri_Int_Base!G67)&gt;0,ROUND(USPS_Pri_Int_Base!G67*(1+PostalMarkup),2),"N/A")</f>
        <v>430.34</v>
      </c>
      <c r="H71" s="329">
        <f>IF(LEN(USPS_Pri_Int_Base!H67)&gt;0,ROUND(USPS_Pri_Int_Base!H67*(1+PostalMarkup),2),"N/A")</f>
        <v>431.31</v>
      </c>
      <c r="I71" s="329">
        <f>IF(LEN(USPS_Pri_Int_Base!I67)&gt;0,ROUND(USPS_Pri_Int_Base!I67*(1+PostalMarkup),2),"N/A")</f>
        <v>573.01</v>
      </c>
      <c r="J71" s="329">
        <f>IF(LEN(USPS_Pri_Int_Base!J67)&gt;0,ROUND(USPS_Pri_Int_Base!J67*(1+PostalMarkup),2),"N/A")</f>
        <v>556.64</v>
      </c>
      <c r="K71" s="329">
        <f>IF(LEN(USPS_Pri_Int_Base!K67)&gt;0,ROUND(USPS_Pri_Int_Base!K67*(1+PostalMarkup),2),"N/A")</f>
        <v>386.64</v>
      </c>
      <c r="L71" s="329">
        <f>IF(LEN(USPS_Pri_Int_Base!L67)&gt;0,ROUND(USPS_Pri_Int_Base!L67*(1+PostalMarkup),2),"N/A")</f>
        <v>422.91</v>
      </c>
      <c r="M71" s="329">
        <f>IF(LEN(USPS_Pri_Int_Base!M67)&gt;0,ROUND(USPS_Pri_Int_Base!M67*(1+PostalMarkup),2),"N/A")</f>
        <v>632.1</v>
      </c>
      <c r="N71" s="329">
        <f>IF(LEN(USPS_Pri_Int_Base!N67)&gt;0,ROUND(USPS_Pri_Int_Base!N67*(1+PostalMarkup),2),"N/A")</f>
        <v>402.35</v>
      </c>
      <c r="O71" s="329">
        <f>IF(LEN(USPS_Pri_Int_Base!O67)&gt;0,ROUND(USPS_Pri_Int_Base!O67*(1+PostalMarkup),2),"N/A")</f>
        <v>389.17</v>
      </c>
      <c r="P71" s="329">
        <f>IF(LEN(USPS_Pri_Int_Base!P67)&gt;0,ROUND(USPS_Pri_Int_Base!P67*(1+PostalMarkup),2),"N/A")</f>
        <v>317.74</v>
      </c>
      <c r="Q71" s="329">
        <f>IF(LEN(USPS_Pri_Int_Base!Q67)&gt;0,ROUND(USPS_Pri_Int_Base!Q67*(1+PostalMarkup),2),"N/A")</f>
        <v>327.33</v>
      </c>
      <c r="R71" s="329">
        <f>IF(LEN(USPS_Pri_Int_Base!R67)&gt;0,ROUND(USPS_Pri_Int_Base!R67*(1+PostalMarkup),2),"N/A")</f>
        <v>358.96</v>
      </c>
      <c r="S71" s="329">
        <f>IF(LEN(USPS_Pri_Int_Base!S67)&gt;0,ROUND(USPS_Pri_Int_Base!S67*(1+PostalMarkup),2),"N/A")</f>
        <v>364.38</v>
      </c>
      <c r="T71" s="329" t="str">
        <f>IF(LEN(USPS_Pri_Int_Base!T67)&gt;0,ROUND(USPS_Pri_Int_Base!T67*(1+PostalMarkup),2),"N/A")</f>
        <v>#VALUE!</v>
      </c>
      <c r="U71" s="329">
        <f>IF(LEN(USPS_Pri_Int_Base!U67)&gt;0,ROUND(USPS_Pri_Int_Base!U67*(1+PostalMarkup),2),"N/A")</f>
        <v>392.17</v>
      </c>
    </row>
    <row r="72" ht="12.75" customHeight="1">
      <c r="A72" s="328">
        <v>67.0</v>
      </c>
      <c r="B72" s="329" t="str">
        <f>IF(LEN(USPS_Pri_Int_Base!B68)&gt;0,ROUND(USPS_Pri_Int_Base!B68*(1+PostalMarkup),2),"N/A")</f>
        <v>#VALUE!</v>
      </c>
      <c r="C72" s="329">
        <f>IF(LEN(USPS_Pri_Int_Base!C68)&gt;0,ROUND(USPS_Pri_Int_Base!C68*(1+PostalMarkup),2),"N/A")</f>
        <v>286.1</v>
      </c>
      <c r="D72" s="329">
        <f>IF(LEN(USPS_Pri_Int_Base!D68)&gt;0,ROUND(USPS_Pri_Int_Base!D68*(1+PostalMarkup),2),"N/A")</f>
        <v>500.47</v>
      </c>
      <c r="E72" s="329">
        <f>IF(LEN(USPS_Pri_Int_Base!E68)&gt;0,ROUND(USPS_Pri_Int_Base!E68*(1+PostalMarkup),2),"N/A")</f>
        <v>342.61</v>
      </c>
      <c r="F72" s="329">
        <f>IF(LEN(USPS_Pri_Int_Base!F68)&gt;0,ROUND(USPS_Pri_Int_Base!F68*(1+PostalMarkup),2),"N/A")</f>
        <v>362.16</v>
      </c>
      <c r="G72" s="329">
        <f>IF(LEN(USPS_Pri_Int_Base!G68)&gt;0,ROUND(USPS_Pri_Int_Base!G68*(1+PostalMarkup),2),"N/A")</f>
        <v>436.18</v>
      </c>
      <c r="H72" s="329">
        <f>IF(LEN(USPS_Pri_Int_Base!H68)&gt;0,ROUND(USPS_Pri_Int_Base!H68*(1+PostalMarkup),2),"N/A")</f>
        <v>437.15</v>
      </c>
      <c r="I72" s="329">
        <f>IF(LEN(USPS_Pri_Int_Base!I68)&gt;0,ROUND(USPS_Pri_Int_Base!I68*(1+PostalMarkup),2),"N/A")</f>
        <v>580.79</v>
      </c>
      <c r="J72" s="329">
        <f>IF(LEN(USPS_Pri_Int_Base!J68)&gt;0,ROUND(USPS_Pri_Int_Base!J68*(1+PostalMarkup),2),"N/A")</f>
        <v>564.19</v>
      </c>
      <c r="K72" s="329">
        <f>IF(LEN(USPS_Pri_Int_Base!K68)&gt;0,ROUND(USPS_Pri_Int_Base!K68*(1+PostalMarkup),2),"N/A")</f>
        <v>391.71</v>
      </c>
      <c r="L72" s="329">
        <f>IF(LEN(USPS_Pri_Int_Base!L68)&gt;0,ROUND(USPS_Pri_Int_Base!L68*(1+PostalMarkup),2),"N/A")</f>
        <v>428.6</v>
      </c>
      <c r="M72" s="329" t="str">
        <f>IF(LEN(USPS_Pri_Int_Base!M68)&gt;0,ROUND(USPS_Pri_Int_Base!M68*(1+PostalMarkup),2),"N/A")</f>
        <v>#VALUE!</v>
      </c>
      <c r="N72" s="329" t="str">
        <f>IF(LEN(USPS_Pri_Int_Base!N68)&gt;0,ROUND(USPS_Pri_Int_Base!N68*(1+PostalMarkup),2),"N/A")</f>
        <v>#VALUE!</v>
      </c>
      <c r="O72" s="329" t="str">
        <f>IF(LEN(USPS_Pri_Int_Base!O68)&gt;0,ROUND(USPS_Pri_Int_Base!O68*(1+PostalMarkup),2),"N/A")</f>
        <v>#VALUE!</v>
      </c>
      <c r="P72" s="329" t="str">
        <f>IF(LEN(USPS_Pri_Int_Base!P68)&gt;0,ROUND(USPS_Pri_Int_Base!P68*(1+PostalMarkup),2),"N/A")</f>
        <v>#VALUE!</v>
      </c>
      <c r="Q72" s="329">
        <f>IF(LEN(USPS_Pri_Int_Base!Q68)&gt;0,ROUND(USPS_Pri_Int_Base!Q68*(1+PostalMarkup),2),"N/A")</f>
        <v>331.46</v>
      </c>
      <c r="R72" s="329" t="str">
        <f>IF(LEN(USPS_Pri_Int_Base!R68)&gt;0,ROUND(USPS_Pri_Int_Base!R68*(1+PostalMarkup),2),"N/A")</f>
        <v>#VALUE!</v>
      </c>
      <c r="S72" s="329" t="str">
        <f>IF(LEN(USPS_Pri_Int_Base!S68)&gt;0,ROUND(USPS_Pri_Int_Base!S68*(1+PostalMarkup),2),"N/A")</f>
        <v>#VALUE!</v>
      </c>
      <c r="T72" s="329" t="str">
        <f>IF(LEN(USPS_Pri_Int_Base!T68)&gt;0,ROUND(USPS_Pri_Int_Base!T68*(1+PostalMarkup),2),"N/A")</f>
        <v>#VALUE!</v>
      </c>
      <c r="U72" s="329" t="str">
        <f>IF(LEN(USPS_Pri_Int_Base!U68)&gt;0,ROUND(USPS_Pri_Int_Base!U68*(1+PostalMarkup),2),"N/A")</f>
        <v>#VALUE!</v>
      </c>
    </row>
    <row r="73" ht="12.75" customHeight="1">
      <c r="A73" s="328">
        <v>68.0</v>
      </c>
      <c r="B73" s="329" t="str">
        <f>IF(LEN(USPS_Pri_Int_Base!B69)&gt;0,ROUND(USPS_Pri_Int_Base!B69*(1+PostalMarkup),2),"N/A")</f>
        <v>#VALUE!</v>
      </c>
      <c r="C73" s="329">
        <f>IF(LEN(USPS_Pri_Int_Base!C69)&gt;0,ROUND(USPS_Pri_Int_Base!C69*(1+PostalMarkup),2),"N/A")</f>
        <v>289.56</v>
      </c>
      <c r="D73" s="329">
        <f>IF(LEN(USPS_Pri_Int_Base!D69)&gt;0,ROUND(USPS_Pri_Int_Base!D69*(1+PostalMarkup),2),"N/A")</f>
        <v>507.03</v>
      </c>
      <c r="E73" s="329">
        <f>IF(LEN(USPS_Pri_Int_Base!E69)&gt;0,ROUND(USPS_Pri_Int_Base!E69*(1+PostalMarkup),2),"N/A")</f>
        <v>346.96</v>
      </c>
      <c r="F73" s="329">
        <f>IF(LEN(USPS_Pri_Int_Base!F69)&gt;0,ROUND(USPS_Pri_Int_Base!F69*(1+PostalMarkup),2),"N/A")</f>
        <v>366.75</v>
      </c>
      <c r="G73" s="329">
        <f>IF(LEN(USPS_Pri_Int_Base!G69)&gt;0,ROUND(USPS_Pri_Int_Base!G69*(1+PostalMarkup),2),"N/A")</f>
        <v>442.04</v>
      </c>
      <c r="H73" s="329">
        <f>IF(LEN(USPS_Pri_Int_Base!H69)&gt;0,ROUND(USPS_Pri_Int_Base!H69*(1+PostalMarkup),2),"N/A")</f>
        <v>442.98</v>
      </c>
      <c r="I73" s="329">
        <f>IF(LEN(USPS_Pri_Int_Base!I69)&gt;0,ROUND(USPS_Pri_Int_Base!I69*(1+PostalMarkup),2),"N/A")</f>
        <v>588.62</v>
      </c>
      <c r="J73" s="329">
        <f>IF(LEN(USPS_Pri_Int_Base!J69)&gt;0,ROUND(USPS_Pri_Int_Base!J69*(1+PostalMarkup),2),"N/A")</f>
        <v>571.8</v>
      </c>
      <c r="K73" s="329">
        <f>IF(LEN(USPS_Pri_Int_Base!K69)&gt;0,ROUND(USPS_Pri_Int_Base!K69*(1+PostalMarkup),2),"N/A")</f>
        <v>396.79</v>
      </c>
      <c r="L73" s="329">
        <f>IF(LEN(USPS_Pri_Int_Base!L69)&gt;0,ROUND(USPS_Pri_Int_Base!L69*(1+PostalMarkup),2),"N/A")</f>
        <v>434.3</v>
      </c>
      <c r="M73" s="329" t="str">
        <f>IF(LEN(USPS_Pri_Int_Base!M69)&gt;0,ROUND(USPS_Pri_Int_Base!M69*(1+PostalMarkup),2),"N/A")</f>
        <v>#VALUE!</v>
      </c>
      <c r="N73" s="329" t="str">
        <f>IF(LEN(USPS_Pri_Int_Base!N69)&gt;0,ROUND(USPS_Pri_Int_Base!N69*(1+PostalMarkup),2),"N/A")</f>
        <v>#VALUE!</v>
      </c>
      <c r="O73" s="329" t="str">
        <f>IF(LEN(USPS_Pri_Int_Base!O69)&gt;0,ROUND(USPS_Pri_Int_Base!O69*(1+PostalMarkup),2),"N/A")</f>
        <v>#VALUE!</v>
      </c>
      <c r="P73" s="329" t="str">
        <f>IF(LEN(USPS_Pri_Int_Base!P69)&gt;0,ROUND(USPS_Pri_Int_Base!P69*(1+PostalMarkup),2),"N/A")</f>
        <v>#VALUE!</v>
      </c>
      <c r="Q73" s="329">
        <f>IF(LEN(USPS_Pri_Int_Base!Q69)&gt;0,ROUND(USPS_Pri_Int_Base!Q69*(1+PostalMarkup),2),"N/A")</f>
        <v>335.59</v>
      </c>
      <c r="R73" s="329" t="str">
        <f>IF(LEN(USPS_Pri_Int_Base!R69)&gt;0,ROUND(USPS_Pri_Int_Base!R69*(1+PostalMarkup),2),"N/A")</f>
        <v>#VALUE!</v>
      </c>
      <c r="S73" s="329" t="str">
        <f>IF(LEN(USPS_Pri_Int_Base!S69)&gt;0,ROUND(USPS_Pri_Int_Base!S69*(1+PostalMarkup),2),"N/A")</f>
        <v>#VALUE!</v>
      </c>
      <c r="T73" s="329" t="str">
        <f>IF(LEN(USPS_Pri_Int_Base!T69)&gt;0,ROUND(USPS_Pri_Int_Base!T69*(1+PostalMarkup),2),"N/A")</f>
        <v>#VALUE!</v>
      </c>
      <c r="U73" s="329" t="str">
        <f>IF(LEN(USPS_Pri_Int_Base!U69)&gt;0,ROUND(USPS_Pri_Int_Base!U69*(1+PostalMarkup),2),"N/A")</f>
        <v>#VALUE!</v>
      </c>
    </row>
    <row r="74" ht="12.75" customHeight="1">
      <c r="A74" s="328">
        <v>69.0</v>
      </c>
      <c r="B74" s="329" t="str">
        <f>IF(LEN(USPS_Pri_Int_Base!B70)&gt;0,ROUND(USPS_Pri_Int_Base!B70*(1+PostalMarkup),2),"N/A")</f>
        <v>#VALUE!</v>
      </c>
      <c r="C74" s="329">
        <f>IF(LEN(USPS_Pri_Int_Base!C70)&gt;0,ROUND(USPS_Pri_Int_Base!C70*(1+PostalMarkup),2),"N/A")</f>
        <v>293.15</v>
      </c>
      <c r="D74" s="329">
        <f>IF(LEN(USPS_Pri_Int_Base!D70)&gt;0,ROUND(USPS_Pri_Int_Base!D70*(1+PostalMarkup),2),"N/A")</f>
        <v>513.65</v>
      </c>
      <c r="E74" s="329">
        <f>IF(LEN(USPS_Pri_Int_Base!E70)&gt;0,ROUND(USPS_Pri_Int_Base!E70*(1+PostalMarkup),2),"N/A")</f>
        <v>351.33</v>
      </c>
      <c r="F74" s="329">
        <f>IF(LEN(USPS_Pri_Int_Base!F70)&gt;0,ROUND(USPS_Pri_Int_Base!F70*(1+PostalMarkup),2),"N/A")</f>
        <v>371.34</v>
      </c>
      <c r="G74" s="329">
        <f>IF(LEN(USPS_Pri_Int_Base!G70)&gt;0,ROUND(USPS_Pri_Int_Base!G70*(1+PostalMarkup),2),"N/A")</f>
        <v>447.89</v>
      </c>
      <c r="H74" s="329">
        <f>IF(LEN(USPS_Pri_Int_Base!H70)&gt;0,ROUND(USPS_Pri_Int_Base!H70*(1+PostalMarkup),2),"N/A")</f>
        <v>448.82</v>
      </c>
      <c r="I74" s="329">
        <f>IF(LEN(USPS_Pri_Int_Base!I70)&gt;0,ROUND(USPS_Pri_Int_Base!I70*(1+PostalMarkup),2),"N/A")</f>
        <v>596.44</v>
      </c>
      <c r="J74" s="329">
        <f>IF(LEN(USPS_Pri_Int_Base!J70)&gt;0,ROUND(USPS_Pri_Int_Base!J70*(1+PostalMarkup),2),"N/A")</f>
        <v>579.4</v>
      </c>
      <c r="K74" s="329">
        <f>IF(LEN(USPS_Pri_Int_Base!K70)&gt;0,ROUND(USPS_Pri_Int_Base!K70*(1+PostalMarkup),2),"N/A")</f>
        <v>401.86</v>
      </c>
      <c r="L74" s="329">
        <f>IF(LEN(USPS_Pri_Int_Base!L70)&gt;0,ROUND(USPS_Pri_Int_Base!L70*(1+PostalMarkup),2),"N/A")</f>
        <v>440</v>
      </c>
      <c r="M74" s="329" t="str">
        <f>IF(LEN(USPS_Pri_Int_Base!M70)&gt;0,ROUND(USPS_Pri_Int_Base!M70*(1+PostalMarkup),2),"N/A")</f>
        <v>#VALUE!</v>
      </c>
      <c r="N74" s="329" t="str">
        <f>IF(LEN(USPS_Pri_Int_Base!N70)&gt;0,ROUND(USPS_Pri_Int_Base!N70*(1+PostalMarkup),2),"N/A")</f>
        <v>#VALUE!</v>
      </c>
      <c r="O74" s="329" t="str">
        <f>IF(LEN(USPS_Pri_Int_Base!O70)&gt;0,ROUND(USPS_Pri_Int_Base!O70*(1+PostalMarkup),2),"N/A")</f>
        <v>#VALUE!</v>
      </c>
      <c r="P74" s="329" t="str">
        <f>IF(LEN(USPS_Pri_Int_Base!P70)&gt;0,ROUND(USPS_Pri_Int_Base!P70*(1+PostalMarkup),2),"N/A")</f>
        <v>#VALUE!</v>
      </c>
      <c r="Q74" s="329">
        <f>IF(LEN(USPS_Pri_Int_Base!Q70)&gt;0,ROUND(USPS_Pri_Int_Base!Q70*(1+PostalMarkup),2),"N/A")</f>
        <v>339.68</v>
      </c>
      <c r="R74" s="329" t="str">
        <f>IF(LEN(USPS_Pri_Int_Base!R70)&gt;0,ROUND(USPS_Pri_Int_Base!R70*(1+PostalMarkup),2),"N/A")</f>
        <v>#VALUE!</v>
      </c>
      <c r="S74" s="329" t="str">
        <f>IF(LEN(USPS_Pri_Int_Base!S70)&gt;0,ROUND(USPS_Pri_Int_Base!S70*(1+PostalMarkup),2),"N/A")</f>
        <v>#VALUE!</v>
      </c>
      <c r="T74" s="329" t="str">
        <f>IF(LEN(USPS_Pri_Int_Base!T70)&gt;0,ROUND(USPS_Pri_Int_Base!T70*(1+PostalMarkup),2),"N/A")</f>
        <v>#VALUE!</v>
      </c>
      <c r="U74" s="329" t="str">
        <f>IF(LEN(USPS_Pri_Int_Base!U70)&gt;0,ROUND(USPS_Pri_Int_Base!U70*(1+PostalMarkup),2),"N/A")</f>
        <v>#VALUE!</v>
      </c>
    </row>
    <row r="75" ht="12.75" customHeight="1">
      <c r="A75" s="328">
        <v>70.0</v>
      </c>
      <c r="B75" s="329" t="str">
        <f>IF(LEN(USPS_Pri_Int_Base!B71)&gt;0,ROUND(USPS_Pri_Int_Base!B71*(1+PostalMarkup),2),"N/A")</f>
        <v>#VALUE!</v>
      </c>
      <c r="C75" s="329">
        <f>IF(LEN(USPS_Pri_Int_Base!C71)&gt;0,ROUND(USPS_Pri_Int_Base!C71*(1+PostalMarkup),2),"N/A")</f>
        <v>296.63</v>
      </c>
      <c r="D75" s="329">
        <f>IF(LEN(USPS_Pri_Int_Base!D71)&gt;0,ROUND(USPS_Pri_Int_Base!D71*(1+PostalMarkup),2),"N/A")</f>
        <v>520.2</v>
      </c>
      <c r="E75" s="329">
        <f>IF(LEN(USPS_Pri_Int_Base!E71)&gt;0,ROUND(USPS_Pri_Int_Base!E71*(1+PostalMarkup),2),"N/A")</f>
        <v>355.69</v>
      </c>
      <c r="F75" s="329">
        <f>IF(LEN(USPS_Pri_Int_Base!F71)&gt;0,ROUND(USPS_Pri_Int_Base!F71*(1+PostalMarkup),2),"N/A")</f>
        <v>375.93</v>
      </c>
      <c r="G75" s="329">
        <f>IF(LEN(USPS_Pri_Int_Base!G71)&gt;0,ROUND(USPS_Pri_Int_Base!G71*(1+PostalMarkup),2),"N/A")</f>
        <v>453.74</v>
      </c>
      <c r="H75" s="329">
        <f>IF(LEN(USPS_Pri_Int_Base!H71)&gt;0,ROUND(USPS_Pri_Int_Base!H71*(1+PostalMarkup),2),"N/A")</f>
        <v>454.65</v>
      </c>
      <c r="I75" s="329">
        <f>IF(LEN(USPS_Pri_Int_Base!I71)&gt;0,ROUND(USPS_Pri_Int_Base!I71*(1+PostalMarkup),2),"N/A")</f>
        <v>604.22</v>
      </c>
      <c r="J75" s="329">
        <f>IF(LEN(USPS_Pri_Int_Base!J71)&gt;0,ROUND(USPS_Pri_Int_Base!J71*(1+PostalMarkup),2),"N/A")</f>
        <v>587.02</v>
      </c>
      <c r="K75" s="329">
        <f>IF(LEN(USPS_Pri_Int_Base!K71)&gt;0,ROUND(USPS_Pri_Int_Base!K71*(1+PostalMarkup),2),"N/A")</f>
        <v>406.93</v>
      </c>
      <c r="L75" s="329">
        <f>IF(LEN(USPS_Pri_Int_Base!L71)&gt;0,ROUND(USPS_Pri_Int_Base!L71*(1+PostalMarkup),2),"N/A")</f>
        <v>445.7</v>
      </c>
      <c r="M75" s="329" t="str">
        <f>IF(LEN(USPS_Pri_Int_Base!M71)&gt;0,ROUND(USPS_Pri_Int_Base!M71*(1+PostalMarkup),2),"N/A")</f>
        <v>#VALUE!</v>
      </c>
      <c r="N75" s="329" t="str">
        <f>IF(LEN(USPS_Pri_Int_Base!N71)&gt;0,ROUND(USPS_Pri_Int_Base!N71*(1+PostalMarkup),2),"N/A")</f>
        <v>#VALUE!</v>
      </c>
      <c r="O75" s="329" t="str">
        <f>IF(LEN(USPS_Pri_Int_Base!O71)&gt;0,ROUND(USPS_Pri_Int_Base!O71*(1+PostalMarkup),2),"N/A")</f>
        <v>#VALUE!</v>
      </c>
      <c r="P75" s="329" t="str">
        <f>IF(LEN(USPS_Pri_Int_Base!P71)&gt;0,ROUND(USPS_Pri_Int_Base!P71*(1+PostalMarkup),2),"N/A")</f>
        <v>#VALUE!</v>
      </c>
      <c r="Q75" s="329">
        <f>IF(LEN(USPS_Pri_Int_Base!Q71)&gt;0,ROUND(USPS_Pri_Int_Base!Q71*(1+PostalMarkup),2),"N/A")</f>
        <v>343.81</v>
      </c>
      <c r="R75" s="329" t="str">
        <f>IF(LEN(USPS_Pri_Int_Base!R71)&gt;0,ROUND(USPS_Pri_Int_Base!R71*(1+PostalMarkup),2),"N/A")</f>
        <v>#VALUE!</v>
      </c>
      <c r="S75" s="329" t="str">
        <f>IF(LEN(USPS_Pri_Int_Base!S71)&gt;0,ROUND(USPS_Pri_Int_Base!S71*(1+PostalMarkup),2),"N/A")</f>
        <v>#VALUE!</v>
      </c>
      <c r="T75" s="329" t="str">
        <f>IF(LEN(USPS_Pri_Int_Base!T71)&gt;0,ROUND(USPS_Pri_Int_Base!T71*(1+PostalMarkup),2),"N/A")</f>
        <v>#VALUE!</v>
      </c>
      <c r="U75" s="329" t="str">
        <f>IF(LEN(USPS_Pri_Int_Base!U71)&gt;0,ROUND(USPS_Pri_Int_Base!U71*(1+PostalMarkup),2),"N/A")</f>
        <v>#VALUE!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A6:U75">
    <cfRule type="expression" dxfId="1" priority="1">
      <formula>MOD(ROW(),2)=0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0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6.25"/>
    <col customWidth="1" min="2" max="6" width="6.63"/>
    <col customWidth="1" min="7" max="8" width="7.63"/>
    <col customWidth="1" min="9" max="9" width="12.75"/>
    <col customWidth="1" min="10" max="10" width="6.63"/>
    <col customWidth="1" min="11" max="11" width="14.25"/>
    <col customWidth="1" min="12" max="12" width="3.63"/>
    <col customWidth="1" min="13" max="26" width="8.63"/>
  </cols>
  <sheetData>
    <row r="1" ht="12.75" customHeight="1">
      <c r="A1" s="63"/>
      <c r="B1" s="64" t="s">
        <v>0</v>
      </c>
      <c r="C1" s="64" t="s">
        <v>0</v>
      </c>
      <c r="D1" s="64" t="s">
        <v>0</v>
      </c>
      <c r="E1" s="64" t="s">
        <v>0</v>
      </c>
      <c r="F1" s="64" t="s">
        <v>0</v>
      </c>
      <c r="G1" s="64" t="s">
        <v>0</v>
      </c>
      <c r="H1" s="64" t="s">
        <v>0</v>
      </c>
      <c r="I1" s="3" t="s">
        <v>6</v>
      </c>
      <c r="J1" s="3" t="s">
        <v>2</v>
      </c>
      <c r="K1" s="3" t="s">
        <v>3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12.75" customHeight="1">
      <c r="A2" s="1" t="s">
        <v>4</v>
      </c>
      <c r="B2" s="3">
        <v>202.0</v>
      </c>
      <c r="C2" s="3">
        <v>203.0</v>
      </c>
      <c r="D2" s="3">
        <v>204.0</v>
      </c>
      <c r="E2" s="3">
        <v>205.0</v>
      </c>
      <c r="F2" s="3">
        <v>206.0</v>
      </c>
      <c r="G2" s="3">
        <v>207.0</v>
      </c>
      <c r="H2" s="3">
        <v>208.0</v>
      </c>
      <c r="I2" s="3">
        <v>224.0</v>
      </c>
      <c r="J2" s="3">
        <v>225.0</v>
      </c>
      <c r="K2" s="3">
        <v>226.0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>
        <v>1.0</v>
      </c>
      <c r="B3" s="6">
        <v>22.82</v>
      </c>
      <c r="C3" s="6">
        <v>23.79</v>
      </c>
      <c r="D3" s="6">
        <v>24.8</v>
      </c>
      <c r="E3" s="6">
        <v>29.01</v>
      </c>
      <c r="F3" s="6">
        <v>34.85</v>
      </c>
      <c r="G3" s="6">
        <v>37.18</v>
      </c>
      <c r="H3" s="6">
        <v>37.93</v>
      </c>
      <c r="I3" s="6">
        <v>54.92</v>
      </c>
      <c r="J3" s="6">
        <v>51.17</v>
      </c>
      <c r="K3" s="7">
        <v>66.79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>
        <v>2.0</v>
      </c>
      <c r="B4" s="10">
        <v>23.52</v>
      </c>
      <c r="C4" s="10">
        <v>24.82</v>
      </c>
      <c r="D4" s="10">
        <v>25.76</v>
      </c>
      <c r="E4" s="10">
        <v>31.26</v>
      </c>
      <c r="F4" s="10">
        <v>39.22</v>
      </c>
      <c r="G4" s="10">
        <v>43.5</v>
      </c>
      <c r="H4" s="10">
        <v>45.76</v>
      </c>
      <c r="I4" s="10">
        <v>61.32</v>
      </c>
      <c r="J4" s="10">
        <v>57.29</v>
      </c>
      <c r="K4" s="11">
        <v>81.66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3">
        <v>3.0</v>
      </c>
      <c r="B5" s="14">
        <v>23.89</v>
      </c>
      <c r="C5" s="14">
        <v>25.56</v>
      </c>
      <c r="D5" s="14">
        <v>27.27</v>
      </c>
      <c r="E5" s="14">
        <v>34.5</v>
      </c>
      <c r="F5" s="14">
        <v>45.08</v>
      </c>
      <c r="G5" s="14">
        <v>50.43</v>
      </c>
      <c r="H5" s="14">
        <v>52.51</v>
      </c>
      <c r="I5" s="14">
        <v>69.97</v>
      </c>
      <c r="J5" s="14">
        <v>65.35</v>
      </c>
      <c r="K5" s="15">
        <v>85.33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3">
        <v>4.0</v>
      </c>
      <c r="B6" s="14">
        <v>24.62</v>
      </c>
      <c r="C6" s="14">
        <v>26.47</v>
      </c>
      <c r="D6" s="14">
        <v>29.53</v>
      </c>
      <c r="E6" s="14">
        <v>40.2</v>
      </c>
      <c r="F6" s="14">
        <v>51.97</v>
      </c>
      <c r="G6" s="14">
        <v>57.46</v>
      </c>
      <c r="H6" s="14">
        <v>59.64</v>
      </c>
      <c r="I6" s="14">
        <v>74.54</v>
      </c>
      <c r="J6" s="14">
        <v>69.7</v>
      </c>
      <c r="K6" s="15">
        <v>89.18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6">
        <v>5.0</v>
      </c>
      <c r="B7" s="17">
        <v>25.37</v>
      </c>
      <c r="C7" s="17">
        <v>27.33</v>
      </c>
      <c r="D7" s="17">
        <v>32.1</v>
      </c>
      <c r="E7" s="17">
        <v>44.58</v>
      </c>
      <c r="F7" s="17">
        <v>58.06</v>
      </c>
      <c r="G7" s="17">
        <v>63.89</v>
      </c>
      <c r="H7" s="17">
        <v>67.71</v>
      </c>
      <c r="I7" s="17">
        <v>80.87</v>
      </c>
      <c r="J7" s="17">
        <v>75.57</v>
      </c>
      <c r="K7" s="18">
        <v>92.65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9">
        <v>6.0</v>
      </c>
      <c r="B8" s="20">
        <v>26.47</v>
      </c>
      <c r="C8" s="20">
        <v>28.45</v>
      </c>
      <c r="D8" s="21">
        <v>34.98</v>
      </c>
      <c r="E8" s="21">
        <v>48.67</v>
      </c>
      <c r="F8" s="21">
        <v>64.4</v>
      </c>
      <c r="G8" s="21">
        <v>70.99</v>
      </c>
      <c r="H8" s="21">
        <v>74.14</v>
      </c>
      <c r="I8" s="21">
        <v>90.92</v>
      </c>
      <c r="J8" s="21">
        <v>80.59</v>
      </c>
      <c r="K8" s="22">
        <v>98.07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3">
        <v>7.0</v>
      </c>
      <c r="B9" s="24">
        <v>27.58</v>
      </c>
      <c r="C9" s="24">
        <v>31.04</v>
      </c>
      <c r="D9" s="25">
        <v>37.95</v>
      </c>
      <c r="E9" s="25">
        <v>53.19</v>
      </c>
      <c r="F9" s="25">
        <v>72.44</v>
      </c>
      <c r="G9" s="25">
        <v>78.5</v>
      </c>
      <c r="H9" s="25">
        <v>81.53</v>
      </c>
      <c r="I9" s="25">
        <v>92.51</v>
      </c>
      <c r="J9" s="25">
        <v>86.7</v>
      </c>
      <c r="K9" s="26">
        <v>102.81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9">
        <v>8.0</v>
      </c>
      <c r="B10" s="24">
        <v>28.68</v>
      </c>
      <c r="C10" s="24">
        <v>33.86</v>
      </c>
      <c r="D10" s="25">
        <v>40.58</v>
      </c>
      <c r="E10" s="25">
        <v>58.03</v>
      </c>
      <c r="F10" s="25">
        <v>80.01</v>
      </c>
      <c r="G10" s="25">
        <v>86.48</v>
      </c>
      <c r="H10" s="25">
        <v>89.72</v>
      </c>
      <c r="I10" s="25">
        <v>103.08</v>
      </c>
      <c r="J10" s="25">
        <v>91.21</v>
      </c>
      <c r="K10" s="26">
        <v>108.25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9">
        <v>9.0</v>
      </c>
      <c r="B11" s="24">
        <v>30.15</v>
      </c>
      <c r="C11" s="24">
        <v>35.35</v>
      </c>
      <c r="D11" s="25">
        <v>43.85</v>
      </c>
      <c r="E11" s="25">
        <v>62.3</v>
      </c>
      <c r="F11" s="25">
        <v>86.88</v>
      </c>
      <c r="G11" s="25">
        <v>94.82</v>
      </c>
      <c r="H11" s="25">
        <v>98.36</v>
      </c>
      <c r="I11" s="25">
        <v>104.78</v>
      </c>
      <c r="J11" s="25">
        <v>97.49</v>
      </c>
      <c r="K11" s="26">
        <v>114.55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7">
        <v>10.0</v>
      </c>
      <c r="B12" s="28">
        <v>30.4</v>
      </c>
      <c r="C12" s="28">
        <v>37.69</v>
      </c>
      <c r="D12" s="29">
        <v>47.21</v>
      </c>
      <c r="E12" s="29">
        <v>66.55</v>
      </c>
      <c r="F12" s="29">
        <v>93.11</v>
      </c>
      <c r="G12" s="29">
        <v>103.15</v>
      </c>
      <c r="H12" s="29">
        <v>106.51</v>
      </c>
      <c r="I12" s="29">
        <v>119.66</v>
      </c>
      <c r="J12" s="29">
        <v>105.99</v>
      </c>
      <c r="K12" s="30">
        <v>122.21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3">
        <v>11.0</v>
      </c>
      <c r="B13" s="10">
        <v>33.07</v>
      </c>
      <c r="C13" s="10">
        <v>39.74</v>
      </c>
      <c r="D13" s="10">
        <v>49.38</v>
      </c>
      <c r="E13" s="10">
        <v>71.16</v>
      </c>
      <c r="F13" s="10">
        <v>100.3</v>
      </c>
      <c r="G13" s="10">
        <v>110.73</v>
      </c>
      <c r="H13" s="10">
        <v>115.31</v>
      </c>
      <c r="I13" s="10">
        <v>121.9</v>
      </c>
      <c r="J13" s="10">
        <v>112.06</v>
      </c>
      <c r="K13" s="11">
        <v>127.13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3">
        <v>12.0</v>
      </c>
      <c r="B14" s="14">
        <v>34.82</v>
      </c>
      <c r="C14" s="14">
        <v>42.09</v>
      </c>
      <c r="D14" s="14">
        <v>52.12</v>
      </c>
      <c r="E14" s="14">
        <v>75.17</v>
      </c>
      <c r="F14" s="14">
        <v>108.06</v>
      </c>
      <c r="G14" s="14">
        <v>118.77</v>
      </c>
      <c r="H14" s="14">
        <v>122.03</v>
      </c>
      <c r="I14" s="14">
        <v>124.49</v>
      </c>
      <c r="J14" s="14">
        <v>116.24</v>
      </c>
      <c r="K14" s="15">
        <v>127.72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3">
        <v>13.0</v>
      </c>
      <c r="B15" s="14">
        <v>37.27</v>
      </c>
      <c r="C15" s="14">
        <v>44.27</v>
      </c>
      <c r="D15" s="14">
        <v>54.12</v>
      </c>
      <c r="E15" s="14">
        <v>79.68</v>
      </c>
      <c r="F15" s="14">
        <v>115.11</v>
      </c>
      <c r="G15" s="14">
        <v>124.54</v>
      </c>
      <c r="H15" s="14">
        <v>130.49</v>
      </c>
      <c r="I15" s="14">
        <v>136.11</v>
      </c>
      <c r="J15" s="14">
        <v>120.51</v>
      </c>
      <c r="K15" s="15">
        <v>138.65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3">
        <v>14.0</v>
      </c>
      <c r="B16" s="14">
        <v>39.14</v>
      </c>
      <c r="C16" s="14">
        <v>46.57</v>
      </c>
      <c r="D16" s="14">
        <v>57.64</v>
      </c>
      <c r="E16" s="14">
        <v>84.27</v>
      </c>
      <c r="F16" s="14">
        <v>122.14</v>
      </c>
      <c r="G16" s="14">
        <v>130.86</v>
      </c>
      <c r="H16" s="14">
        <v>136.29</v>
      </c>
      <c r="I16" s="14">
        <v>141.44</v>
      </c>
      <c r="J16" s="14">
        <v>125.2</v>
      </c>
      <c r="K16" s="15">
        <v>143.99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3">
        <v>15.0</v>
      </c>
      <c r="B17" s="17">
        <v>40.61</v>
      </c>
      <c r="C17" s="17">
        <v>47.63</v>
      </c>
      <c r="D17" s="17">
        <v>60.44</v>
      </c>
      <c r="E17" s="17">
        <v>87.52</v>
      </c>
      <c r="F17" s="17">
        <v>128.62</v>
      </c>
      <c r="G17" s="17">
        <v>136.65</v>
      </c>
      <c r="H17" s="17">
        <v>142.47</v>
      </c>
      <c r="I17" s="17">
        <v>147.96</v>
      </c>
      <c r="J17" s="17">
        <v>130.82</v>
      </c>
      <c r="K17" s="18">
        <v>150.49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1">
        <v>16.0</v>
      </c>
      <c r="B18" s="20">
        <v>41.57</v>
      </c>
      <c r="C18" s="20">
        <v>49.2</v>
      </c>
      <c r="D18" s="21">
        <v>62.94</v>
      </c>
      <c r="E18" s="21">
        <v>90.37</v>
      </c>
      <c r="F18" s="21">
        <v>134.01</v>
      </c>
      <c r="G18" s="21">
        <v>143.65</v>
      </c>
      <c r="H18" s="21">
        <v>148.51</v>
      </c>
      <c r="I18" s="21">
        <v>154.03</v>
      </c>
      <c r="J18" s="21">
        <v>136.24</v>
      </c>
      <c r="K18" s="22">
        <v>156.58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9">
        <v>17.0</v>
      </c>
      <c r="B19" s="24">
        <v>42.84</v>
      </c>
      <c r="C19" s="24">
        <v>50.67</v>
      </c>
      <c r="D19" s="25">
        <v>65.5</v>
      </c>
      <c r="E19" s="25">
        <v>94.71</v>
      </c>
      <c r="F19" s="25">
        <v>140.05</v>
      </c>
      <c r="G19" s="25">
        <v>151.33</v>
      </c>
      <c r="H19" s="25">
        <v>155.41</v>
      </c>
      <c r="I19" s="25">
        <v>161.38</v>
      </c>
      <c r="J19" s="25">
        <v>142.8</v>
      </c>
      <c r="K19" s="26">
        <v>163.94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9">
        <v>18.0</v>
      </c>
      <c r="B20" s="24">
        <v>44.28</v>
      </c>
      <c r="C20" s="24">
        <v>52.35</v>
      </c>
      <c r="D20" s="25">
        <v>68.07</v>
      </c>
      <c r="E20" s="25">
        <v>97.98</v>
      </c>
      <c r="F20" s="25">
        <v>145.85</v>
      </c>
      <c r="G20" s="25">
        <v>158.01</v>
      </c>
      <c r="H20" s="25">
        <v>162.92</v>
      </c>
      <c r="I20" s="25">
        <v>166.18</v>
      </c>
      <c r="J20" s="25">
        <v>151.29</v>
      </c>
      <c r="K20" s="26">
        <v>168.37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9">
        <v>19.0</v>
      </c>
      <c r="B21" s="24">
        <v>46.04</v>
      </c>
      <c r="C21" s="24">
        <v>53.78</v>
      </c>
      <c r="D21" s="25">
        <v>69.91</v>
      </c>
      <c r="E21" s="25">
        <v>101.99</v>
      </c>
      <c r="F21" s="25">
        <v>151.1</v>
      </c>
      <c r="G21" s="25">
        <v>165.27</v>
      </c>
      <c r="H21" s="25">
        <v>169.98</v>
      </c>
      <c r="I21" s="25">
        <v>176.58</v>
      </c>
      <c r="J21" s="25">
        <v>156.12</v>
      </c>
      <c r="K21" s="26">
        <v>179.11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9">
        <v>20.0</v>
      </c>
      <c r="B22" s="28">
        <v>47.62</v>
      </c>
      <c r="C22" s="28">
        <v>56.1</v>
      </c>
      <c r="D22" s="29">
        <v>72.62</v>
      </c>
      <c r="E22" s="29">
        <v>106.74</v>
      </c>
      <c r="F22" s="29">
        <v>156.48</v>
      </c>
      <c r="G22" s="29">
        <v>170.95</v>
      </c>
      <c r="H22" s="29">
        <v>176.31</v>
      </c>
      <c r="I22" s="29">
        <v>182.83</v>
      </c>
      <c r="J22" s="29">
        <v>161.82</v>
      </c>
      <c r="K22" s="30">
        <v>185.36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">
        <v>21.0</v>
      </c>
      <c r="B23" s="10">
        <v>49.84</v>
      </c>
      <c r="C23" s="10">
        <v>58.28</v>
      </c>
      <c r="D23" s="10">
        <v>75.34</v>
      </c>
      <c r="E23" s="10">
        <v>110.34</v>
      </c>
      <c r="F23" s="10">
        <v>157.09</v>
      </c>
      <c r="G23" s="10">
        <v>176.83</v>
      </c>
      <c r="H23" s="10">
        <v>182.35</v>
      </c>
      <c r="I23" s="10">
        <v>186.01</v>
      </c>
      <c r="J23" s="10">
        <v>169.23</v>
      </c>
      <c r="K23" s="11">
        <v>186.17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3">
        <v>22.0</v>
      </c>
      <c r="B24" s="14">
        <v>51.38</v>
      </c>
      <c r="C24" s="14">
        <v>61.09</v>
      </c>
      <c r="D24" s="14">
        <v>77.42</v>
      </c>
      <c r="E24" s="14">
        <v>113.45</v>
      </c>
      <c r="F24" s="14">
        <v>167.31</v>
      </c>
      <c r="G24" s="14">
        <v>183.57</v>
      </c>
      <c r="H24" s="14">
        <v>189.43</v>
      </c>
      <c r="I24" s="14">
        <v>193.21</v>
      </c>
      <c r="J24" s="14">
        <v>175.78</v>
      </c>
      <c r="K24" s="15">
        <v>198.53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3">
        <v>23.0</v>
      </c>
      <c r="B25" s="14">
        <v>52.64</v>
      </c>
      <c r="C25" s="14">
        <v>62.44</v>
      </c>
      <c r="D25" s="14">
        <v>80.2</v>
      </c>
      <c r="E25" s="14">
        <v>116.68</v>
      </c>
      <c r="F25" s="14">
        <v>173.37</v>
      </c>
      <c r="G25" s="14">
        <v>189.61</v>
      </c>
      <c r="H25" s="14">
        <v>195.91</v>
      </c>
      <c r="I25" s="14">
        <v>199.85</v>
      </c>
      <c r="J25" s="14">
        <v>182.1</v>
      </c>
      <c r="K25" s="15">
        <v>200.0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3">
        <v>24.0</v>
      </c>
      <c r="B26" s="14">
        <v>53.84</v>
      </c>
      <c r="C26" s="14">
        <v>64.91</v>
      </c>
      <c r="D26" s="14">
        <v>82.76</v>
      </c>
      <c r="E26" s="14">
        <v>121.21</v>
      </c>
      <c r="F26" s="14">
        <v>179.68</v>
      </c>
      <c r="G26" s="14">
        <v>194.09</v>
      </c>
      <c r="H26" s="14">
        <v>197.99</v>
      </c>
      <c r="I26" s="14">
        <v>201.96</v>
      </c>
      <c r="J26" s="14">
        <v>188.81</v>
      </c>
      <c r="K26" s="15">
        <v>206.87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6">
        <v>25.0</v>
      </c>
      <c r="B27" s="17">
        <v>55.59</v>
      </c>
      <c r="C27" s="17">
        <v>66.77</v>
      </c>
      <c r="D27" s="17">
        <v>84.33</v>
      </c>
      <c r="E27" s="17">
        <v>125.37</v>
      </c>
      <c r="F27" s="17">
        <v>185.53</v>
      </c>
      <c r="G27" s="17">
        <v>203.97</v>
      </c>
      <c r="H27" s="17">
        <v>212.5</v>
      </c>
      <c r="I27" s="17">
        <v>220.86</v>
      </c>
      <c r="J27" s="17">
        <v>195.41</v>
      </c>
      <c r="K27" s="18">
        <v>223.41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9">
        <v>26.0</v>
      </c>
      <c r="B28" s="20">
        <v>57.25</v>
      </c>
      <c r="C28" s="20">
        <v>68.61</v>
      </c>
      <c r="D28" s="21">
        <v>87.46</v>
      </c>
      <c r="E28" s="21">
        <v>129.49</v>
      </c>
      <c r="F28" s="21">
        <v>191.83</v>
      </c>
      <c r="G28" s="21">
        <v>210.97</v>
      </c>
      <c r="H28" s="21">
        <v>218.35</v>
      </c>
      <c r="I28" s="21">
        <v>226.62</v>
      </c>
      <c r="J28" s="21">
        <v>200.49</v>
      </c>
      <c r="K28" s="22">
        <v>229.76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3">
        <v>27.0</v>
      </c>
      <c r="B29" s="24">
        <v>59.08</v>
      </c>
      <c r="C29" s="24">
        <v>70.61</v>
      </c>
      <c r="D29" s="25">
        <v>89.68</v>
      </c>
      <c r="E29" s="25">
        <v>134.06</v>
      </c>
      <c r="F29" s="25">
        <v>198.33</v>
      </c>
      <c r="G29" s="25">
        <v>218.07</v>
      </c>
      <c r="H29" s="25">
        <v>225.2</v>
      </c>
      <c r="I29" s="25">
        <v>233.95</v>
      </c>
      <c r="J29" s="25">
        <v>207.09</v>
      </c>
      <c r="K29" s="26">
        <v>236.53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3">
        <v>28.0</v>
      </c>
      <c r="B30" s="24">
        <v>60.98</v>
      </c>
      <c r="C30" s="24">
        <v>72.92</v>
      </c>
      <c r="D30" s="25">
        <v>91.74</v>
      </c>
      <c r="E30" s="25">
        <v>137.25</v>
      </c>
      <c r="F30" s="25">
        <v>203.41</v>
      </c>
      <c r="G30" s="25">
        <v>223.68</v>
      </c>
      <c r="H30" s="25">
        <v>230.66</v>
      </c>
      <c r="I30" s="25">
        <v>241.47</v>
      </c>
      <c r="J30" s="25">
        <v>213.71</v>
      </c>
      <c r="K30" s="26">
        <v>245.28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3">
        <v>29.0</v>
      </c>
      <c r="B31" s="24">
        <v>62.55</v>
      </c>
      <c r="C31" s="24">
        <v>74.28</v>
      </c>
      <c r="D31" s="25">
        <v>94.46</v>
      </c>
      <c r="E31" s="25">
        <v>140.51</v>
      </c>
      <c r="F31" s="25">
        <v>208.87</v>
      </c>
      <c r="G31" s="25">
        <v>229.29</v>
      </c>
      <c r="H31" s="25">
        <v>237.52</v>
      </c>
      <c r="I31" s="25">
        <v>247.55</v>
      </c>
      <c r="J31" s="25">
        <v>218.99</v>
      </c>
      <c r="K31" s="26">
        <v>252.44</v>
      </c>
    </row>
    <row r="32" ht="12.75" customHeight="1">
      <c r="A32" s="23">
        <v>30.0</v>
      </c>
      <c r="B32" s="28">
        <v>62.8</v>
      </c>
      <c r="C32" s="28">
        <v>76.3</v>
      </c>
      <c r="D32" s="29">
        <v>97.72</v>
      </c>
      <c r="E32" s="29">
        <v>145.1</v>
      </c>
      <c r="F32" s="29">
        <v>214.6</v>
      </c>
      <c r="G32" s="29">
        <v>235.48</v>
      </c>
      <c r="H32" s="29">
        <v>243.55</v>
      </c>
      <c r="I32" s="29">
        <v>255.41</v>
      </c>
      <c r="J32" s="29">
        <v>225.97</v>
      </c>
      <c r="K32" s="30">
        <v>259.15</v>
      </c>
    </row>
    <row r="33" ht="12.75" customHeight="1">
      <c r="A33" s="9">
        <v>31.0</v>
      </c>
      <c r="B33" s="10">
        <v>63.05</v>
      </c>
      <c r="C33" s="10">
        <v>78.86</v>
      </c>
      <c r="D33" s="10">
        <v>100.35</v>
      </c>
      <c r="E33" s="10">
        <v>148.36</v>
      </c>
      <c r="F33" s="10">
        <v>219.5</v>
      </c>
      <c r="G33" s="10">
        <v>240.59</v>
      </c>
      <c r="H33" s="10">
        <v>250.06</v>
      </c>
      <c r="I33" s="10">
        <v>261.69</v>
      </c>
      <c r="J33" s="10">
        <v>231.58</v>
      </c>
      <c r="K33" s="11">
        <v>267.27</v>
      </c>
    </row>
    <row r="34" ht="12.75" customHeight="1">
      <c r="A34" s="33">
        <v>32.0</v>
      </c>
      <c r="B34" s="14">
        <v>63.32</v>
      </c>
      <c r="C34" s="14">
        <v>80.61</v>
      </c>
      <c r="D34" s="14">
        <v>103.23</v>
      </c>
      <c r="E34" s="14">
        <v>151.96</v>
      </c>
      <c r="F34" s="14">
        <v>225.94</v>
      </c>
      <c r="G34" s="14">
        <v>247.27</v>
      </c>
      <c r="H34" s="14">
        <v>256.09</v>
      </c>
      <c r="I34" s="14">
        <v>269.91</v>
      </c>
      <c r="J34" s="14">
        <v>238.97</v>
      </c>
      <c r="K34" s="15">
        <v>274.17</v>
      </c>
    </row>
    <row r="35" ht="12.75" customHeight="1">
      <c r="A35" s="33">
        <v>33.0</v>
      </c>
      <c r="B35" s="14">
        <v>68.56</v>
      </c>
      <c r="C35" s="14">
        <v>82.72</v>
      </c>
      <c r="D35" s="14">
        <v>106.1</v>
      </c>
      <c r="E35" s="14">
        <v>155.2</v>
      </c>
      <c r="F35" s="14">
        <v>232.0</v>
      </c>
      <c r="G35" s="14">
        <v>252.96</v>
      </c>
      <c r="H35" s="14">
        <v>262.61</v>
      </c>
      <c r="I35" s="14">
        <v>271.47</v>
      </c>
      <c r="J35" s="14">
        <v>245.18</v>
      </c>
      <c r="K35" s="15">
        <v>281.81</v>
      </c>
    </row>
    <row r="36" ht="12.75" customHeight="1">
      <c r="A36" s="33">
        <v>34.0</v>
      </c>
      <c r="B36" s="14">
        <v>70.7</v>
      </c>
      <c r="C36" s="14">
        <v>84.24</v>
      </c>
      <c r="D36" s="14">
        <v>108.33</v>
      </c>
      <c r="E36" s="14">
        <v>160.64</v>
      </c>
      <c r="F36" s="14">
        <v>239.01</v>
      </c>
      <c r="G36" s="14">
        <v>259.25</v>
      </c>
      <c r="H36" s="14">
        <v>269.07</v>
      </c>
      <c r="I36" s="14">
        <v>275.96</v>
      </c>
      <c r="J36" s="14">
        <v>251.73</v>
      </c>
      <c r="K36" s="15">
        <v>283.33</v>
      </c>
    </row>
    <row r="37" ht="12.75" customHeight="1">
      <c r="A37" s="16">
        <v>35.0</v>
      </c>
      <c r="B37" s="17">
        <v>72.14</v>
      </c>
      <c r="C37" s="17">
        <v>86.8</v>
      </c>
      <c r="D37" s="17">
        <v>110.66</v>
      </c>
      <c r="E37" s="17">
        <v>163.8</v>
      </c>
      <c r="F37" s="17">
        <v>246.2</v>
      </c>
      <c r="G37" s="17">
        <v>265.76</v>
      </c>
      <c r="H37" s="17">
        <v>272.96</v>
      </c>
      <c r="I37" s="17">
        <v>276.52</v>
      </c>
      <c r="J37" s="17">
        <v>258.56</v>
      </c>
      <c r="K37" s="18">
        <v>283.66</v>
      </c>
    </row>
    <row r="38" ht="12.75" customHeight="1">
      <c r="A38" s="5">
        <v>36.0</v>
      </c>
      <c r="B38" s="6">
        <v>73.26</v>
      </c>
      <c r="C38" s="6">
        <v>88.7</v>
      </c>
      <c r="D38" s="6">
        <v>112.95</v>
      </c>
      <c r="E38" s="6">
        <v>167.18</v>
      </c>
      <c r="F38" s="6">
        <v>252.81</v>
      </c>
      <c r="G38" s="6">
        <v>274.13</v>
      </c>
      <c r="H38" s="6">
        <v>280.0</v>
      </c>
      <c r="I38" s="6">
        <v>283.59</v>
      </c>
      <c r="J38" s="6">
        <v>264.68</v>
      </c>
      <c r="K38" s="7">
        <v>289.78</v>
      </c>
      <c r="L38" s="4"/>
    </row>
    <row r="39" ht="12.75" customHeight="1">
      <c r="A39" s="9">
        <v>37.0</v>
      </c>
      <c r="B39" s="10">
        <v>74.62</v>
      </c>
      <c r="C39" s="10">
        <v>89.98</v>
      </c>
      <c r="D39" s="10">
        <v>115.68</v>
      </c>
      <c r="E39" s="10">
        <v>171.5</v>
      </c>
      <c r="F39" s="10">
        <v>259.68</v>
      </c>
      <c r="G39" s="10">
        <v>281.44</v>
      </c>
      <c r="H39" s="10">
        <v>290.21</v>
      </c>
      <c r="I39" s="10">
        <v>306.71</v>
      </c>
      <c r="J39" s="10">
        <v>271.39</v>
      </c>
      <c r="K39" s="11">
        <v>308.76</v>
      </c>
    </row>
    <row r="40" ht="12.75" customHeight="1">
      <c r="A40" s="13">
        <v>38.0</v>
      </c>
      <c r="B40" s="14">
        <v>75.87</v>
      </c>
      <c r="C40" s="14">
        <v>91.35</v>
      </c>
      <c r="D40" s="14">
        <v>118.61</v>
      </c>
      <c r="E40" s="14">
        <v>174.96</v>
      </c>
      <c r="F40" s="14">
        <v>266.3</v>
      </c>
      <c r="G40" s="14">
        <v>288.74</v>
      </c>
      <c r="H40" s="14">
        <v>298.13</v>
      </c>
      <c r="I40" s="14">
        <v>310.69</v>
      </c>
      <c r="J40" s="14">
        <v>277.78</v>
      </c>
      <c r="K40" s="15">
        <v>310.99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13">
        <v>39.0</v>
      </c>
      <c r="B41" s="14">
        <v>78.27</v>
      </c>
      <c r="C41" s="14">
        <v>93.76</v>
      </c>
      <c r="D41" s="14">
        <v>120.61</v>
      </c>
      <c r="E41" s="14">
        <v>178.45</v>
      </c>
      <c r="F41" s="14">
        <v>272.74</v>
      </c>
      <c r="G41" s="14">
        <v>296.44</v>
      </c>
      <c r="H41" s="14">
        <v>305.88</v>
      </c>
      <c r="I41" s="14">
        <v>321.33</v>
      </c>
      <c r="J41" s="14">
        <v>284.21</v>
      </c>
      <c r="K41" s="15">
        <v>327.76</v>
      </c>
    </row>
    <row r="42" ht="12.75" customHeight="1">
      <c r="A42" s="16">
        <v>40.0</v>
      </c>
      <c r="B42" s="17">
        <v>78.52</v>
      </c>
      <c r="C42" s="17">
        <v>96.24</v>
      </c>
      <c r="D42" s="17">
        <v>123.5</v>
      </c>
      <c r="E42" s="17">
        <v>182.46</v>
      </c>
      <c r="F42" s="17">
        <v>278.93</v>
      </c>
      <c r="G42" s="17">
        <v>303.69</v>
      </c>
      <c r="H42" s="17">
        <v>312.64</v>
      </c>
      <c r="I42" s="17">
        <v>327.74</v>
      </c>
      <c r="J42" s="17">
        <v>289.97</v>
      </c>
      <c r="K42" s="18">
        <v>335.8</v>
      </c>
    </row>
    <row r="43" ht="12.75" customHeight="1">
      <c r="A43" s="19">
        <v>41.0</v>
      </c>
      <c r="B43" s="20">
        <v>82.33</v>
      </c>
      <c r="C43" s="20">
        <v>98.57</v>
      </c>
      <c r="D43" s="21">
        <v>124.93</v>
      </c>
      <c r="E43" s="21">
        <v>185.82</v>
      </c>
      <c r="F43" s="21">
        <v>285.23</v>
      </c>
      <c r="G43" s="21">
        <v>311.63</v>
      </c>
      <c r="H43" s="21">
        <v>321.08</v>
      </c>
      <c r="I43" s="21">
        <v>334.91</v>
      </c>
      <c r="J43" s="21">
        <v>296.19</v>
      </c>
      <c r="K43" s="22">
        <v>338.9</v>
      </c>
    </row>
    <row r="44" ht="12.75" customHeight="1">
      <c r="A44" s="23">
        <v>42.0</v>
      </c>
      <c r="B44" s="24">
        <v>83.68</v>
      </c>
      <c r="C44" s="24">
        <v>100.97</v>
      </c>
      <c r="D44" s="25">
        <v>127.47</v>
      </c>
      <c r="E44" s="25">
        <v>189.74</v>
      </c>
      <c r="F44" s="25">
        <v>291.35</v>
      </c>
      <c r="G44" s="25">
        <v>319.3</v>
      </c>
      <c r="H44" s="25">
        <v>329.15</v>
      </c>
      <c r="I44" s="25">
        <v>342.59</v>
      </c>
      <c r="J44" s="25">
        <v>303.01</v>
      </c>
      <c r="K44" s="26">
        <v>346.48</v>
      </c>
    </row>
    <row r="45" ht="12.75" customHeight="1">
      <c r="A45" s="19">
        <v>43.0</v>
      </c>
      <c r="B45" s="24">
        <v>85.43</v>
      </c>
      <c r="C45" s="24">
        <v>103.06</v>
      </c>
      <c r="D45" s="25">
        <v>129.42</v>
      </c>
      <c r="E45" s="25">
        <v>192.9</v>
      </c>
      <c r="F45" s="25">
        <v>298.2</v>
      </c>
      <c r="G45" s="25">
        <v>325.23</v>
      </c>
      <c r="H45" s="25">
        <v>336.02</v>
      </c>
      <c r="I45" s="25">
        <v>348.93</v>
      </c>
      <c r="J45" s="25">
        <v>308.94</v>
      </c>
      <c r="K45" s="26">
        <v>355.2</v>
      </c>
    </row>
    <row r="46" ht="12.75" customHeight="1">
      <c r="A46" s="19">
        <v>44.0</v>
      </c>
      <c r="B46" s="24">
        <v>86.87</v>
      </c>
      <c r="C46" s="24">
        <v>104.33</v>
      </c>
      <c r="D46" s="25">
        <v>132.35</v>
      </c>
      <c r="E46" s="25">
        <v>196.33</v>
      </c>
      <c r="F46" s="25">
        <v>304.01</v>
      </c>
      <c r="G46" s="25">
        <v>330.76</v>
      </c>
      <c r="H46" s="25">
        <v>342.64</v>
      </c>
      <c r="I46" s="25">
        <v>355.86</v>
      </c>
      <c r="J46" s="25">
        <v>314.71</v>
      </c>
      <c r="K46" s="26">
        <v>361.35</v>
      </c>
    </row>
    <row r="47" ht="12.75" customHeight="1">
      <c r="A47" s="27">
        <v>45.0</v>
      </c>
      <c r="B47" s="28">
        <v>87.26</v>
      </c>
      <c r="C47" s="28">
        <v>106.89</v>
      </c>
      <c r="D47" s="29">
        <v>134.28</v>
      </c>
      <c r="E47" s="29">
        <v>199.07</v>
      </c>
      <c r="F47" s="29">
        <v>309.55</v>
      </c>
      <c r="G47" s="29">
        <v>336.95</v>
      </c>
      <c r="H47" s="29">
        <v>347.73</v>
      </c>
      <c r="I47" s="29">
        <v>361.04</v>
      </c>
      <c r="J47" s="29">
        <v>319.54</v>
      </c>
      <c r="K47" s="30">
        <v>368.38</v>
      </c>
    </row>
    <row r="48" ht="12.75" customHeight="1">
      <c r="A48" s="13">
        <v>46.0</v>
      </c>
      <c r="B48" s="10">
        <v>89.95</v>
      </c>
      <c r="C48" s="10">
        <v>108.09</v>
      </c>
      <c r="D48" s="10">
        <v>136.97</v>
      </c>
      <c r="E48" s="10">
        <v>201.09</v>
      </c>
      <c r="F48" s="10">
        <v>314.78</v>
      </c>
      <c r="G48" s="10">
        <v>342.38</v>
      </c>
      <c r="H48" s="10">
        <v>356.16</v>
      </c>
      <c r="I48" s="10">
        <v>363.76</v>
      </c>
      <c r="J48" s="10">
        <v>327.23</v>
      </c>
      <c r="K48" s="11">
        <v>369.22</v>
      </c>
    </row>
    <row r="49" ht="12.75" customHeight="1">
      <c r="A49" s="13">
        <v>47.0</v>
      </c>
      <c r="B49" s="14">
        <v>90.23</v>
      </c>
      <c r="C49" s="14">
        <v>108.33</v>
      </c>
      <c r="D49" s="14">
        <v>139.25</v>
      </c>
      <c r="E49" s="14">
        <v>201.69</v>
      </c>
      <c r="F49" s="14">
        <v>315.35</v>
      </c>
      <c r="G49" s="14">
        <v>342.93</v>
      </c>
      <c r="H49" s="14">
        <v>359.55</v>
      </c>
      <c r="I49" s="14">
        <v>364.1</v>
      </c>
      <c r="J49" s="14">
        <v>333.42</v>
      </c>
      <c r="K49" s="15">
        <v>369.48</v>
      </c>
    </row>
    <row r="50" ht="12.75" customHeight="1">
      <c r="A50" s="13">
        <v>48.0</v>
      </c>
      <c r="B50" s="14">
        <v>92.12</v>
      </c>
      <c r="C50" s="14">
        <v>112.69</v>
      </c>
      <c r="D50" s="14">
        <v>141.74</v>
      </c>
      <c r="E50" s="14">
        <v>202.28</v>
      </c>
      <c r="F50" s="14">
        <v>326.63</v>
      </c>
      <c r="G50" s="14">
        <v>353.59</v>
      </c>
      <c r="H50" s="14">
        <v>362.47</v>
      </c>
      <c r="I50" s="14">
        <v>369.58</v>
      </c>
      <c r="J50" s="14">
        <v>339.17</v>
      </c>
      <c r="K50" s="15">
        <v>369.73</v>
      </c>
    </row>
    <row r="51" ht="12.75" customHeight="1">
      <c r="A51" s="13">
        <v>49.0</v>
      </c>
      <c r="B51" s="14">
        <v>92.37</v>
      </c>
      <c r="C51" s="14">
        <v>113.14</v>
      </c>
      <c r="D51" s="14">
        <v>142.01</v>
      </c>
      <c r="E51" s="14">
        <v>202.39</v>
      </c>
      <c r="F51" s="14">
        <v>332.18</v>
      </c>
      <c r="G51" s="14">
        <v>354.7</v>
      </c>
      <c r="H51" s="14">
        <v>362.78</v>
      </c>
      <c r="I51" s="14">
        <v>370.04</v>
      </c>
      <c r="J51" s="14">
        <v>345.57</v>
      </c>
      <c r="K51" s="15">
        <v>370.35</v>
      </c>
    </row>
    <row r="52" ht="12.75" customHeight="1">
      <c r="A52" s="13">
        <v>50.0</v>
      </c>
      <c r="B52" s="17">
        <v>92.62</v>
      </c>
      <c r="C52" s="17">
        <v>113.39</v>
      </c>
      <c r="D52" s="17">
        <v>146.45</v>
      </c>
      <c r="E52" s="17">
        <v>202.54</v>
      </c>
      <c r="F52" s="17">
        <v>337.87</v>
      </c>
      <c r="G52" s="17">
        <v>356.16</v>
      </c>
      <c r="H52" s="17">
        <v>363.3</v>
      </c>
      <c r="I52" s="17">
        <v>370.56</v>
      </c>
      <c r="J52" s="17">
        <v>345.68</v>
      </c>
      <c r="K52" s="18">
        <v>370.88</v>
      </c>
    </row>
    <row r="53" ht="12.75" customHeight="1">
      <c r="A53" s="31">
        <v>51.0</v>
      </c>
      <c r="B53" s="20">
        <v>93.47</v>
      </c>
      <c r="C53" s="20">
        <v>113.88</v>
      </c>
      <c r="D53" s="21">
        <v>149.69</v>
      </c>
      <c r="E53" s="21">
        <v>209.07</v>
      </c>
      <c r="F53" s="21">
        <v>354.14</v>
      </c>
      <c r="G53" s="21">
        <v>366.16</v>
      </c>
      <c r="H53" s="21">
        <v>373.5</v>
      </c>
      <c r="I53" s="21">
        <v>380.94</v>
      </c>
      <c r="J53" s="21">
        <v>357.28</v>
      </c>
      <c r="K53" s="22">
        <v>383.48</v>
      </c>
    </row>
    <row r="54" ht="12.75" customHeight="1">
      <c r="A54" s="19">
        <v>52.0</v>
      </c>
      <c r="B54" s="24">
        <v>100.07</v>
      </c>
      <c r="C54" s="24">
        <v>120.0</v>
      </c>
      <c r="D54" s="25">
        <v>154.5</v>
      </c>
      <c r="E54" s="25">
        <v>220.57</v>
      </c>
      <c r="F54" s="25">
        <v>359.52</v>
      </c>
      <c r="G54" s="25">
        <v>388.39</v>
      </c>
      <c r="H54" s="25">
        <v>401.41</v>
      </c>
      <c r="I54" s="25">
        <v>405.74</v>
      </c>
      <c r="J54" s="25">
        <v>358.08</v>
      </c>
      <c r="K54" s="26">
        <v>408.31</v>
      </c>
    </row>
    <row r="55" ht="12.75" customHeight="1">
      <c r="A55" s="19">
        <v>53.0</v>
      </c>
      <c r="B55" s="24">
        <v>102.07</v>
      </c>
      <c r="C55" s="24">
        <v>122.42</v>
      </c>
      <c r="D55" s="25">
        <v>156.68</v>
      </c>
      <c r="E55" s="25">
        <v>222.19</v>
      </c>
      <c r="F55" s="25">
        <v>360.06</v>
      </c>
      <c r="G55" s="25">
        <v>395.17</v>
      </c>
      <c r="H55" s="25">
        <v>404.16</v>
      </c>
      <c r="I55" s="25">
        <v>408.23</v>
      </c>
      <c r="J55" s="25">
        <v>363.42</v>
      </c>
      <c r="K55" s="26">
        <v>410.78</v>
      </c>
    </row>
    <row r="56" ht="12.75" customHeight="1">
      <c r="A56" s="19">
        <v>54.0</v>
      </c>
      <c r="B56" s="24">
        <v>103.52</v>
      </c>
      <c r="C56" s="24">
        <v>123.9</v>
      </c>
      <c r="D56" s="25">
        <v>159.12</v>
      </c>
      <c r="E56" s="25">
        <v>222.72</v>
      </c>
      <c r="F56" s="25">
        <v>360.85</v>
      </c>
      <c r="G56" s="25">
        <v>396.78</v>
      </c>
      <c r="H56" s="25">
        <v>404.67</v>
      </c>
      <c r="I56" s="25">
        <v>408.74</v>
      </c>
      <c r="J56" s="25">
        <v>367.92</v>
      </c>
      <c r="K56" s="26">
        <v>414.85</v>
      </c>
    </row>
    <row r="57" ht="12.75" customHeight="1">
      <c r="A57" s="19">
        <v>55.0</v>
      </c>
      <c r="B57" s="28">
        <v>105.42</v>
      </c>
      <c r="C57" s="28">
        <v>124.39</v>
      </c>
      <c r="D57" s="29">
        <v>160.52</v>
      </c>
      <c r="E57" s="29">
        <v>223.22</v>
      </c>
      <c r="F57" s="29">
        <v>376.29</v>
      </c>
      <c r="G57" s="29">
        <v>397.28</v>
      </c>
      <c r="H57" s="29">
        <v>405.17</v>
      </c>
      <c r="I57" s="29">
        <v>409.24</v>
      </c>
      <c r="J57" s="29">
        <v>379.06</v>
      </c>
      <c r="K57" s="30">
        <v>418.39</v>
      </c>
    </row>
    <row r="58" ht="12.75" customHeight="1">
      <c r="A58" s="32">
        <v>56.0</v>
      </c>
      <c r="B58" s="10">
        <v>106.27</v>
      </c>
      <c r="C58" s="10">
        <v>124.89</v>
      </c>
      <c r="D58" s="10">
        <v>161.03</v>
      </c>
      <c r="E58" s="10">
        <v>223.86</v>
      </c>
      <c r="F58" s="10">
        <v>377.86</v>
      </c>
      <c r="G58" s="10">
        <v>397.76</v>
      </c>
      <c r="H58" s="10">
        <v>405.69</v>
      </c>
      <c r="I58" s="10">
        <v>409.77</v>
      </c>
      <c r="J58" s="10">
        <v>380.12</v>
      </c>
      <c r="K58" s="11">
        <v>418.45</v>
      </c>
    </row>
    <row r="59" ht="12.75" customHeight="1">
      <c r="A59" s="13">
        <v>57.0</v>
      </c>
      <c r="B59" s="14">
        <v>106.76</v>
      </c>
      <c r="C59" s="14">
        <v>130.27</v>
      </c>
      <c r="D59" s="14">
        <v>165.96</v>
      </c>
      <c r="E59" s="14">
        <v>236.5</v>
      </c>
      <c r="F59" s="14">
        <v>390.16</v>
      </c>
      <c r="G59" s="14">
        <v>405.8</v>
      </c>
      <c r="H59" s="14">
        <v>413.88</v>
      </c>
      <c r="I59" s="14">
        <v>418.04</v>
      </c>
      <c r="J59" s="14">
        <v>386.97</v>
      </c>
      <c r="K59" s="15">
        <v>426.2</v>
      </c>
    </row>
    <row r="60" ht="12.75" customHeight="1">
      <c r="A60" s="13">
        <v>58.0</v>
      </c>
      <c r="B60" s="14">
        <v>107.27</v>
      </c>
      <c r="C60" s="14">
        <v>130.82</v>
      </c>
      <c r="D60" s="14">
        <v>166.46</v>
      </c>
      <c r="E60" s="14">
        <v>237.78</v>
      </c>
      <c r="F60" s="14">
        <v>397.55</v>
      </c>
      <c r="G60" s="14">
        <v>406.62</v>
      </c>
      <c r="H60" s="14">
        <v>414.71</v>
      </c>
      <c r="I60" s="14">
        <v>418.86</v>
      </c>
      <c r="J60" s="14">
        <v>393.49</v>
      </c>
      <c r="K60" s="15">
        <v>426.34</v>
      </c>
    </row>
    <row r="61" ht="12.75" customHeight="1">
      <c r="A61" s="13">
        <v>59.0</v>
      </c>
      <c r="B61" s="14">
        <v>107.76</v>
      </c>
      <c r="C61" s="14">
        <v>131.6</v>
      </c>
      <c r="D61" s="14">
        <v>172.22</v>
      </c>
      <c r="E61" s="14">
        <v>238.31</v>
      </c>
      <c r="F61" s="14">
        <v>403.59</v>
      </c>
      <c r="G61" s="14">
        <v>411.67</v>
      </c>
      <c r="H61" s="14">
        <v>419.92</v>
      </c>
      <c r="I61" s="14">
        <v>428.27</v>
      </c>
      <c r="J61" s="14">
        <v>398.8</v>
      </c>
      <c r="K61" s="15">
        <v>430.82</v>
      </c>
    </row>
    <row r="62" ht="12.75" customHeight="1">
      <c r="A62" s="16">
        <v>60.0</v>
      </c>
      <c r="B62" s="17">
        <v>108.26</v>
      </c>
      <c r="C62" s="17">
        <v>132.09</v>
      </c>
      <c r="D62" s="17">
        <v>173.19</v>
      </c>
      <c r="E62" s="17">
        <v>244.95</v>
      </c>
      <c r="F62" s="17">
        <v>405.74</v>
      </c>
      <c r="G62" s="17">
        <v>420.81</v>
      </c>
      <c r="H62" s="17">
        <v>429.24</v>
      </c>
      <c r="I62" s="17">
        <v>437.77</v>
      </c>
      <c r="J62" s="17">
        <v>403.65</v>
      </c>
      <c r="K62" s="18">
        <v>440.32</v>
      </c>
    </row>
    <row r="63" ht="12.75" customHeight="1">
      <c r="A63" s="19">
        <v>61.0</v>
      </c>
      <c r="B63" s="20">
        <v>108.74</v>
      </c>
      <c r="C63" s="20">
        <v>132.6</v>
      </c>
      <c r="D63" s="21">
        <v>173.69</v>
      </c>
      <c r="E63" s="21">
        <v>245.62</v>
      </c>
      <c r="F63" s="21">
        <v>411.5</v>
      </c>
      <c r="G63" s="21">
        <v>424.25</v>
      </c>
      <c r="H63" s="21">
        <v>432.76</v>
      </c>
      <c r="I63" s="21">
        <v>440.7</v>
      </c>
      <c r="J63" s="21">
        <v>410.85</v>
      </c>
      <c r="K63" s="22">
        <v>443.26</v>
      </c>
    </row>
    <row r="64" ht="12.75" customHeight="1">
      <c r="A64" s="23">
        <v>62.0</v>
      </c>
      <c r="B64" s="24">
        <v>109.24</v>
      </c>
      <c r="C64" s="24">
        <v>133.09</v>
      </c>
      <c r="D64" s="25">
        <v>174.2</v>
      </c>
      <c r="E64" s="25">
        <v>246.14</v>
      </c>
      <c r="F64" s="25">
        <v>412.4</v>
      </c>
      <c r="G64" s="25">
        <v>425.04</v>
      </c>
      <c r="H64" s="25">
        <v>433.56</v>
      </c>
      <c r="I64" s="25">
        <v>441.74</v>
      </c>
      <c r="J64" s="25">
        <v>424.27</v>
      </c>
      <c r="K64" s="26">
        <v>444.28</v>
      </c>
    </row>
    <row r="65" ht="12.75" customHeight="1">
      <c r="A65" s="23">
        <v>63.0</v>
      </c>
      <c r="B65" s="24">
        <v>109.73</v>
      </c>
      <c r="C65" s="24">
        <v>133.58</v>
      </c>
      <c r="D65" s="25">
        <v>174.7</v>
      </c>
      <c r="E65" s="25">
        <v>251.23</v>
      </c>
      <c r="F65" s="25">
        <v>430.23</v>
      </c>
      <c r="G65" s="25">
        <v>440.19</v>
      </c>
      <c r="H65" s="25">
        <v>449.0</v>
      </c>
      <c r="I65" s="25">
        <v>457.9</v>
      </c>
      <c r="J65" s="25">
        <v>431.44</v>
      </c>
      <c r="K65" s="26">
        <v>460.46</v>
      </c>
    </row>
    <row r="66" ht="12.75" customHeight="1">
      <c r="A66" s="23">
        <v>64.0</v>
      </c>
      <c r="B66" s="24">
        <v>116.62</v>
      </c>
      <c r="C66" s="24">
        <v>136.2</v>
      </c>
      <c r="D66" s="25">
        <v>175.2</v>
      </c>
      <c r="E66" s="25">
        <v>251.74</v>
      </c>
      <c r="F66" s="25">
        <v>433.06</v>
      </c>
      <c r="G66" s="25">
        <v>441.72</v>
      </c>
      <c r="H66" s="25">
        <v>450.55</v>
      </c>
      <c r="I66" s="25">
        <v>459.52</v>
      </c>
      <c r="J66" s="25">
        <v>431.73</v>
      </c>
      <c r="K66" s="26">
        <v>462.08</v>
      </c>
    </row>
    <row r="67" ht="12.75" customHeight="1">
      <c r="A67" s="23">
        <v>65.0</v>
      </c>
      <c r="B67" s="28">
        <v>121.0</v>
      </c>
      <c r="C67" s="28">
        <v>139.8</v>
      </c>
      <c r="D67" s="29">
        <v>175.69</v>
      </c>
      <c r="E67" s="29">
        <v>258.43</v>
      </c>
      <c r="F67" s="29">
        <v>433.52</v>
      </c>
      <c r="G67" s="29">
        <v>442.19</v>
      </c>
      <c r="H67" s="29">
        <v>451.04</v>
      </c>
      <c r="I67" s="29">
        <v>460.03</v>
      </c>
      <c r="J67" s="29">
        <v>439.28</v>
      </c>
      <c r="K67" s="30">
        <v>462.58</v>
      </c>
    </row>
    <row r="68" ht="12.75" customHeight="1">
      <c r="A68" s="9">
        <v>66.0</v>
      </c>
      <c r="B68" s="10">
        <v>121.49</v>
      </c>
      <c r="C68" s="10">
        <v>140.29</v>
      </c>
      <c r="D68" s="10">
        <v>177.66</v>
      </c>
      <c r="E68" s="10">
        <v>259.1</v>
      </c>
      <c r="F68" s="10">
        <v>434.28</v>
      </c>
      <c r="G68" s="10">
        <v>442.96</v>
      </c>
      <c r="H68" s="10">
        <v>451.83</v>
      </c>
      <c r="I68" s="10">
        <v>460.81</v>
      </c>
      <c r="J68" s="10">
        <v>446.66</v>
      </c>
      <c r="K68" s="11">
        <v>463.38</v>
      </c>
    </row>
    <row r="69" ht="12.75" customHeight="1">
      <c r="A69" s="33">
        <v>67.0</v>
      </c>
      <c r="B69" s="14">
        <v>122.0</v>
      </c>
      <c r="C69" s="14">
        <v>143.1</v>
      </c>
      <c r="D69" s="14">
        <v>178.1</v>
      </c>
      <c r="E69" s="14">
        <v>259.62</v>
      </c>
      <c r="F69" s="14">
        <v>434.76</v>
      </c>
      <c r="G69" s="14">
        <v>443.44</v>
      </c>
      <c r="H69" s="14">
        <v>452.32</v>
      </c>
      <c r="I69" s="14">
        <v>461.33</v>
      </c>
      <c r="J69" s="14">
        <v>448.32</v>
      </c>
      <c r="K69" s="15">
        <v>464.96</v>
      </c>
    </row>
    <row r="70" ht="12.75" customHeight="1">
      <c r="A70" s="33">
        <v>68.0</v>
      </c>
      <c r="B70" s="14">
        <v>122.49</v>
      </c>
      <c r="C70" s="14">
        <v>144.26</v>
      </c>
      <c r="D70" s="14">
        <v>183.06</v>
      </c>
      <c r="E70" s="14">
        <v>260.12</v>
      </c>
      <c r="F70" s="14">
        <v>435.23</v>
      </c>
      <c r="G70" s="14">
        <v>443.93</v>
      </c>
      <c r="H70" s="14">
        <v>452.81</v>
      </c>
      <c r="I70" s="14">
        <v>461.88</v>
      </c>
      <c r="J70" s="14">
        <v>460.01</v>
      </c>
      <c r="K70" s="15">
        <v>465.01</v>
      </c>
    </row>
    <row r="71" ht="12.75" customHeight="1">
      <c r="A71" s="33">
        <v>69.0</v>
      </c>
      <c r="B71" s="14">
        <v>122.99</v>
      </c>
      <c r="C71" s="14">
        <v>147.45</v>
      </c>
      <c r="D71" s="14">
        <v>183.57</v>
      </c>
      <c r="E71" s="14">
        <v>261.26</v>
      </c>
      <c r="F71" s="14">
        <v>436.71</v>
      </c>
      <c r="G71" s="14">
        <v>445.44</v>
      </c>
      <c r="H71" s="14">
        <v>454.37</v>
      </c>
      <c r="I71" s="14">
        <v>463.47</v>
      </c>
      <c r="J71" s="14">
        <v>466.75</v>
      </c>
      <c r="K71" s="15">
        <v>465.06</v>
      </c>
    </row>
    <row r="72" ht="12.75" customHeight="1">
      <c r="A72" s="16">
        <v>70.0</v>
      </c>
      <c r="B72" s="17">
        <v>123.48</v>
      </c>
      <c r="C72" s="17">
        <v>160.72</v>
      </c>
      <c r="D72" s="17">
        <v>189.99</v>
      </c>
      <c r="E72" s="17">
        <v>283.42</v>
      </c>
      <c r="F72" s="17">
        <v>455.9</v>
      </c>
      <c r="G72" s="17">
        <v>474.29</v>
      </c>
      <c r="H72" s="17">
        <v>483.8</v>
      </c>
      <c r="I72" s="17">
        <v>493.43</v>
      </c>
      <c r="J72" s="17">
        <v>472.44</v>
      </c>
      <c r="K72" s="18">
        <v>495.98</v>
      </c>
    </row>
    <row r="73" ht="12.75" customHeight="1">
      <c r="A73" s="35">
        <v>71.0</v>
      </c>
      <c r="B73" s="20">
        <v>130.97</v>
      </c>
      <c r="C73" s="20">
        <v>162.88</v>
      </c>
      <c r="D73" s="21">
        <v>190.12</v>
      </c>
      <c r="E73" s="21">
        <v>285.65</v>
      </c>
      <c r="F73" s="21">
        <v>457.37</v>
      </c>
      <c r="G73" s="21">
        <v>479.03</v>
      </c>
      <c r="H73" s="21">
        <v>488.63</v>
      </c>
      <c r="I73" s="21">
        <v>498.34</v>
      </c>
      <c r="J73" s="21">
        <v>473.73</v>
      </c>
      <c r="K73" s="22">
        <v>500.89</v>
      </c>
    </row>
    <row r="74" ht="12.75" customHeight="1">
      <c r="A74" s="23">
        <v>72.0</v>
      </c>
      <c r="B74" s="24">
        <v>131.73</v>
      </c>
      <c r="C74" s="24">
        <v>163.37</v>
      </c>
      <c r="D74" s="25">
        <v>190.22</v>
      </c>
      <c r="E74" s="25">
        <v>286.15</v>
      </c>
      <c r="F74" s="25">
        <v>469.79</v>
      </c>
      <c r="G74" s="25">
        <v>479.53</v>
      </c>
      <c r="H74" s="25">
        <v>489.11</v>
      </c>
      <c r="I74" s="25">
        <v>498.85</v>
      </c>
      <c r="J74" s="25">
        <v>474.78</v>
      </c>
      <c r="K74" s="26">
        <v>501.39</v>
      </c>
    </row>
    <row r="75" ht="12.75" customHeight="1">
      <c r="A75" s="23">
        <v>73.0</v>
      </c>
      <c r="B75" s="24">
        <v>132.18</v>
      </c>
      <c r="C75" s="24">
        <v>163.88</v>
      </c>
      <c r="D75" s="25">
        <v>191.11</v>
      </c>
      <c r="E75" s="25">
        <v>290.86</v>
      </c>
      <c r="F75" s="25">
        <v>470.59</v>
      </c>
      <c r="G75" s="25">
        <v>480.01</v>
      </c>
      <c r="H75" s="25">
        <v>489.61</v>
      </c>
      <c r="I75" s="25">
        <v>499.36</v>
      </c>
      <c r="J75" s="25">
        <v>479.8</v>
      </c>
      <c r="K75" s="26">
        <v>501.9</v>
      </c>
    </row>
    <row r="76" ht="12.75" customHeight="1">
      <c r="A76" s="23">
        <v>74.0</v>
      </c>
      <c r="B76" s="24">
        <v>132.63</v>
      </c>
      <c r="C76" s="24">
        <v>164.37</v>
      </c>
      <c r="D76" s="25">
        <v>191.6</v>
      </c>
      <c r="E76" s="25">
        <v>291.37</v>
      </c>
      <c r="F76" s="25">
        <v>471.25</v>
      </c>
      <c r="G76" s="25">
        <v>480.69</v>
      </c>
      <c r="H76" s="25">
        <v>490.29</v>
      </c>
      <c r="I76" s="25">
        <v>500.11</v>
      </c>
      <c r="J76" s="25">
        <v>514.74</v>
      </c>
      <c r="K76" s="26">
        <v>501.95</v>
      </c>
    </row>
    <row r="77" ht="12.75" customHeight="1">
      <c r="A77" s="27">
        <v>75.0</v>
      </c>
      <c r="B77" s="28">
        <v>133.54</v>
      </c>
      <c r="C77" s="28">
        <v>165.37</v>
      </c>
      <c r="D77" s="29">
        <v>192.59</v>
      </c>
      <c r="E77" s="29">
        <v>297.24</v>
      </c>
      <c r="F77" s="29">
        <v>484.29</v>
      </c>
      <c r="G77" s="29">
        <v>493.99</v>
      </c>
      <c r="H77" s="29">
        <v>503.87</v>
      </c>
      <c r="I77" s="29">
        <v>513.92</v>
      </c>
      <c r="J77" s="29">
        <v>514.79</v>
      </c>
      <c r="K77" s="30">
        <v>516.46</v>
      </c>
    </row>
    <row r="78" ht="12.75" customHeight="1">
      <c r="A78" s="5">
        <v>76.0</v>
      </c>
      <c r="B78" s="6">
        <v>136.08</v>
      </c>
      <c r="C78" s="6">
        <v>166.36</v>
      </c>
      <c r="D78" s="6">
        <v>193.58</v>
      </c>
      <c r="E78" s="6">
        <v>299.38</v>
      </c>
      <c r="F78" s="6">
        <v>491.87</v>
      </c>
      <c r="G78" s="6">
        <v>501.7</v>
      </c>
      <c r="H78" s="6">
        <v>511.74</v>
      </c>
      <c r="I78" s="6">
        <v>521.92</v>
      </c>
      <c r="J78" s="6">
        <v>514.8399999999999</v>
      </c>
      <c r="K78" s="7">
        <v>524.49</v>
      </c>
      <c r="L78" s="4"/>
    </row>
    <row r="79" ht="12.75" customHeight="1">
      <c r="A79" s="9">
        <v>77.0</v>
      </c>
      <c r="B79" s="10">
        <v>137.07</v>
      </c>
      <c r="C79" s="10">
        <v>167.36</v>
      </c>
      <c r="D79" s="10">
        <v>197.53</v>
      </c>
      <c r="E79" s="10">
        <v>300.4</v>
      </c>
      <c r="F79" s="10">
        <v>502.01</v>
      </c>
      <c r="G79" s="10">
        <v>517.15</v>
      </c>
      <c r="H79" s="10">
        <v>527.51</v>
      </c>
      <c r="I79" s="10">
        <v>537.72</v>
      </c>
      <c r="J79" s="10">
        <v>514.8899999999999</v>
      </c>
      <c r="K79" s="11">
        <v>540.25</v>
      </c>
    </row>
    <row r="80" ht="12.75" customHeight="1">
      <c r="A80" s="13">
        <v>78.0</v>
      </c>
      <c r="B80" s="14">
        <v>138.06</v>
      </c>
      <c r="C80" s="14">
        <v>168.35</v>
      </c>
      <c r="D80" s="14">
        <v>201.33</v>
      </c>
      <c r="E80" s="14">
        <v>314.81</v>
      </c>
      <c r="F80" s="14">
        <v>503.39</v>
      </c>
      <c r="G80" s="14">
        <v>521.21</v>
      </c>
      <c r="H80" s="14">
        <v>565.06</v>
      </c>
      <c r="I80" s="14">
        <v>574.31</v>
      </c>
      <c r="J80" s="14">
        <v>514.9399999999998</v>
      </c>
      <c r="K80" s="15">
        <v>576.87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2.75" customHeight="1">
      <c r="A81" s="13">
        <v>79.0</v>
      </c>
      <c r="B81" s="14">
        <v>139.07</v>
      </c>
      <c r="C81" s="14">
        <v>169.34</v>
      </c>
      <c r="D81" s="14">
        <v>202.33</v>
      </c>
      <c r="E81" s="14">
        <v>316.26</v>
      </c>
      <c r="F81" s="14">
        <v>506.08</v>
      </c>
      <c r="G81" s="14">
        <v>557.67</v>
      </c>
      <c r="H81" s="14">
        <v>568.82</v>
      </c>
      <c r="I81" s="14">
        <v>580.16</v>
      </c>
      <c r="J81" s="14">
        <v>530.84</v>
      </c>
      <c r="K81" s="15">
        <v>582.71</v>
      </c>
    </row>
    <row r="82" ht="12.75" customHeight="1">
      <c r="A82" s="16">
        <v>80.0</v>
      </c>
      <c r="B82" s="17">
        <v>140.06</v>
      </c>
      <c r="C82" s="17">
        <v>170.34</v>
      </c>
      <c r="D82" s="17">
        <v>203.32</v>
      </c>
      <c r="E82" s="17">
        <v>317.28</v>
      </c>
      <c r="F82" s="17">
        <v>533.61</v>
      </c>
      <c r="G82" s="17">
        <v>561.51</v>
      </c>
      <c r="H82" s="17">
        <v>572.76</v>
      </c>
      <c r="I82" s="17">
        <v>584.1</v>
      </c>
      <c r="J82" s="17">
        <v>530.94</v>
      </c>
      <c r="K82" s="18">
        <v>589.29</v>
      </c>
    </row>
    <row r="83" ht="12.75" customHeight="1">
      <c r="A83" s="19">
        <v>81.0</v>
      </c>
      <c r="B83" s="20">
        <v>144.91</v>
      </c>
      <c r="C83" s="20">
        <v>171.24</v>
      </c>
      <c r="D83" s="21">
        <v>204.31</v>
      </c>
      <c r="E83" s="21">
        <v>318.31</v>
      </c>
      <c r="F83" s="21">
        <v>536.38</v>
      </c>
      <c r="G83" s="21">
        <v>562.48</v>
      </c>
      <c r="H83" s="21">
        <v>573.74</v>
      </c>
      <c r="I83" s="21">
        <v>585.14</v>
      </c>
      <c r="J83" s="21">
        <v>531.75</v>
      </c>
      <c r="K83" s="22">
        <v>591.25</v>
      </c>
    </row>
    <row r="84" ht="12.75" customHeight="1">
      <c r="A84" s="23">
        <v>82.0</v>
      </c>
      <c r="B84" s="24">
        <v>146.33</v>
      </c>
      <c r="C84" s="24">
        <v>172.12</v>
      </c>
      <c r="D84" s="25">
        <v>207.36</v>
      </c>
      <c r="E84" s="25">
        <v>319.33</v>
      </c>
      <c r="F84" s="25">
        <v>537.4</v>
      </c>
      <c r="G84" s="25">
        <v>563.45</v>
      </c>
      <c r="H84" s="25">
        <v>574.73</v>
      </c>
      <c r="I84" s="25">
        <v>586.17</v>
      </c>
      <c r="J84" s="25">
        <v>555.18</v>
      </c>
      <c r="K84" s="26">
        <v>591.45</v>
      </c>
    </row>
    <row r="85" ht="12.75" customHeight="1">
      <c r="A85" s="19">
        <v>83.0</v>
      </c>
      <c r="B85" s="24">
        <v>148.3</v>
      </c>
      <c r="C85" s="24">
        <v>174.82</v>
      </c>
      <c r="D85" s="25">
        <v>208.35</v>
      </c>
      <c r="E85" s="25">
        <v>320.36</v>
      </c>
      <c r="F85" s="25">
        <v>545.87</v>
      </c>
      <c r="G85" s="25">
        <v>564.43</v>
      </c>
      <c r="H85" s="25">
        <v>575.71</v>
      </c>
      <c r="I85" s="25">
        <v>587.18</v>
      </c>
      <c r="J85" s="25">
        <v>559.26</v>
      </c>
      <c r="K85" s="26">
        <v>592.47</v>
      </c>
    </row>
    <row r="86" ht="12.75" customHeight="1">
      <c r="A86" s="19">
        <v>84.0</v>
      </c>
      <c r="B86" s="24">
        <v>149.29</v>
      </c>
      <c r="C86" s="24">
        <v>175.82</v>
      </c>
      <c r="D86" s="25">
        <v>211.46</v>
      </c>
      <c r="E86" s="25">
        <v>321.38</v>
      </c>
      <c r="F86" s="25">
        <v>551.72</v>
      </c>
      <c r="G86" s="25">
        <v>573.95</v>
      </c>
      <c r="H86" s="25">
        <v>585.43</v>
      </c>
      <c r="I86" s="25">
        <v>597.08</v>
      </c>
      <c r="J86" s="25">
        <v>559.44</v>
      </c>
      <c r="K86" s="26">
        <v>599.65</v>
      </c>
    </row>
    <row r="87" ht="12.75" customHeight="1">
      <c r="A87" s="27">
        <v>85.0</v>
      </c>
      <c r="B87" s="28">
        <v>156.18</v>
      </c>
      <c r="C87" s="28">
        <v>179.82</v>
      </c>
      <c r="D87" s="29">
        <v>220.08</v>
      </c>
      <c r="E87" s="29">
        <v>334.52</v>
      </c>
      <c r="F87" s="29">
        <v>552.74</v>
      </c>
      <c r="G87" s="29">
        <v>574.92</v>
      </c>
      <c r="H87" s="29">
        <v>586.43</v>
      </c>
      <c r="I87" s="29">
        <v>598.11</v>
      </c>
      <c r="J87" s="29">
        <v>560.96</v>
      </c>
      <c r="K87" s="30">
        <v>601.04</v>
      </c>
    </row>
    <row r="88" ht="12.75" customHeight="1">
      <c r="A88" s="13">
        <v>86.0</v>
      </c>
      <c r="B88" s="10">
        <v>157.19</v>
      </c>
      <c r="C88" s="10">
        <v>185.37</v>
      </c>
      <c r="D88" s="10">
        <v>221.17</v>
      </c>
      <c r="E88" s="10">
        <v>335.84</v>
      </c>
      <c r="F88" s="10">
        <v>553.75</v>
      </c>
      <c r="G88" s="10">
        <v>575.83</v>
      </c>
      <c r="H88" s="10">
        <v>587.35</v>
      </c>
      <c r="I88" s="10">
        <v>599.4</v>
      </c>
      <c r="J88" s="10">
        <v>561.1</v>
      </c>
      <c r="K88" s="11">
        <v>601.92</v>
      </c>
    </row>
    <row r="89" ht="12.75" customHeight="1">
      <c r="A89" s="13">
        <v>87.0</v>
      </c>
      <c r="B89" s="14">
        <v>158.18</v>
      </c>
      <c r="C89" s="14">
        <v>187.63</v>
      </c>
      <c r="D89" s="14">
        <v>222.15</v>
      </c>
      <c r="E89" s="14">
        <v>336.86</v>
      </c>
      <c r="F89" s="14">
        <v>554.76</v>
      </c>
      <c r="G89" s="14">
        <v>579.71</v>
      </c>
      <c r="H89" s="14">
        <v>591.3</v>
      </c>
      <c r="I89" s="14">
        <v>603.1</v>
      </c>
      <c r="J89" s="14">
        <v>570.37</v>
      </c>
      <c r="K89" s="15">
        <v>605.64</v>
      </c>
    </row>
    <row r="90" ht="12.75" customHeight="1">
      <c r="A90" s="13">
        <v>88.0</v>
      </c>
      <c r="B90" s="14">
        <v>159.17</v>
      </c>
      <c r="C90" s="14">
        <v>189.2</v>
      </c>
      <c r="D90" s="14">
        <v>223.14</v>
      </c>
      <c r="E90" s="14">
        <v>337.89</v>
      </c>
      <c r="F90" s="14">
        <v>555.77</v>
      </c>
      <c r="G90" s="14">
        <v>584.2</v>
      </c>
      <c r="H90" s="14">
        <v>595.9</v>
      </c>
      <c r="I90" s="14">
        <v>607.7</v>
      </c>
      <c r="J90" s="14">
        <v>577.59</v>
      </c>
      <c r="K90" s="15">
        <v>610.23</v>
      </c>
    </row>
    <row r="91" ht="12.75" customHeight="1">
      <c r="A91" s="13">
        <v>89.0</v>
      </c>
      <c r="B91" s="14">
        <v>160.15</v>
      </c>
      <c r="C91" s="14">
        <v>189.39</v>
      </c>
      <c r="D91" s="14">
        <v>224.13</v>
      </c>
      <c r="E91" s="14">
        <v>338.91</v>
      </c>
      <c r="F91" s="14">
        <v>562.63</v>
      </c>
      <c r="G91" s="14">
        <v>585.16</v>
      </c>
      <c r="H91" s="14">
        <v>596.88</v>
      </c>
      <c r="I91" s="14">
        <v>608.71</v>
      </c>
      <c r="J91" s="14">
        <v>578.07</v>
      </c>
      <c r="K91" s="15">
        <v>611.26</v>
      </c>
    </row>
    <row r="92" ht="12.75" customHeight="1">
      <c r="A92" s="13">
        <v>90.0</v>
      </c>
      <c r="B92" s="17">
        <v>161.15</v>
      </c>
      <c r="C92" s="17">
        <v>189.45</v>
      </c>
      <c r="D92" s="17">
        <v>225.13</v>
      </c>
      <c r="E92" s="17">
        <v>339.95</v>
      </c>
      <c r="F92" s="17">
        <v>568.47</v>
      </c>
      <c r="G92" s="17">
        <v>586.15</v>
      </c>
      <c r="H92" s="17">
        <v>597.88</v>
      </c>
      <c r="I92" s="17">
        <v>609.74</v>
      </c>
      <c r="J92" s="17">
        <v>586.69</v>
      </c>
      <c r="K92" s="18">
        <v>612.28</v>
      </c>
    </row>
    <row r="93" ht="12.75" customHeight="1">
      <c r="A93" s="31">
        <v>91.0</v>
      </c>
      <c r="B93" s="20">
        <v>162.14</v>
      </c>
      <c r="C93" s="20">
        <v>190.33</v>
      </c>
      <c r="D93" s="21">
        <v>226.11</v>
      </c>
      <c r="E93" s="21">
        <v>340.96</v>
      </c>
      <c r="F93" s="21">
        <v>569.47</v>
      </c>
      <c r="G93" s="21">
        <v>587.11</v>
      </c>
      <c r="H93" s="21">
        <v>598.87</v>
      </c>
      <c r="I93" s="21">
        <v>610.75</v>
      </c>
      <c r="J93" s="21">
        <v>587.21</v>
      </c>
      <c r="K93" s="22">
        <v>613.3</v>
      </c>
    </row>
    <row r="94" ht="12.75" customHeight="1">
      <c r="A94" s="19">
        <v>92.0</v>
      </c>
      <c r="B94" s="24">
        <v>163.13</v>
      </c>
      <c r="C94" s="24">
        <v>191.32</v>
      </c>
      <c r="D94" s="25">
        <v>227.1</v>
      </c>
      <c r="E94" s="25">
        <v>341.98</v>
      </c>
      <c r="F94" s="25">
        <v>570.49</v>
      </c>
      <c r="G94" s="25">
        <v>588.08</v>
      </c>
      <c r="H94" s="25">
        <v>599.87</v>
      </c>
      <c r="I94" s="25">
        <v>611.86</v>
      </c>
      <c r="J94" s="25">
        <v>592.44</v>
      </c>
      <c r="K94" s="26">
        <v>613.36</v>
      </c>
    </row>
    <row r="95" ht="12.75" customHeight="1">
      <c r="A95" s="19">
        <v>93.0</v>
      </c>
      <c r="B95" s="24">
        <v>164.13</v>
      </c>
      <c r="C95" s="24">
        <v>192.31</v>
      </c>
      <c r="D95" s="25">
        <v>229.77</v>
      </c>
      <c r="E95" s="25">
        <v>343.01</v>
      </c>
      <c r="F95" s="25">
        <v>571.5</v>
      </c>
      <c r="G95" s="25">
        <v>589.04</v>
      </c>
      <c r="H95" s="25">
        <v>600.84</v>
      </c>
      <c r="I95" s="25">
        <v>612.86</v>
      </c>
      <c r="J95" s="25">
        <v>592.55</v>
      </c>
      <c r="K95" s="26">
        <v>613.41</v>
      </c>
    </row>
    <row r="96" ht="12.75" customHeight="1">
      <c r="A96" s="19">
        <v>94.0</v>
      </c>
      <c r="B96" s="24">
        <v>165.13</v>
      </c>
      <c r="C96" s="24">
        <v>193.31</v>
      </c>
      <c r="D96" s="25">
        <v>229.93</v>
      </c>
      <c r="E96" s="25">
        <v>344.03</v>
      </c>
      <c r="F96" s="25">
        <v>572.51</v>
      </c>
      <c r="G96" s="25">
        <v>590.03</v>
      </c>
      <c r="H96" s="25">
        <v>601.84</v>
      </c>
      <c r="I96" s="25">
        <v>613.88</v>
      </c>
      <c r="J96" s="25">
        <v>612.62</v>
      </c>
      <c r="K96" s="26">
        <v>614.39</v>
      </c>
    </row>
    <row r="97" ht="12.75" customHeight="1">
      <c r="A97" s="19">
        <v>95.0</v>
      </c>
      <c r="B97" s="28">
        <v>166.11</v>
      </c>
      <c r="C97" s="28">
        <v>194.3</v>
      </c>
      <c r="D97" s="29">
        <v>230.76</v>
      </c>
      <c r="E97" s="29">
        <v>345.07</v>
      </c>
      <c r="F97" s="29">
        <v>574.26</v>
      </c>
      <c r="G97" s="29">
        <v>595.28</v>
      </c>
      <c r="H97" s="29">
        <v>607.18</v>
      </c>
      <c r="I97" s="29">
        <v>619.34</v>
      </c>
      <c r="J97" s="29">
        <v>612.79</v>
      </c>
      <c r="K97" s="30">
        <v>619.85</v>
      </c>
    </row>
    <row r="98" ht="12.75" customHeight="1">
      <c r="A98" s="32">
        <v>96.0</v>
      </c>
      <c r="B98" s="10">
        <v>168.56</v>
      </c>
      <c r="C98" s="10">
        <v>195.2</v>
      </c>
      <c r="D98" s="10">
        <v>236.67</v>
      </c>
      <c r="E98" s="10">
        <v>351.16</v>
      </c>
      <c r="F98" s="10">
        <v>584.54</v>
      </c>
      <c r="G98" s="10">
        <v>596.24</v>
      </c>
      <c r="H98" s="10">
        <v>608.17</v>
      </c>
      <c r="I98" s="10">
        <v>620.35</v>
      </c>
      <c r="J98" s="10">
        <v>615.66</v>
      </c>
      <c r="K98" s="11">
        <v>620.86</v>
      </c>
    </row>
    <row r="99" ht="12.75" customHeight="1">
      <c r="A99" s="13">
        <v>97.0</v>
      </c>
      <c r="B99" s="14">
        <v>169.42</v>
      </c>
      <c r="C99" s="14">
        <v>196.29</v>
      </c>
      <c r="D99" s="14">
        <v>242.39</v>
      </c>
      <c r="E99" s="14">
        <v>352.19</v>
      </c>
      <c r="F99" s="14">
        <v>596.84</v>
      </c>
      <c r="G99" s="14">
        <v>608.79</v>
      </c>
      <c r="H99" s="14">
        <v>620.96</v>
      </c>
      <c r="I99" s="14">
        <v>633.38</v>
      </c>
      <c r="J99" s="14">
        <v>616.2</v>
      </c>
      <c r="K99" s="15">
        <v>633.91</v>
      </c>
    </row>
    <row r="100" ht="12.75" customHeight="1">
      <c r="A100" s="13">
        <v>98.0</v>
      </c>
      <c r="B100" s="14">
        <v>170.28</v>
      </c>
      <c r="C100" s="14">
        <v>197.29</v>
      </c>
      <c r="D100" s="14">
        <v>243.38</v>
      </c>
      <c r="E100" s="14">
        <v>353.22</v>
      </c>
      <c r="F100" s="14">
        <v>610.8</v>
      </c>
      <c r="G100" s="14">
        <v>623.04</v>
      </c>
      <c r="H100" s="14">
        <v>635.44</v>
      </c>
      <c r="I100" s="14">
        <v>641.8</v>
      </c>
      <c r="J100" s="14">
        <v>616.39</v>
      </c>
      <c r="K100" s="15">
        <v>656.58</v>
      </c>
    </row>
    <row r="101" ht="12.75" customHeight="1">
      <c r="A101" s="13">
        <v>99.0</v>
      </c>
      <c r="B101" s="14">
        <v>171.14</v>
      </c>
      <c r="C101" s="14">
        <v>198.28</v>
      </c>
      <c r="D101" s="14">
        <v>249.12</v>
      </c>
      <c r="E101" s="14">
        <v>373.78</v>
      </c>
      <c r="F101" s="14">
        <v>615.16</v>
      </c>
      <c r="G101" s="14">
        <v>644.61</v>
      </c>
      <c r="H101" s="14">
        <v>671.49</v>
      </c>
      <c r="I101" s="14">
        <v>684.87</v>
      </c>
      <c r="J101" s="14">
        <v>616.88</v>
      </c>
      <c r="K101" s="15">
        <v>690.4</v>
      </c>
    </row>
    <row r="102" ht="12.75" customHeight="1">
      <c r="A102" s="16">
        <v>100.0</v>
      </c>
      <c r="B102" s="17">
        <v>172.0</v>
      </c>
      <c r="C102" s="17">
        <v>215.0</v>
      </c>
      <c r="D102" s="17">
        <v>276.0</v>
      </c>
      <c r="E102" s="17">
        <v>394.0</v>
      </c>
      <c r="F102" s="17">
        <v>625.67</v>
      </c>
      <c r="G102" s="17">
        <v>708.47</v>
      </c>
      <c r="H102" s="17">
        <v>737.81</v>
      </c>
      <c r="I102" s="17">
        <v>751.93</v>
      </c>
      <c r="J102" s="17">
        <v>662.43</v>
      </c>
      <c r="K102" s="18">
        <v>760.59</v>
      </c>
    </row>
    <row r="103" ht="12.75" customHeight="1">
      <c r="A103" s="19">
        <v>101.0</v>
      </c>
      <c r="B103" s="20">
        <v>173.72</v>
      </c>
      <c r="C103" s="20">
        <v>217.15</v>
      </c>
      <c r="D103" s="21">
        <v>278.76</v>
      </c>
      <c r="E103" s="21">
        <v>397.94</v>
      </c>
      <c r="F103" s="21">
        <v>634.42</v>
      </c>
      <c r="G103" s="21">
        <v>721.14</v>
      </c>
      <c r="H103" s="21">
        <v>743.36</v>
      </c>
      <c r="I103" s="21">
        <v>758.51</v>
      </c>
      <c r="J103" s="21">
        <v>669.04</v>
      </c>
      <c r="K103" s="22">
        <v>768.17</v>
      </c>
    </row>
    <row r="104" ht="12.75" customHeight="1">
      <c r="A104" s="23">
        <v>102.0</v>
      </c>
      <c r="B104" s="24">
        <v>175.44</v>
      </c>
      <c r="C104" s="24">
        <v>219.3</v>
      </c>
      <c r="D104" s="25">
        <v>281.52</v>
      </c>
      <c r="E104" s="25">
        <v>401.88</v>
      </c>
      <c r="F104" s="25">
        <v>638.89</v>
      </c>
      <c r="G104" s="25">
        <v>728.28</v>
      </c>
      <c r="H104" s="25">
        <v>750.72</v>
      </c>
      <c r="I104" s="25">
        <v>766.02</v>
      </c>
      <c r="J104" s="25">
        <v>675.67</v>
      </c>
      <c r="K104" s="26">
        <v>775.74</v>
      </c>
    </row>
    <row r="105" ht="12.75" customHeight="1">
      <c r="A105" s="23">
        <v>103.0</v>
      </c>
      <c r="B105" s="24">
        <v>177.16</v>
      </c>
      <c r="C105" s="24">
        <v>221.45</v>
      </c>
      <c r="D105" s="25">
        <v>284.28</v>
      </c>
      <c r="E105" s="25">
        <v>405.82</v>
      </c>
      <c r="F105" s="25">
        <v>645.15</v>
      </c>
      <c r="G105" s="25">
        <v>735.42</v>
      </c>
      <c r="H105" s="25">
        <v>758.08</v>
      </c>
      <c r="I105" s="25">
        <v>773.53</v>
      </c>
      <c r="J105" s="25">
        <v>682.3</v>
      </c>
      <c r="K105" s="26">
        <v>783.33</v>
      </c>
    </row>
    <row r="106" ht="12.75" customHeight="1">
      <c r="A106" s="23">
        <v>104.0</v>
      </c>
      <c r="B106" s="24">
        <v>178.88</v>
      </c>
      <c r="C106" s="24">
        <v>223.6</v>
      </c>
      <c r="D106" s="25">
        <v>287.04</v>
      </c>
      <c r="E106" s="25">
        <v>409.76</v>
      </c>
      <c r="F106" s="25">
        <v>650.0</v>
      </c>
      <c r="G106" s="25">
        <v>742.56</v>
      </c>
      <c r="H106" s="25">
        <v>765.44</v>
      </c>
      <c r="I106" s="25">
        <v>781.04</v>
      </c>
      <c r="J106" s="25">
        <v>688.92</v>
      </c>
      <c r="K106" s="26">
        <v>790.9</v>
      </c>
    </row>
    <row r="107" ht="12.75" customHeight="1">
      <c r="A107" s="23">
        <v>105.0</v>
      </c>
      <c r="B107" s="28">
        <v>180.6</v>
      </c>
      <c r="C107" s="28">
        <v>225.75</v>
      </c>
      <c r="D107" s="29">
        <v>289.8</v>
      </c>
      <c r="E107" s="29">
        <v>413.7</v>
      </c>
      <c r="F107" s="29">
        <v>657.69</v>
      </c>
      <c r="G107" s="29">
        <v>749.7</v>
      </c>
      <c r="H107" s="29">
        <v>772.8</v>
      </c>
      <c r="I107" s="29">
        <v>788.55</v>
      </c>
      <c r="J107" s="29">
        <v>695.53</v>
      </c>
      <c r="K107" s="30">
        <v>798.48</v>
      </c>
    </row>
    <row r="108" ht="12.75" customHeight="1">
      <c r="A108" s="9">
        <v>106.0</v>
      </c>
      <c r="B108" s="10">
        <v>182.32</v>
      </c>
      <c r="C108" s="10">
        <v>227.9</v>
      </c>
      <c r="D108" s="10">
        <v>292.56</v>
      </c>
      <c r="E108" s="10">
        <v>417.64</v>
      </c>
      <c r="F108" s="10">
        <v>663.95</v>
      </c>
      <c r="G108" s="10">
        <v>756.84</v>
      </c>
      <c r="H108" s="10">
        <v>780.16</v>
      </c>
      <c r="I108" s="10">
        <v>796.06</v>
      </c>
      <c r="J108" s="10">
        <v>702.15</v>
      </c>
      <c r="K108" s="11">
        <v>806.07</v>
      </c>
    </row>
    <row r="109" ht="12.75" customHeight="1">
      <c r="A109" s="33">
        <v>107.0</v>
      </c>
      <c r="B109" s="14">
        <v>184.04</v>
      </c>
      <c r="C109" s="14">
        <v>230.05</v>
      </c>
      <c r="D109" s="14">
        <v>295.32</v>
      </c>
      <c r="E109" s="14">
        <v>421.58</v>
      </c>
      <c r="F109" s="14">
        <v>668.75</v>
      </c>
      <c r="G109" s="14">
        <v>763.98</v>
      </c>
      <c r="H109" s="14">
        <v>787.52</v>
      </c>
      <c r="I109" s="14">
        <v>803.57</v>
      </c>
      <c r="J109" s="14">
        <v>708.8</v>
      </c>
      <c r="K109" s="15">
        <v>813.65</v>
      </c>
    </row>
    <row r="110" ht="12.75" customHeight="1">
      <c r="A110" s="33">
        <v>108.0</v>
      </c>
      <c r="B110" s="14">
        <v>185.76</v>
      </c>
      <c r="C110" s="14">
        <v>232.2</v>
      </c>
      <c r="D110" s="14">
        <v>298.08</v>
      </c>
      <c r="E110" s="14">
        <v>425.52</v>
      </c>
      <c r="F110" s="14">
        <v>675.0</v>
      </c>
      <c r="G110" s="14">
        <v>771.12</v>
      </c>
      <c r="H110" s="14">
        <v>794.88</v>
      </c>
      <c r="I110" s="14">
        <v>811.08</v>
      </c>
      <c r="J110" s="14">
        <v>715.42</v>
      </c>
      <c r="K110" s="15">
        <v>821.23</v>
      </c>
    </row>
    <row r="111" ht="12.75" customHeight="1">
      <c r="A111" s="33">
        <v>109.0</v>
      </c>
      <c r="B111" s="14">
        <v>187.48</v>
      </c>
      <c r="C111" s="14">
        <v>234.35</v>
      </c>
      <c r="D111" s="14">
        <v>300.84</v>
      </c>
      <c r="E111" s="14">
        <v>429.46</v>
      </c>
      <c r="F111" s="14">
        <v>681.25</v>
      </c>
      <c r="G111" s="14">
        <v>778.26</v>
      </c>
      <c r="H111" s="14">
        <v>802.24</v>
      </c>
      <c r="I111" s="14">
        <v>818.59</v>
      </c>
      <c r="J111" s="14">
        <v>722.05</v>
      </c>
      <c r="K111" s="15">
        <v>828.81</v>
      </c>
    </row>
    <row r="112" ht="12.75" customHeight="1">
      <c r="A112" s="16">
        <v>110.0</v>
      </c>
      <c r="B112" s="17">
        <v>189.2</v>
      </c>
      <c r="C112" s="17">
        <v>236.5</v>
      </c>
      <c r="D112" s="17">
        <v>303.6</v>
      </c>
      <c r="E112" s="17">
        <v>433.4</v>
      </c>
      <c r="F112" s="17">
        <v>688.98</v>
      </c>
      <c r="G112" s="17">
        <v>785.4</v>
      </c>
      <c r="H112" s="17">
        <v>809.6</v>
      </c>
      <c r="I112" s="17">
        <v>826.1</v>
      </c>
      <c r="J112" s="17">
        <v>728.67</v>
      </c>
      <c r="K112" s="18">
        <v>836.39</v>
      </c>
    </row>
    <row r="113" ht="12.75" customHeight="1">
      <c r="A113" s="35">
        <v>111.0</v>
      </c>
      <c r="B113" s="20">
        <v>190.92</v>
      </c>
      <c r="C113" s="20">
        <v>238.65</v>
      </c>
      <c r="D113" s="21">
        <v>306.36</v>
      </c>
      <c r="E113" s="21">
        <v>437.34</v>
      </c>
      <c r="F113" s="21">
        <v>693.75</v>
      </c>
      <c r="G113" s="21">
        <v>792.54</v>
      </c>
      <c r="H113" s="21">
        <v>816.96</v>
      </c>
      <c r="I113" s="21">
        <v>833.61</v>
      </c>
      <c r="J113" s="21">
        <v>735.29</v>
      </c>
      <c r="K113" s="22">
        <v>843.97</v>
      </c>
    </row>
    <row r="114" ht="12.75" customHeight="1">
      <c r="A114" s="23">
        <v>112.0</v>
      </c>
      <c r="B114" s="24">
        <v>192.64</v>
      </c>
      <c r="C114" s="24">
        <v>240.8</v>
      </c>
      <c r="D114" s="25">
        <v>309.12</v>
      </c>
      <c r="E114" s="25">
        <v>441.28</v>
      </c>
      <c r="F114" s="25">
        <v>701.52</v>
      </c>
      <c r="G114" s="25">
        <v>799.68</v>
      </c>
      <c r="H114" s="25">
        <v>824.32</v>
      </c>
      <c r="I114" s="25">
        <v>841.12</v>
      </c>
      <c r="J114" s="25">
        <v>741.92</v>
      </c>
      <c r="K114" s="26">
        <v>851.55</v>
      </c>
    </row>
    <row r="115" ht="12.75" customHeight="1">
      <c r="A115" s="23">
        <v>113.0</v>
      </c>
      <c r="B115" s="24">
        <v>194.36</v>
      </c>
      <c r="C115" s="24">
        <v>242.95</v>
      </c>
      <c r="D115" s="25">
        <v>311.88</v>
      </c>
      <c r="E115" s="25">
        <v>445.22</v>
      </c>
      <c r="F115" s="25">
        <v>706.25</v>
      </c>
      <c r="G115" s="25">
        <v>806.82</v>
      </c>
      <c r="H115" s="25">
        <v>831.68</v>
      </c>
      <c r="I115" s="25">
        <v>848.63</v>
      </c>
      <c r="J115" s="25">
        <v>748.53</v>
      </c>
      <c r="K115" s="26">
        <v>859.13</v>
      </c>
    </row>
    <row r="116" ht="12.75" customHeight="1">
      <c r="A116" s="23">
        <v>114.0</v>
      </c>
      <c r="B116" s="24">
        <v>196.08</v>
      </c>
      <c r="C116" s="24">
        <v>245.1</v>
      </c>
      <c r="D116" s="25">
        <v>314.64</v>
      </c>
      <c r="E116" s="25">
        <v>449.16</v>
      </c>
      <c r="F116" s="25">
        <v>712.5</v>
      </c>
      <c r="G116" s="25">
        <v>813.96</v>
      </c>
      <c r="H116" s="25">
        <v>839.04</v>
      </c>
      <c r="I116" s="25">
        <v>856.14</v>
      </c>
      <c r="J116" s="25">
        <v>755.15</v>
      </c>
      <c r="K116" s="26">
        <v>866.71</v>
      </c>
    </row>
    <row r="117" ht="12.75" customHeight="1">
      <c r="A117" s="27">
        <v>115.0</v>
      </c>
      <c r="B117" s="28">
        <v>197.8</v>
      </c>
      <c r="C117" s="28">
        <v>247.25</v>
      </c>
      <c r="D117" s="29">
        <v>317.4</v>
      </c>
      <c r="E117" s="29">
        <v>453.1</v>
      </c>
      <c r="F117" s="29">
        <v>718.75</v>
      </c>
      <c r="G117" s="29">
        <v>821.1</v>
      </c>
      <c r="H117" s="29">
        <v>846.4</v>
      </c>
      <c r="I117" s="29">
        <v>863.65</v>
      </c>
      <c r="J117" s="29">
        <v>761.79</v>
      </c>
      <c r="K117" s="30">
        <v>874.29</v>
      </c>
    </row>
    <row r="118" ht="12.75" customHeight="1">
      <c r="A118" s="5">
        <v>116.0</v>
      </c>
      <c r="B118" s="6">
        <v>199.52</v>
      </c>
      <c r="C118" s="6">
        <v>249.4</v>
      </c>
      <c r="D118" s="6">
        <v>320.16</v>
      </c>
      <c r="E118" s="6">
        <v>457.04</v>
      </c>
      <c r="F118" s="6">
        <v>726.58</v>
      </c>
      <c r="G118" s="6">
        <v>828.24</v>
      </c>
      <c r="H118" s="6">
        <v>853.76</v>
      </c>
      <c r="I118" s="6">
        <v>871.16</v>
      </c>
      <c r="J118" s="7">
        <v>768.44</v>
      </c>
      <c r="K118" s="65">
        <v>881.87</v>
      </c>
    </row>
    <row r="119" ht="12.75" customHeight="1">
      <c r="A119" s="9">
        <v>117.0</v>
      </c>
      <c r="B119" s="10">
        <v>201.24</v>
      </c>
      <c r="C119" s="10">
        <v>251.55</v>
      </c>
      <c r="D119" s="10">
        <v>322.92</v>
      </c>
      <c r="E119" s="10">
        <v>460.98</v>
      </c>
      <c r="F119" s="10">
        <v>731.25</v>
      </c>
      <c r="G119" s="10">
        <v>835.38</v>
      </c>
      <c r="H119" s="10">
        <v>861.12</v>
      </c>
      <c r="I119" s="10">
        <v>878.67</v>
      </c>
      <c r="J119" s="11">
        <v>775.03</v>
      </c>
      <c r="K119" s="66">
        <v>889.45</v>
      </c>
    </row>
    <row r="120" ht="12.75" customHeight="1">
      <c r="A120" s="13">
        <v>118.0</v>
      </c>
      <c r="B120" s="14">
        <v>202.96</v>
      </c>
      <c r="C120" s="14">
        <v>253.7</v>
      </c>
      <c r="D120" s="14">
        <v>325.68</v>
      </c>
      <c r="E120" s="14">
        <v>464.92</v>
      </c>
      <c r="F120" s="14">
        <v>737.5</v>
      </c>
      <c r="G120" s="14">
        <v>842.52</v>
      </c>
      <c r="H120" s="14">
        <v>868.48</v>
      </c>
      <c r="I120" s="14">
        <v>886.18</v>
      </c>
      <c r="J120" s="15">
        <v>781.66</v>
      </c>
      <c r="K120" s="66">
        <v>897.03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75" customHeight="1">
      <c r="A121" s="13">
        <v>119.0</v>
      </c>
      <c r="B121" s="14">
        <v>204.68</v>
      </c>
      <c r="C121" s="14">
        <v>255.85</v>
      </c>
      <c r="D121" s="14">
        <v>328.44</v>
      </c>
      <c r="E121" s="14">
        <v>468.86</v>
      </c>
      <c r="F121" s="14">
        <v>743.75</v>
      </c>
      <c r="G121" s="14">
        <v>849.66</v>
      </c>
      <c r="H121" s="14">
        <v>875.84</v>
      </c>
      <c r="I121" s="14">
        <v>893.69</v>
      </c>
      <c r="J121" s="15">
        <v>788.29</v>
      </c>
      <c r="K121" s="66">
        <v>904.61</v>
      </c>
    </row>
    <row r="122" ht="12.75" customHeight="1">
      <c r="A122" s="16">
        <v>120.0</v>
      </c>
      <c r="B122" s="17">
        <v>206.4</v>
      </c>
      <c r="C122" s="17">
        <v>258.0</v>
      </c>
      <c r="D122" s="17">
        <v>331.2</v>
      </c>
      <c r="E122" s="17">
        <v>472.8</v>
      </c>
      <c r="F122" s="17">
        <v>750.0</v>
      </c>
      <c r="G122" s="17">
        <v>856.8</v>
      </c>
      <c r="H122" s="17">
        <v>883.2</v>
      </c>
      <c r="I122" s="17">
        <v>901.2</v>
      </c>
      <c r="J122" s="18">
        <v>794.88</v>
      </c>
      <c r="K122" s="66">
        <v>912.19</v>
      </c>
    </row>
    <row r="123" ht="12.75" customHeight="1">
      <c r="A123" s="19">
        <v>121.0</v>
      </c>
      <c r="B123" s="20">
        <v>208.12</v>
      </c>
      <c r="C123" s="20">
        <v>260.15</v>
      </c>
      <c r="D123" s="21">
        <v>333.96</v>
      </c>
      <c r="E123" s="21">
        <v>476.74</v>
      </c>
      <c r="F123" s="21">
        <v>756.25</v>
      </c>
      <c r="G123" s="21">
        <v>863.94</v>
      </c>
      <c r="H123" s="21">
        <v>890.56</v>
      </c>
      <c r="I123" s="21">
        <v>908.71</v>
      </c>
      <c r="J123" s="22">
        <v>801.53</v>
      </c>
      <c r="K123" s="66">
        <v>919.77</v>
      </c>
    </row>
    <row r="124" ht="12.75" customHeight="1">
      <c r="A124" s="23">
        <v>122.0</v>
      </c>
      <c r="B124" s="24">
        <v>209.84</v>
      </c>
      <c r="C124" s="24">
        <v>262.3</v>
      </c>
      <c r="D124" s="25">
        <v>336.72</v>
      </c>
      <c r="E124" s="25">
        <v>480.68</v>
      </c>
      <c r="F124" s="25">
        <v>762.5</v>
      </c>
      <c r="G124" s="25">
        <v>871.08</v>
      </c>
      <c r="H124" s="25">
        <v>897.92</v>
      </c>
      <c r="I124" s="25">
        <v>916.22</v>
      </c>
      <c r="J124" s="26">
        <v>808.17</v>
      </c>
      <c r="K124" s="66">
        <v>927.35</v>
      </c>
    </row>
    <row r="125" ht="12.75" customHeight="1">
      <c r="A125" s="19">
        <v>123.0</v>
      </c>
      <c r="B125" s="24">
        <v>211.56</v>
      </c>
      <c r="C125" s="24">
        <v>264.45</v>
      </c>
      <c r="D125" s="25">
        <v>339.48</v>
      </c>
      <c r="E125" s="25">
        <v>484.62</v>
      </c>
      <c r="F125" s="25">
        <v>768.75</v>
      </c>
      <c r="G125" s="25">
        <v>878.22</v>
      </c>
      <c r="H125" s="25">
        <v>905.28</v>
      </c>
      <c r="I125" s="25">
        <v>923.73</v>
      </c>
      <c r="J125" s="26">
        <v>814.79</v>
      </c>
      <c r="K125" s="66">
        <v>934.94</v>
      </c>
    </row>
    <row r="126" ht="12.75" customHeight="1">
      <c r="A126" s="19">
        <v>124.0</v>
      </c>
      <c r="B126" s="24">
        <v>213.28</v>
      </c>
      <c r="C126" s="24">
        <v>266.6</v>
      </c>
      <c r="D126" s="25">
        <v>342.24</v>
      </c>
      <c r="E126" s="25">
        <v>488.56</v>
      </c>
      <c r="F126" s="25">
        <v>776.69</v>
      </c>
      <c r="G126" s="25">
        <v>885.36</v>
      </c>
      <c r="H126" s="25">
        <v>912.64</v>
      </c>
      <c r="I126" s="25">
        <v>931.24</v>
      </c>
      <c r="J126" s="26">
        <v>821.4</v>
      </c>
      <c r="K126" s="66">
        <v>942.52</v>
      </c>
    </row>
    <row r="127" ht="12.75" customHeight="1">
      <c r="A127" s="27">
        <v>125.0</v>
      </c>
      <c r="B127" s="28">
        <v>215.0</v>
      </c>
      <c r="C127" s="28">
        <v>268.75</v>
      </c>
      <c r="D127" s="29">
        <v>345.0</v>
      </c>
      <c r="E127" s="29">
        <v>492.5</v>
      </c>
      <c r="F127" s="29">
        <v>781.25</v>
      </c>
      <c r="G127" s="29">
        <v>892.5</v>
      </c>
      <c r="H127" s="29">
        <v>920.0</v>
      </c>
      <c r="I127" s="29">
        <v>938.75</v>
      </c>
      <c r="J127" s="30">
        <v>828.04</v>
      </c>
      <c r="K127" s="66">
        <v>950.09</v>
      </c>
    </row>
    <row r="128" ht="12.75" customHeight="1">
      <c r="A128" s="13">
        <v>126.0</v>
      </c>
      <c r="B128" s="10">
        <v>216.72</v>
      </c>
      <c r="C128" s="10">
        <v>270.9</v>
      </c>
      <c r="D128" s="10">
        <v>347.76</v>
      </c>
      <c r="E128" s="10">
        <v>496.44</v>
      </c>
      <c r="F128" s="10">
        <v>789.22</v>
      </c>
      <c r="G128" s="10">
        <v>899.64</v>
      </c>
      <c r="H128" s="10">
        <v>927.36</v>
      </c>
      <c r="I128" s="10">
        <v>946.26</v>
      </c>
      <c r="J128" s="11">
        <v>834.66</v>
      </c>
      <c r="K128" s="66">
        <v>957.68</v>
      </c>
    </row>
    <row r="129" ht="12.75" customHeight="1">
      <c r="A129" s="13">
        <v>127.0</v>
      </c>
      <c r="B129" s="14">
        <v>218.44</v>
      </c>
      <c r="C129" s="14">
        <v>273.05</v>
      </c>
      <c r="D129" s="14">
        <v>350.52</v>
      </c>
      <c r="E129" s="14">
        <v>500.38</v>
      </c>
      <c r="F129" s="14">
        <v>793.75</v>
      </c>
      <c r="G129" s="14">
        <v>906.78</v>
      </c>
      <c r="H129" s="14">
        <v>934.72</v>
      </c>
      <c r="I129" s="14">
        <v>953.77</v>
      </c>
      <c r="J129" s="15">
        <v>841.28</v>
      </c>
      <c r="K129" s="66">
        <v>965.25</v>
      </c>
    </row>
    <row r="130" ht="12.75" customHeight="1">
      <c r="A130" s="13">
        <v>128.0</v>
      </c>
      <c r="B130" s="14">
        <v>220.16</v>
      </c>
      <c r="C130" s="14">
        <v>275.2</v>
      </c>
      <c r="D130" s="14">
        <v>353.28</v>
      </c>
      <c r="E130" s="14">
        <v>504.32</v>
      </c>
      <c r="F130" s="14">
        <v>800.0</v>
      </c>
      <c r="G130" s="14">
        <v>913.92</v>
      </c>
      <c r="H130" s="14">
        <v>942.08</v>
      </c>
      <c r="I130" s="14">
        <v>961.28</v>
      </c>
      <c r="J130" s="15">
        <v>847.9</v>
      </c>
      <c r="K130" s="66">
        <v>972.83</v>
      </c>
    </row>
    <row r="131" ht="12.75" customHeight="1">
      <c r="A131" s="13">
        <v>129.0</v>
      </c>
      <c r="B131" s="14">
        <v>221.88</v>
      </c>
      <c r="C131" s="14">
        <v>277.35</v>
      </c>
      <c r="D131" s="14">
        <v>356.04</v>
      </c>
      <c r="E131" s="14">
        <v>508.26</v>
      </c>
      <c r="F131" s="14">
        <v>806.25</v>
      </c>
      <c r="G131" s="14">
        <v>921.06</v>
      </c>
      <c r="H131" s="14">
        <v>949.44</v>
      </c>
      <c r="I131" s="14">
        <v>968.79</v>
      </c>
      <c r="J131" s="15">
        <v>854.51</v>
      </c>
      <c r="K131" s="66">
        <v>980.41</v>
      </c>
    </row>
    <row r="132" ht="12.75" customHeight="1">
      <c r="A132" s="13">
        <v>130.0</v>
      </c>
      <c r="B132" s="17">
        <v>223.6</v>
      </c>
      <c r="C132" s="17">
        <v>279.5</v>
      </c>
      <c r="D132" s="17">
        <v>358.8</v>
      </c>
      <c r="E132" s="17">
        <v>512.2</v>
      </c>
      <c r="F132" s="17">
        <v>812.5</v>
      </c>
      <c r="G132" s="17">
        <v>928.2</v>
      </c>
      <c r="H132" s="17">
        <v>956.8</v>
      </c>
      <c r="I132" s="17">
        <v>976.3</v>
      </c>
      <c r="J132" s="18">
        <v>861.15</v>
      </c>
      <c r="K132" s="66">
        <v>987.99</v>
      </c>
    </row>
    <row r="133" ht="12.75" customHeight="1">
      <c r="A133" s="31">
        <v>131.0</v>
      </c>
      <c r="B133" s="20">
        <v>225.32</v>
      </c>
      <c r="C133" s="20">
        <v>281.65</v>
      </c>
      <c r="D133" s="21">
        <v>361.56</v>
      </c>
      <c r="E133" s="21">
        <v>516.14</v>
      </c>
      <c r="F133" s="21">
        <v>822.85</v>
      </c>
      <c r="G133" s="21">
        <v>935.34</v>
      </c>
      <c r="H133" s="21">
        <v>964.16</v>
      </c>
      <c r="I133" s="21">
        <v>983.81</v>
      </c>
      <c r="J133" s="22">
        <v>867.79</v>
      </c>
      <c r="K133" s="66">
        <v>995.57</v>
      </c>
    </row>
    <row r="134" ht="12.75" customHeight="1">
      <c r="A134" s="19">
        <v>132.0</v>
      </c>
      <c r="B134" s="24">
        <v>227.04</v>
      </c>
      <c r="C134" s="24">
        <v>283.8</v>
      </c>
      <c r="D134" s="25">
        <v>364.32</v>
      </c>
      <c r="E134" s="25">
        <v>520.08</v>
      </c>
      <c r="F134" s="25">
        <v>826.79</v>
      </c>
      <c r="G134" s="25">
        <v>942.48</v>
      </c>
      <c r="H134" s="25">
        <v>971.52</v>
      </c>
      <c r="I134" s="25">
        <v>991.32</v>
      </c>
      <c r="J134" s="26">
        <v>874.4</v>
      </c>
      <c r="K134" s="66">
        <v>1003.15</v>
      </c>
    </row>
    <row r="135" ht="12.75" customHeight="1">
      <c r="A135" s="19">
        <v>133.0</v>
      </c>
      <c r="B135" s="24">
        <v>228.76</v>
      </c>
      <c r="C135" s="24">
        <v>285.95</v>
      </c>
      <c r="D135" s="25">
        <v>367.08</v>
      </c>
      <c r="E135" s="25">
        <v>524.02</v>
      </c>
      <c r="F135" s="25">
        <v>831.25</v>
      </c>
      <c r="G135" s="25">
        <v>949.62</v>
      </c>
      <c r="H135" s="25">
        <v>978.88</v>
      </c>
      <c r="I135" s="25">
        <v>998.83</v>
      </c>
      <c r="J135" s="26">
        <v>881.03</v>
      </c>
      <c r="K135" s="66">
        <v>1010.75</v>
      </c>
    </row>
    <row r="136" ht="12.75" customHeight="1">
      <c r="A136" s="19">
        <v>134.0</v>
      </c>
      <c r="B136" s="24">
        <v>230.48</v>
      </c>
      <c r="C136" s="24">
        <v>288.1</v>
      </c>
      <c r="D136" s="25">
        <v>369.84</v>
      </c>
      <c r="E136" s="25">
        <v>527.96</v>
      </c>
      <c r="F136" s="25">
        <v>837.5</v>
      </c>
      <c r="G136" s="25">
        <v>956.76</v>
      </c>
      <c r="H136" s="25">
        <v>986.24</v>
      </c>
      <c r="I136" s="25">
        <v>1006.34</v>
      </c>
      <c r="J136" s="26">
        <v>887.65</v>
      </c>
      <c r="K136" s="66">
        <v>1018.31</v>
      </c>
    </row>
    <row r="137" ht="12.75" customHeight="1">
      <c r="A137" s="19">
        <v>135.0</v>
      </c>
      <c r="B137" s="28">
        <v>232.2</v>
      </c>
      <c r="C137" s="28">
        <v>290.25</v>
      </c>
      <c r="D137" s="29">
        <v>372.6</v>
      </c>
      <c r="E137" s="29">
        <v>531.9</v>
      </c>
      <c r="F137" s="29">
        <v>843.75</v>
      </c>
      <c r="G137" s="29">
        <v>963.9</v>
      </c>
      <c r="H137" s="29">
        <v>993.6</v>
      </c>
      <c r="I137" s="29">
        <v>1013.85</v>
      </c>
      <c r="J137" s="30">
        <v>894.29</v>
      </c>
      <c r="K137" s="66">
        <v>1025.9</v>
      </c>
    </row>
    <row r="138" ht="12.75" customHeight="1">
      <c r="A138" s="32">
        <v>136.0</v>
      </c>
      <c r="B138" s="10">
        <v>233.92</v>
      </c>
      <c r="C138" s="10">
        <v>292.4</v>
      </c>
      <c r="D138" s="10">
        <v>375.36</v>
      </c>
      <c r="E138" s="10">
        <v>535.84</v>
      </c>
      <c r="F138" s="10">
        <v>850.0</v>
      </c>
      <c r="G138" s="10">
        <v>971.04</v>
      </c>
      <c r="H138" s="10">
        <v>1000.96</v>
      </c>
      <c r="I138" s="10">
        <v>1021.36</v>
      </c>
      <c r="J138" s="11">
        <v>900.91</v>
      </c>
      <c r="K138" s="66">
        <v>1033.47</v>
      </c>
    </row>
    <row r="139" ht="12.75" customHeight="1">
      <c r="A139" s="13">
        <v>137.0</v>
      </c>
      <c r="B139" s="14">
        <v>235.64</v>
      </c>
      <c r="C139" s="14">
        <v>294.55</v>
      </c>
      <c r="D139" s="14">
        <v>378.12</v>
      </c>
      <c r="E139" s="14">
        <v>539.78</v>
      </c>
      <c r="F139" s="14">
        <v>856.25</v>
      </c>
      <c r="G139" s="14">
        <v>978.18</v>
      </c>
      <c r="H139" s="14">
        <v>1008.32</v>
      </c>
      <c r="I139" s="14">
        <v>1028.87</v>
      </c>
      <c r="J139" s="15">
        <v>907.52</v>
      </c>
      <c r="K139" s="66">
        <v>1041.06</v>
      </c>
    </row>
    <row r="140" ht="12.75" customHeight="1">
      <c r="A140" s="13">
        <v>138.0</v>
      </c>
      <c r="B140" s="14">
        <v>237.36</v>
      </c>
      <c r="C140" s="14">
        <v>296.7</v>
      </c>
      <c r="D140" s="14">
        <v>380.88</v>
      </c>
      <c r="E140" s="14">
        <v>543.72</v>
      </c>
      <c r="F140" s="14">
        <v>864.36</v>
      </c>
      <c r="G140" s="14">
        <v>985.32</v>
      </c>
      <c r="H140" s="14">
        <v>1015.68</v>
      </c>
      <c r="I140" s="14">
        <v>1036.38</v>
      </c>
      <c r="J140" s="15">
        <v>914.13</v>
      </c>
      <c r="K140" s="66">
        <v>1048.63</v>
      </c>
    </row>
    <row r="141" ht="12.75" customHeight="1">
      <c r="A141" s="13">
        <v>139.0</v>
      </c>
      <c r="B141" s="14">
        <v>239.08</v>
      </c>
      <c r="C141" s="14">
        <v>298.85</v>
      </c>
      <c r="D141" s="14">
        <v>383.64</v>
      </c>
      <c r="E141" s="14">
        <v>547.66</v>
      </c>
      <c r="F141" s="14">
        <v>868.75</v>
      </c>
      <c r="G141" s="14">
        <v>992.46</v>
      </c>
      <c r="H141" s="14">
        <v>1023.04</v>
      </c>
      <c r="I141" s="14">
        <v>1043.89</v>
      </c>
      <c r="J141" s="15">
        <v>920.76</v>
      </c>
      <c r="K141" s="66">
        <v>1056.22</v>
      </c>
    </row>
    <row r="142" ht="12.75" customHeight="1">
      <c r="A142" s="16">
        <v>140.0</v>
      </c>
      <c r="B142" s="17">
        <v>240.8</v>
      </c>
      <c r="C142" s="17">
        <v>301.0</v>
      </c>
      <c r="D142" s="17">
        <v>386.4</v>
      </c>
      <c r="E142" s="17">
        <v>551.6</v>
      </c>
      <c r="F142" s="17">
        <v>875.0</v>
      </c>
      <c r="G142" s="17">
        <v>999.6</v>
      </c>
      <c r="H142" s="17">
        <v>1030.4</v>
      </c>
      <c r="I142" s="17">
        <v>1051.4</v>
      </c>
      <c r="J142" s="18">
        <v>927.4</v>
      </c>
      <c r="K142" s="66">
        <v>1063.79</v>
      </c>
    </row>
    <row r="143" ht="12.75" customHeight="1">
      <c r="A143" s="19">
        <v>141.0</v>
      </c>
      <c r="B143" s="20">
        <v>242.52</v>
      </c>
      <c r="C143" s="20">
        <v>303.15</v>
      </c>
      <c r="D143" s="21">
        <v>389.16</v>
      </c>
      <c r="E143" s="21">
        <v>555.54</v>
      </c>
      <c r="F143" s="21">
        <v>881.25</v>
      </c>
      <c r="G143" s="21">
        <v>1006.74</v>
      </c>
      <c r="H143" s="21">
        <v>1037.76</v>
      </c>
      <c r="I143" s="21">
        <v>1058.91</v>
      </c>
      <c r="J143" s="22">
        <v>934.01</v>
      </c>
      <c r="K143" s="66">
        <v>1071.38</v>
      </c>
    </row>
    <row r="144" ht="12.75" customHeight="1">
      <c r="A144" s="23">
        <v>142.0</v>
      </c>
      <c r="B144" s="24">
        <v>244.24</v>
      </c>
      <c r="C144" s="24">
        <v>305.3</v>
      </c>
      <c r="D144" s="25">
        <v>391.92</v>
      </c>
      <c r="E144" s="25">
        <v>559.48</v>
      </c>
      <c r="F144" s="25">
        <v>887.5</v>
      </c>
      <c r="G144" s="25">
        <v>1013.88</v>
      </c>
      <c r="H144" s="25">
        <v>1045.12</v>
      </c>
      <c r="I144" s="25">
        <v>1066.42</v>
      </c>
      <c r="J144" s="26">
        <v>940.65</v>
      </c>
      <c r="K144" s="66">
        <v>1078.96</v>
      </c>
    </row>
    <row r="145" ht="12.75" customHeight="1">
      <c r="A145" s="23">
        <v>143.0</v>
      </c>
      <c r="B145" s="24">
        <v>245.96</v>
      </c>
      <c r="C145" s="24">
        <v>307.45</v>
      </c>
      <c r="D145" s="25">
        <v>394.68</v>
      </c>
      <c r="E145" s="25">
        <v>563.42</v>
      </c>
      <c r="F145" s="25">
        <v>893.75</v>
      </c>
      <c r="G145" s="25">
        <v>1021.02</v>
      </c>
      <c r="H145" s="25">
        <v>1052.48</v>
      </c>
      <c r="I145" s="25">
        <v>1073.93</v>
      </c>
      <c r="J145" s="26">
        <v>947.27</v>
      </c>
      <c r="K145" s="66">
        <v>1086.53</v>
      </c>
    </row>
    <row r="146" ht="12.75" customHeight="1">
      <c r="A146" s="23">
        <v>144.0</v>
      </c>
      <c r="B146" s="24">
        <v>247.68</v>
      </c>
      <c r="C146" s="24">
        <v>309.6</v>
      </c>
      <c r="D146" s="25">
        <v>397.44</v>
      </c>
      <c r="E146" s="25">
        <v>567.36</v>
      </c>
      <c r="F146" s="25">
        <v>900.0</v>
      </c>
      <c r="G146" s="25">
        <v>1028.16</v>
      </c>
      <c r="H146" s="25">
        <v>1059.84</v>
      </c>
      <c r="I146" s="25">
        <v>1081.44</v>
      </c>
      <c r="J146" s="26">
        <v>953.9</v>
      </c>
      <c r="K146" s="66">
        <v>1094.12</v>
      </c>
    </row>
    <row r="147" ht="12.75" customHeight="1">
      <c r="A147" s="23">
        <v>145.0</v>
      </c>
      <c r="B147" s="28">
        <v>249.4</v>
      </c>
      <c r="C147" s="28">
        <v>311.75</v>
      </c>
      <c r="D147" s="29">
        <v>400.2</v>
      </c>
      <c r="E147" s="29">
        <v>571.3</v>
      </c>
      <c r="F147" s="29">
        <v>906.25</v>
      </c>
      <c r="G147" s="29">
        <v>1035.3</v>
      </c>
      <c r="H147" s="29">
        <v>1067.2</v>
      </c>
      <c r="I147" s="29">
        <v>1088.95</v>
      </c>
      <c r="J147" s="30">
        <v>960.51</v>
      </c>
      <c r="K147" s="66">
        <v>1101.69</v>
      </c>
    </row>
    <row r="148" ht="12.75" customHeight="1">
      <c r="A148" s="9">
        <v>146.0</v>
      </c>
      <c r="B148" s="10">
        <v>251.12</v>
      </c>
      <c r="C148" s="10">
        <v>313.9</v>
      </c>
      <c r="D148" s="10">
        <v>402.96</v>
      </c>
      <c r="E148" s="10">
        <v>575.24</v>
      </c>
      <c r="F148" s="10">
        <v>912.5</v>
      </c>
      <c r="G148" s="10">
        <v>1042.44</v>
      </c>
      <c r="H148" s="10">
        <v>1074.56</v>
      </c>
      <c r="I148" s="10">
        <v>1096.46</v>
      </c>
      <c r="J148" s="11">
        <v>967.14</v>
      </c>
      <c r="K148" s="66">
        <v>1109.29</v>
      </c>
    </row>
    <row r="149" ht="12.75" customHeight="1">
      <c r="A149" s="33">
        <v>147.0</v>
      </c>
      <c r="B149" s="14">
        <v>252.84</v>
      </c>
      <c r="C149" s="14">
        <v>316.05</v>
      </c>
      <c r="D149" s="14">
        <v>405.72</v>
      </c>
      <c r="E149" s="14">
        <v>579.18</v>
      </c>
      <c r="F149" s="14">
        <v>918.75</v>
      </c>
      <c r="G149" s="14">
        <v>1049.58</v>
      </c>
      <c r="H149" s="14">
        <v>1081.92</v>
      </c>
      <c r="I149" s="14">
        <v>1103.97</v>
      </c>
      <c r="J149" s="15">
        <v>973.76</v>
      </c>
      <c r="K149" s="66">
        <v>1116.85</v>
      </c>
    </row>
    <row r="150" ht="12.75" customHeight="1">
      <c r="A150" s="33">
        <v>148.0</v>
      </c>
      <c r="B150" s="14">
        <v>254.56</v>
      </c>
      <c r="C150" s="14">
        <v>318.2</v>
      </c>
      <c r="D150" s="14">
        <v>408.48</v>
      </c>
      <c r="E150" s="14">
        <v>583.12</v>
      </c>
      <c r="F150" s="14">
        <v>927.0</v>
      </c>
      <c r="G150" s="14">
        <v>1056.72</v>
      </c>
      <c r="H150" s="14">
        <v>1089.28</v>
      </c>
      <c r="I150" s="14">
        <v>1111.48</v>
      </c>
      <c r="J150" s="15">
        <v>980.39</v>
      </c>
      <c r="K150" s="66">
        <v>1124.44</v>
      </c>
    </row>
    <row r="151" ht="12.75" customHeight="1">
      <c r="A151" s="33">
        <v>149.0</v>
      </c>
      <c r="B151" s="14">
        <v>256.28</v>
      </c>
      <c r="C151" s="14">
        <v>320.35</v>
      </c>
      <c r="D151" s="14">
        <v>411.24</v>
      </c>
      <c r="E151" s="14">
        <v>587.06</v>
      </c>
      <c r="F151" s="14">
        <v>933.27</v>
      </c>
      <c r="G151" s="14">
        <v>1063.86</v>
      </c>
      <c r="H151" s="14">
        <v>1096.64</v>
      </c>
      <c r="I151" s="14">
        <v>1118.99</v>
      </c>
      <c r="J151" s="15">
        <v>987.03</v>
      </c>
      <c r="K151" s="66">
        <v>1132.01</v>
      </c>
    </row>
    <row r="152" ht="12.75" customHeight="1">
      <c r="A152" s="16">
        <v>150.0</v>
      </c>
      <c r="B152" s="17">
        <v>258.0</v>
      </c>
      <c r="C152" s="17">
        <v>322.5</v>
      </c>
      <c r="D152" s="17">
        <v>414.0</v>
      </c>
      <c r="E152" s="17">
        <v>591.0</v>
      </c>
      <c r="F152" s="17">
        <v>937.5</v>
      </c>
      <c r="G152" s="17">
        <v>1071.0</v>
      </c>
      <c r="H152" s="17">
        <v>1104.0</v>
      </c>
      <c r="I152" s="17">
        <v>1126.5</v>
      </c>
      <c r="J152" s="18">
        <v>993.64</v>
      </c>
      <c r="K152" s="66">
        <v>1139.6</v>
      </c>
    </row>
    <row r="153" ht="12.75" customHeight="1">
      <c r="A153" s="36">
        <v>1000.0</v>
      </c>
      <c r="B153" s="67">
        <v>1.72</v>
      </c>
      <c r="C153" s="67">
        <v>2.15</v>
      </c>
      <c r="D153" s="67">
        <v>2.76</v>
      </c>
      <c r="E153" s="67">
        <v>3.94</v>
      </c>
      <c r="F153" s="67">
        <v>6.25</v>
      </c>
      <c r="G153" s="67">
        <v>7.14</v>
      </c>
      <c r="H153" s="67">
        <v>7.36</v>
      </c>
      <c r="I153" s="67">
        <v>7.51</v>
      </c>
      <c r="J153" s="15">
        <v>6.62</v>
      </c>
      <c r="K153" s="68">
        <v>7.6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57" footer="0.0" header="0.0" left="0.75" right="0.75" top="0.51"/>
  <pageSetup scale="92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E2F3"/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6" width="8.63"/>
  </cols>
  <sheetData>
    <row r="1" ht="12.75" customHeight="1">
      <c r="A1" s="311" t="s">
        <v>206</v>
      </c>
    </row>
    <row r="2" ht="12.75" customHeight="1">
      <c r="A2" s="311"/>
    </row>
    <row r="3" ht="12.75" customHeight="1">
      <c r="A3" s="338" t="s">
        <v>204</v>
      </c>
      <c r="B3" s="187" t="s">
        <v>53</v>
      </c>
    </row>
    <row r="4" ht="12.75" customHeight="1">
      <c r="A4" s="5">
        <v>1.0</v>
      </c>
      <c r="B4" s="196">
        <f>ROUND('USPS Base'!AA2*(1+PostalMarkup),2)</f>
        <v>3.76</v>
      </c>
    </row>
    <row r="5" ht="12.75" customHeight="1">
      <c r="A5" s="9">
        <v>2.0</v>
      </c>
      <c r="B5" s="198">
        <f>ROUND('USPS Base'!AA3*(1+PostalMarkup),2)</f>
        <v>4.53</v>
      </c>
    </row>
    <row r="6" ht="12.75" customHeight="1">
      <c r="A6" s="13">
        <v>3.0</v>
      </c>
      <c r="B6" s="200">
        <f>ROUND('USPS Base'!AA4*(1+PostalMarkup),2)</f>
        <v>5.3</v>
      </c>
    </row>
    <row r="7" ht="12.75" customHeight="1">
      <c r="A7" s="13">
        <v>4.0</v>
      </c>
      <c r="B7" s="200">
        <f>ROUND('USPS Base'!AA5*(1+PostalMarkup),2)</f>
        <v>6.07</v>
      </c>
    </row>
    <row r="8" ht="12.75" customHeight="1">
      <c r="A8" s="16">
        <v>5.0</v>
      </c>
      <c r="B8" s="201">
        <f>ROUND('USPS Base'!AA6*(1+PostalMarkup),2)</f>
        <v>6.84</v>
      </c>
    </row>
    <row r="9" ht="12.75" customHeight="1">
      <c r="A9" s="19">
        <v>6.0</v>
      </c>
      <c r="B9" s="203">
        <f>ROUND('USPS Base'!AA7*(1+PostalMarkup),2)</f>
        <v>7.61</v>
      </c>
    </row>
    <row r="10" ht="12.75" customHeight="1">
      <c r="A10" s="23">
        <v>7.0</v>
      </c>
      <c r="B10" s="206">
        <f>ROUND('USPS Base'!AA8*(1+PostalMarkup),2)</f>
        <v>8.38</v>
      </c>
    </row>
    <row r="11" ht="12.75" customHeight="1">
      <c r="A11" s="19">
        <v>8.0</v>
      </c>
      <c r="B11" s="206">
        <f>ROUND('USPS Base'!AA9*(1+PostalMarkup),2)</f>
        <v>9.15</v>
      </c>
    </row>
    <row r="12" ht="12.75" customHeight="1">
      <c r="A12" s="19">
        <v>9.0</v>
      </c>
      <c r="B12" s="206">
        <f>ROUND('USPS Base'!AA10*(1+PostalMarkup),2)</f>
        <v>9.92</v>
      </c>
    </row>
    <row r="13" ht="12.75" customHeight="1">
      <c r="A13" s="27">
        <v>10.0</v>
      </c>
      <c r="B13" s="206">
        <f>ROUND('USPS Base'!AA11*(1+PostalMarkup),2)</f>
        <v>10.69</v>
      </c>
    </row>
    <row r="14" ht="12.75" customHeight="1">
      <c r="A14" s="13">
        <v>11.0</v>
      </c>
      <c r="B14" s="198">
        <f>ROUND('USPS Base'!AA12*(1+PostalMarkup),2)</f>
        <v>11.46</v>
      </c>
    </row>
    <row r="15" ht="12.75" customHeight="1">
      <c r="A15" s="13">
        <v>12.0</v>
      </c>
      <c r="B15" s="200">
        <f>ROUND('USPS Base'!AA13*(1+PostalMarkup),2)</f>
        <v>12.23</v>
      </c>
    </row>
    <row r="16" ht="12.75" customHeight="1">
      <c r="A16" s="13">
        <v>13.0</v>
      </c>
      <c r="B16" s="200">
        <f>ROUND('USPS Base'!AA14*(1+PostalMarkup),2)</f>
        <v>13</v>
      </c>
    </row>
    <row r="17" ht="12.75" customHeight="1">
      <c r="A17" s="13">
        <v>14.0</v>
      </c>
      <c r="B17" s="200">
        <f>ROUND('USPS Base'!AA15*(1+PostalMarkup),2)</f>
        <v>13.77</v>
      </c>
    </row>
    <row r="18" ht="12.75" customHeight="1">
      <c r="A18" s="13">
        <v>15.0</v>
      </c>
      <c r="B18" s="201">
        <f>ROUND('USPS Base'!AA16*(1+PostalMarkup),2)</f>
        <v>14.54</v>
      </c>
    </row>
    <row r="19" ht="12.75" customHeight="1">
      <c r="A19" s="31">
        <v>16.0</v>
      </c>
      <c r="B19" s="203">
        <f>ROUND('USPS Base'!AA17*(1+PostalMarkup),2)</f>
        <v>15.31</v>
      </c>
    </row>
    <row r="20" ht="12.75" customHeight="1">
      <c r="A20" s="19">
        <v>17.0</v>
      </c>
      <c r="B20" s="206">
        <f>ROUND('USPS Base'!AA18*(1+PostalMarkup),2)</f>
        <v>16.08</v>
      </c>
    </row>
    <row r="21" ht="12.75" customHeight="1">
      <c r="A21" s="19">
        <v>18.0</v>
      </c>
      <c r="B21" s="206">
        <f>ROUND('USPS Base'!AA19*(1+PostalMarkup),2)</f>
        <v>16.85</v>
      </c>
    </row>
    <row r="22" ht="12.75" customHeight="1">
      <c r="A22" s="19">
        <v>19.0</v>
      </c>
      <c r="B22" s="206">
        <f>ROUND('USPS Base'!AA20*(1+PostalMarkup),2)</f>
        <v>17.62</v>
      </c>
    </row>
    <row r="23" ht="12.75" customHeight="1">
      <c r="A23" s="19">
        <v>20.0</v>
      </c>
      <c r="B23" s="209">
        <f>ROUND('USPS Base'!AA21*(1+PostalMarkup),2)</f>
        <v>18.39</v>
      </c>
    </row>
    <row r="24" ht="12.75" customHeight="1">
      <c r="A24" s="32">
        <v>21.0</v>
      </c>
      <c r="B24" s="198">
        <f>ROUND('USPS Base'!AA22*(1+PostalMarkup),2)</f>
        <v>19.16</v>
      </c>
    </row>
    <row r="25" ht="12.75" customHeight="1">
      <c r="A25" s="13">
        <v>22.0</v>
      </c>
      <c r="B25" s="200">
        <f>ROUND('USPS Base'!AA23*(1+PostalMarkup),2)</f>
        <v>19.93</v>
      </c>
    </row>
    <row r="26" ht="12.75" customHeight="1">
      <c r="A26" s="13">
        <v>23.0</v>
      </c>
      <c r="B26" s="200">
        <f>ROUND('USPS Base'!AA24*(1+PostalMarkup),2)</f>
        <v>20.7</v>
      </c>
    </row>
    <row r="27" ht="12.75" customHeight="1">
      <c r="A27" s="13">
        <v>24.0</v>
      </c>
      <c r="B27" s="200">
        <f>ROUND('USPS Base'!AA25*(1+PostalMarkup),2)</f>
        <v>21.47</v>
      </c>
    </row>
    <row r="28" ht="12.75" customHeight="1">
      <c r="A28" s="16">
        <v>25.0</v>
      </c>
      <c r="B28" s="201">
        <f>ROUND('USPS Base'!AA26*(1+PostalMarkup),2)</f>
        <v>22.24</v>
      </c>
    </row>
    <row r="29" ht="12.75" customHeight="1">
      <c r="A29" s="19">
        <v>26.0</v>
      </c>
      <c r="B29" s="203">
        <f>ROUND('USPS Base'!AA27*(1+PostalMarkup),2)</f>
        <v>23.01</v>
      </c>
    </row>
    <row r="30" ht="12.75" customHeight="1">
      <c r="A30" s="23">
        <v>27.0</v>
      </c>
      <c r="B30" s="206">
        <f>ROUND('USPS Base'!AA28*(1+PostalMarkup),2)</f>
        <v>23.78</v>
      </c>
    </row>
    <row r="31" ht="12.75" customHeight="1">
      <c r="A31" s="23">
        <v>28.0</v>
      </c>
      <c r="B31" s="206">
        <f>ROUND('USPS Base'!AA29*(1+PostalMarkup),2)</f>
        <v>24.55</v>
      </c>
    </row>
    <row r="32" ht="12.75" customHeight="1">
      <c r="A32" s="23">
        <v>29.0</v>
      </c>
      <c r="B32" s="206">
        <f>ROUND('USPS Base'!AA30*(1+PostalMarkup),2)</f>
        <v>25.32</v>
      </c>
    </row>
    <row r="33" ht="12.75" customHeight="1">
      <c r="A33" s="23">
        <v>30.0</v>
      </c>
      <c r="B33" s="209">
        <f>ROUND('USPS Base'!AA31*(1+PostalMarkup),2)</f>
        <v>26.09</v>
      </c>
    </row>
    <row r="34" ht="12.75" customHeight="1">
      <c r="A34" s="9">
        <v>31.0</v>
      </c>
      <c r="B34" s="198">
        <f>ROUND('USPS Base'!AA32*(1+PostalMarkup),2)</f>
        <v>26.86</v>
      </c>
    </row>
    <row r="35" ht="12.75" customHeight="1">
      <c r="A35" s="33">
        <v>32.0</v>
      </c>
      <c r="B35" s="200">
        <f>ROUND('USPS Base'!AA33*(1+PostalMarkup),2)</f>
        <v>27.63</v>
      </c>
    </row>
    <row r="36" ht="12.75" customHeight="1">
      <c r="A36" s="33">
        <v>33.0</v>
      </c>
      <c r="B36" s="200">
        <f>ROUND('USPS Base'!AA34*(1+PostalMarkup),2)</f>
        <v>28.4</v>
      </c>
    </row>
    <row r="37" ht="12.75" customHeight="1">
      <c r="A37" s="33">
        <v>34.0</v>
      </c>
      <c r="B37" s="200">
        <f>ROUND('USPS Base'!AA35*(1+PostalMarkup),2)</f>
        <v>29.17</v>
      </c>
    </row>
    <row r="38" ht="12.75" customHeight="1">
      <c r="A38" s="16">
        <v>35.0</v>
      </c>
      <c r="B38" s="201">
        <f>ROUND('USPS Base'!AA36*(1+PostalMarkup),2)</f>
        <v>29.94</v>
      </c>
    </row>
    <row r="39" ht="12.75" customHeight="1">
      <c r="A39" s="5">
        <v>36.0</v>
      </c>
      <c r="B39" s="196">
        <f>ROUND('USPS Base'!AA37*(1+PostalMarkup),2)</f>
        <v>30.71</v>
      </c>
    </row>
    <row r="40" ht="12.75" customHeight="1">
      <c r="A40" s="9">
        <v>37.0</v>
      </c>
      <c r="B40" s="198">
        <f>ROUND('USPS Base'!AA38*(1+PostalMarkup),2)</f>
        <v>31.48</v>
      </c>
    </row>
    <row r="41" ht="12.75" customHeight="1">
      <c r="A41" s="13">
        <v>38.0</v>
      </c>
      <c r="B41" s="200">
        <f>ROUND('USPS Base'!AA39*(1+PostalMarkup),2)</f>
        <v>32.25</v>
      </c>
    </row>
    <row r="42" ht="12.75" customHeight="1">
      <c r="A42" s="13">
        <v>39.0</v>
      </c>
      <c r="B42" s="200">
        <f>ROUND('USPS Base'!AA40*(1+PostalMarkup),2)</f>
        <v>33.02</v>
      </c>
    </row>
    <row r="43" ht="12.75" customHeight="1">
      <c r="A43" s="16">
        <v>40.0</v>
      </c>
      <c r="B43" s="201">
        <f>ROUND('USPS Base'!AA41*(1+PostalMarkup),2)</f>
        <v>33.79</v>
      </c>
    </row>
    <row r="44" ht="12.75" customHeight="1">
      <c r="A44" s="19">
        <v>41.0</v>
      </c>
      <c r="B44" s="203">
        <f>ROUND('USPS Base'!AA42*(1+PostalMarkup),2)</f>
        <v>34.56</v>
      </c>
    </row>
    <row r="45" ht="12.75" customHeight="1">
      <c r="A45" s="23">
        <v>42.0</v>
      </c>
      <c r="B45" s="206">
        <f>ROUND('USPS Base'!AA43*(1+PostalMarkup),2)</f>
        <v>35.33</v>
      </c>
    </row>
    <row r="46" ht="12.75" customHeight="1">
      <c r="A46" s="19">
        <v>43.0</v>
      </c>
      <c r="B46" s="206">
        <f>ROUND('USPS Base'!AA44*(1+PostalMarkup),2)</f>
        <v>36.1</v>
      </c>
    </row>
    <row r="47" ht="12.75" customHeight="1">
      <c r="A47" s="19">
        <v>44.0</v>
      </c>
      <c r="B47" s="206">
        <f>ROUND('USPS Base'!AA45*(1+PostalMarkup),2)</f>
        <v>36.87</v>
      </c>
    </row>
    <row r="48" ht="12.75" customHeight="1">
      <c r="A48" s="27">
        <v>45.0</v>
      </c>
      <c r="B48" s="206">
        <f>ROUND('USPS Base'!AA46*(1+PostalMarkup),2)</f>
        <v>37.64</v>
      </c>
    </row>
    <row r="49" ht="12.75" customHeight="1">
      <c r="A49" s="13">
        <v>46.0</v>
      </c>
      <c r="B49" s="198">
        <f>ROUND('USPS Base'!AA47*(1+PostalMarkup),2)</f>
        <v>38.41</v>
      </c>
    </row>
    <row r="50" ht="12.75" customHeight="1">
      <c r="A50" s="13">
        <v>47.0</v>
      </c>
      <c r="B50" s="200">
        <f>ROUND('USPS Base'!AA48*(1+PostalMarkup),2)</f>
        <v>39.18</v>
      </c>
    </row>
    <row r="51" ht="12.75" customHeight="1">
      <c r="A51" s="13">
        <v>48.0</v>
      </c>
      <c r="B51" s="200">
        <f>ROUND('USPS Base'!AA49*(1+PostalMarkup),2)</f>
        <v>39.95</v>
      </c>
    </row>
    <row r="52" ht="12.75" customHeight="1">
      <c r="A52" s="13">
        <v>49.0</v>
      </c>
      <c r="B52" s="200">
        <f>ROUND('USPS Base'!AA50*(1+PostalMarkup),2)</f>
        <v>40.72</v>
      </c>
    </row>
    <row r="53" ht="12.75" customHeight="1">
      <c r="A53" s="13">
        <v>50.0</v>
      </c>
      <c r="B53" s="201">
        <f>ROUND('USPS Base'!AA51*(1+PostalMarkup),2)</f>
        <v>41.49</v>
      </c>
    </row>
    <row r="54" ht="12.75" customHeight="1">
      <c r="A54" s="31">
        <v>51.0</v>
      </c>
      <c r="B54" s="203">
        <f>ROUND('USPS Base'!AA52*(1+PostalMarkup),2)</f>
        <v>42.26</v>
      </c>
    </row>
    <row r="55" ht="12.75" customHeight="1">
      <c r="A55" s="19">
        <v>52.0</v>
      </c>
      <c r="B55" s="206">
        <f>ROUND('USPS Base'!AA53*(1+PostalMarkup),2)</f>
        <v>43.03</v>
      </c>
    </row>
    <row r="56" ht="12.75" customHeight="1">
      <c r="A56" s="19">
        <v>53.0</v>
      </c>
      <c r="B56" s="206">
        <f>ROUND('USPS Base'!AA54*(1+PostalMarkup),2)</f>
        <v>43.8</v>
      </c>
    </row>
    <row r="57" ht="12.75" customHeight="1">
      <c r="A57" s="19">
        <v>54.0</v>
      </c>
      <c r="B57" s="206">
        <f>ROUND('USPS Base'!AA55*(1+PostalMarkup),2)</f>
        <v>44.57</v>
      </c>
    </row>
    <row r="58" ht="12.75" customHeight="1">
      <c r="A58" s="19">
        <v>55.0</v>
      </c>
      <c r="B58" s="209">
        <f>ROUND('USPS Base'!AA56*(1+PostalMarkup),2)</f>
        <v>45.34</v>
      </c>
    </row>
    <row r="59" ht="12.75" customHeight="1">
      <c r="A59" s="32">
        <v>56.0</v>
      </c>
      <c r="B59" s="198">
        <f>ROUND('USPS Base'!AA57*(1+PostalMarkup),2)</f>
        <v>46.11</v>
      </c>
    </row>
    <row r="60" ht="12.75" customHeight="1">
      <c r="A60" s="13">
        <v>57.0</v>
      </c>
      <c r="B60" s="200">
        <f>ROUND('USPS Base'!AA58*(1+PostalMarkup),2)</f>
        <v>46.88</v>
      </c>
    </row>
    <row r="61" ht="12.75" customHeight="1">
      <c r="A61" s="13">
        <v>58.0</v>
      </c>
      <c r="B61" s="200">
        <f>ROUND('USPS Base'!AA59*(1+PostalMarkup),2)</f>
        <v>47.65</v>
      </c>
    </row>
    <row r="62" ht="12.75" customHeight="1">
      <c r="A62" s="13">
        <v>59.0</v>
      </c>
      <c r="B62" s="200">
        <f>ROUND('USPS Base'!AA60*(1+PostalMarkup),2)</f>
        <v>48.42</v>
      </c>
    </row>
    <row r="63" ht="12.75" customHeight="1">
      <c r="A63" s="16">
        <v>60.0</v>
      </c>
      <c r="B63" s="201">
        <f>ROUND('USPS Base'!AA61*(1+PostalMarkup),2)</f>
        <v>49.19</v>
      </c>
    </row>
    <row r="64" ht="12.75" customHeight="1">
      <c r="A64" s="19">
        <v>61.0</v>
      </c>
      <c r="B64" s="203">
        <f>ROUND('USPS Base'!AA62*(1+PostalMarkup),2)</f>
        <v>49.96</v>
      </c>
    </row>
    <row r="65" ht="12.75" customHeight="1">
      <c r="A65" s="23">
        <v>62.0</v>
      </c>
      <c r="B65" s="206">
        <f>ROUND('USPS Base'!AA63*(1+PostalMarkup),2)</f>
        <v>50.73</v>
      </c>
    </row>
    <row r="66" ht="12.75" customHeight="1">
      <c r="A66" s="23">
        <v>63.0</v>
      </c>
      <c r="B66" s="206">
        <f>ROUND('USPS Base'!AA64*(1+PostalMarkup),2)</f>
        <v>51.5</v>
      </c>
    </row>
    <row r="67" ht="12.75" customHeight="1">
      <c r="A67" s="23">
        <v>64.0</v>
      </c>
      <c r="B67" s="206">
        <f>ROUND('USPS Base'!AA65*(1+PostalMarkup),2)</f>
        <v>52.27</v>
      </c>
    </row>
    <row r="68" ht="12.75" customHeight="1">
      <c r="A68" s="23">
        <v>65.0</v>
      </c>
      <c r="B68" s="209">
        <f>ROUND('USPS Base'!AA66*(1+PostalMarkup),2)</f>
        <v>53.04</v>
      </c>
    </row>
    <row r="69" ht="12.75" customHeight="1">
      <c r="A69" s="9">
        <v>66.0</v>
      </c>
      <c r="B69" s="198">
        <f>ROUND('USPS Base'!AA67*(1+PostalMarkup),2)</f>
        <v>53.81</v>
      </c>
    </row>
    <row r="70" ht="12.75" customHeight="1">
      <c r="A70" s="33">
        <v>67.0</v>
      </c>
      <c r="B70" s="200">
        <f>ROUND('USPS Base'!AA68*(1+PostalMarkup),2)</f>
        <v>54.58</v>
      </c>
    </row>
    <row r="71" ht="12.75" customHeight="1">
      <c r="A71" s="33">
        <v>68.0</v>
      </c>
      <c r="B71" s="200">
        <f>ROUND('USPS Base'!AA69*(1+PostalMarkup),2)</f>
        <v>55.35</v>
      </c>
    </row>
    <row r="72" ht="12.75" customHeight="1">
      <c r="A72" s="33">
        <v>69.0</v>
      </c>
      <c r="B72" s="200">
        <f>ROUND('USPS Base'!AA70*(1+PostalMarkup),2)</f>
        <v>56.12</v>
      </c>
    </row>
    <row r="73" ht="12.75" customHeight="1">
      <c r="A73" s="16">
        <v>70.0</v>
      </c>
      <c r="B73" s="201">
        <f>ROUND('USPS Base'!AA71*(1+PostalMarkup),2)</f>
        <v>56.89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0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10.0"/>
    <col customWidth="1" min="2" max="11" width="7.63"/>
    <col customWidth="1" min="12" max="12" width="3.63"/>
    <col customWidth="1" min="13" max="26" width="8.63"/>
  </cols>
  <sheetData>
    <row r="1" ht="12.75" customHeight="1">
      <c r="A1" s="1"/>
      <c r="B1" s="69" t="s">
        <v>0</v>
      </c>
      <c r="C1" s="69" t="s">
        <v>0</v>
      </c>
      <c r="D1" s="69" t="s">
        <v>0</v>
      </c>
      <c r="E1" s="69" t="s">
        <v>0</v>
      </c>
      <c r="F1" s="69" t="s">
        <v>0</v>
      </c>
      <c r="G1" s="69" t="s">
        <v>0</v>
      </c>
      <c r="H1" s="69" t="s">
        <v>0</v>
      </c>
    </row>
    <row r="2" ht="12.75" customHeight="1">
      <c r="A2" s="1" t="s">
        <v>4</v>
      </c>
      <c r="B2" s="3">
        <v>302.0</v>
      </c>
      <c r="C2" s="3">
        <v>303.0</v>
      </c>
      <c r="D2" s="3">
        <v>304.0</v>
      </c>
      <c r="E2" s="3">
        <v>305.0</v>
      </c>
      <c r="F2" s="3">
        <v>306.0</v>
      </c>
      <c r="G2" s="3">
        <v>307.0</v>
      </c>
      <c r="H2" s="3">
        <v>308.0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>
        <v>1.0</v>
      </c>
      <c r="B3" s="58">
        <v>14.59</v>
      </c>
      <c r="C3" s="58">
        <v>16.89</v>
      </c>
      <c r="D3" s="58">
        <v>18.1</v>
      </c>
      <c r="E3" s="58">
        <v>22.61</v>
      </c>
      <c r="F3" s="58">
        <v>27.99</v>
      </c>
      <c r="G3" s="58">
        <v>30.76</v>
      </c>
      <c r="H3" s="59">
        <v>33.33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>
        <v>2.0</v>
      </c>
      <c r="B4" s="43">
        <v>14.76</v>
      </c>
      <c r="C4" s="43">
        <v>17.91</v>
      </c>
      <c r="D4" s="43">
        <v>19.67</v>
      </c>
      <c r="E4" s="43">
        <v>24.96</v>
      </c>
      <c r="F4" s="43">
        <v>30.95</v>
      </c>
      <c r="G4" s="43">
        <v>34.46</v>
      </c>
      <c r="H4" s="44">
        <v>39.18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3">
        <v>3.0</v>
      </c>
      <c r="B5" s="45">
        <v>16.5</v>
      </c>
      <c r="C5" s="45">
        <v>18.83</v>
      </c>
      <c r="D5" s="45">
        <v>21.5</v>
      </c>
      <c r="E5" s="45">
        <v>27.79</v>
      </c>
      <c r="F5" s="45">
        <v>36.06</v>
      </c>
      <c r="G5" s="45">
        <v>38.55</v>
      </c>
      <c r="H5" s="46">
        <v>44.69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3">
        <v>4.0</v>
      </c>
      <c r="B6" s="45">
        <v>18.14</v>
      </c>
      <c r="C6" s="45">
        <v>20.8</v>
      </c>
      <c r="D6" s="45">
        <v>22.42</v>
      </c>
      <c r="E6" s="45">
        <v>31.13</v>
      </c>
      <c r="F6" s="45">
        <v>38.11</v>
      </c>
      <c r="G6" s="45">
        <v>43.69</v>
      </c>
      <c r="H6" s="46">
        <v>49.49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6">
        <v>5.0</v>
      </c>
      <c r="B7" s="47">
        <v>19.27</v>
      </c>
      <c r="C7" s="47">
        <v>22.31</v>
      </c>
      <c r="D7" s="47">
        <v>24.49</v>
      </c>
      <c r="E7" s="47">
        <v>34.01</v>
      </c>
      <c r="F7" s="47">
        <v>42.52</v>
      </c>
      <c r="G7" s="47">
        <v>48.28</v>
      </c>
      <c r="H7" s="48">
        <v>54.63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9">
        <v>6.0</v>
      </c>
      <c r="B8" s="49">
        <v>20.33</v>
      </c>
      <c r="C8" s="49">
        <v>24.06</v>
      </c>
      <c r="D8" s="50">
        <v>26.96</v>
      </c>
      <c r="E8" s="50">
        <v>37.15</v>
      </c>
      <c r="F8" s="50">
        <v>48.81</v>
      </c>
      <c r="G8" s="50">
        <v>53.58</v>
      </c>
      <c r="H8" s="51">
        <v>59.15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3">
        <v>7.0</v>
      </c>
      <c r="B9" s="52">
        <v>21.07</v>
      </c>
      <c r="C9" s="52">
        <v>25.99</v>
      </c>
      <c r="D9" s="53">
        <v>29.24</v>
      </c>
      <c r="E9" s="53">
        <v>39.58</v>
      </c>
      <c r="F9" s="53">
        <v>52.86</v>
      </c>
      <c r="G9" s="53">
        <v>60.52</v>
      </c>
      <c r="H9" s="54">
        <v>65.09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9">
        <v>8.0</v>
      </c>
      <c r="B10" s="52">
        <v>22.12</v>
      </c>
      <c r="C10" s="52">
        <v>28.07</v>
      </c>
      <c r="D10" s="53">
        <v>31.59</v>
      </c>
      <c r="E10" s="53">
        <v>42.4</v>
      </c>
      <c r="F10" s="53">
        <v>56.79</v>
      </c>
      <c r="G10" s="53">
        <v>64.99</v>
      </c>
      <c r="H10" s="54">
        <v>70.87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9">
        <v>9.0</v>
      </c>
      <c r="B11" s="52">
        <v>23.41</v>
      </c>
      <c r="C11" s="52">
        <v>29.34</v>
      </c>
      <c r="D11" s="53">
        <v>33.57</v>
      </c>
      <c r="E11" s="53">
        <v>43.22</v>
      </c>
      <c r="F11" s="53">
        <v>58.71</v>
      </c>
      <c r="G11" s="53">
        <v>69.16</v>
      </c>
      <c r="H11" s="54">
        <v>76.26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7">
        <v>10.0</v>
      </c>
      <c r="B12" s="55">
        <v>24.49</v>
      </c>
      <c r="C12" s="55">
        <v>30.24</v>
      </c>
      <c r="D12" s="56">
        <v>34.25</v>
      </c>
      <c r="E12" s="56">
        <v>45.88</v>
      </c>
      <c r="F12" s="56">
        <v>61.73</v>
      </c>
      <c r="G12" s="56">
        <v>74.44</v>
      </c>
      <c r="H12" s="57">
        <v>81.74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3">
        <v>11.0</v>
      </c>
      <c r="B13" s="43">
        <v>25.87</v>
      </c>
      <c r="C13" s="43">
        <v>31.06</v>
      </c>
      <c r="D13" s="43">
        <v>37.34</v>
      </c>
      <c r="E13" s="43">
        <v>48.05</v>
      </c>
      <c r="F13" s="43">
        <v>68.13</v>
      </c>
      <c r="G13" s="43">
        <v>78.4</v>
      </c>
      <c r="H13" s="44">
        <v>86.67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3">
        <v>12.0</v>
      </c>
      <c r="B14" s="45">
        <v>27.27</v>
      </c>
      <c r="C14" s="45">
        <v>34.13</v>
      </c>
      <c r="D14" s="45">
        <v>38.9</v>
      </c>
      <c r="E14" s="45">
        <v>52.94</v>
      </c>
      <c r="F14" s="45">
        <v>72.54</v>
      </c>
      <c r="G14" s="45">
        <v>82.23</v>
      </c>
      <c r="H14" s="46">
        <v>91.92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3">
        <v>13.0</v>
      </c>
      <c r="B15" s="45">
        <v>28.82</v>
      </c>
      <c r="C15" s="45">
        <v>35.68</v>
      </c>
      <c r="D15" s="45">
        <v>39.57</v>
      </c>
      <c r="E15" s="45">
        <v>53.4</v>
      </c>
      <c r="F15" s="45">
        <v>73.68</v>
      </c>
      <c r="G15" s="45">
        <v>83.12</v>
      </c>
      <c r="H15" s="46">
        <v>97.69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3">
        <v>14.0</v>
      </c>
      <c r="B16" s="45">
        <v>29.51</v>
      </c>
      <c r="C16" s="45">
        <v>38.01</v>
      </c>
      <c r="D16" s="45">
        <v>42.29</v>
      </c>
      <c r="E16" s="45">
        <v>55.76</v>
      </c>
      <c r="F16" s="45">
        <v>77.29</v>
      </c>
      <c r="G16" s="45">
        <v>87.3</v>
      </c>
      <c r="H16" s="46">
        <v>102.68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3">
        <v>15.0</v>
      </c>
      <c r="B17" s="47">
        <v>30.69</v>
      </c>
      <c r="C17" s="47">
        <v>38.18</v>
      </c>
      <c r="D17" s="47">
        <v>43.89</v>
      </c>
      <c r="E17" s="47">
        <v>56.91</v>
      </c>
      <c r="F17" s="47">
        <v>81.52</v>
      </c>
      <c r="G17" s="47">
        <v>95.67</v>
      </c>
      <c r="H17" s="48">
        <v>108.54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1">
        <v>16.0</v>
      </c>
      <c r="B18" s="49">
        <v>31.44</v>
      </c>
      <c r="C18" s="49">
        <v>39.51</v>
      </c>
      <c r="D18" s="50">
        <v>45.53</v>
      </c>
      <c r="E18" s="50">
        <v>61.03</v>
      </c>
      <c r="F18" s="50">
        <v>84.99</v>
      </c>
      <c r="G18" s="50">
        <v>100.61</v>
      </c>
      <c r="H18" s="51">
        <v>113.03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9">
        <v>17.0</v>
      </c>
      <c r="B19" s="52">
        <v>31.5</v>
      </c>
      <c r="C19" s="52">
        <v>39.64</v>
      </c>
      <c r="D19" s="53">
        <v>47.32</v>
      </c>
      <c r="E19" s="53">
        <v>61.68</v>
      </c>
      <c r="F19" s="53">
        <v>88.1</v>
      </c>
      <c r="G19" s="53">
        <v>100.67</v>
      </c>
      <c r="H19" s="54">
        <v>118.27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9">
        <v>18.0</v>
      </c>
      <c r="B20" s="52">
        <v>32.75</v>
      </c>
      <c r="C20" s="52">
        <v>40.29</v>
      </c>
      <c r="D20" s="53">
        <v>49.02</v>
      </c>
      <c r="E20" s="53">
        <v>64.42</v>
      </c>
      <c r="F20" s="53">
        <v>91.46</v>
      </c>
      <c r="G20" s="53">
        <v>109.5</v>
      </c>
      <c r="H20" s="54">
        <v>122.25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9">
        <v>19.0</v>
      </c>
      <c r="B21" s="52">
        <v>33.51</v>
      </c>
      <c r="C21" s="52">
        <v>41.3</v>
      </c>
      <c r="D21" s="53">
        <v>50.68</v>
      </c>
      <c r="E21" s="53">
        <v>66.78</v>
      </c>
      <c r="F21" s="53">
        <v>94.39</v>
      </c>
      <c r="G21" s="53">
        <v>111.99</v>
      </c>
      <c r="H21" s="54">
        <v>126.56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9">
        <v>20.0</v>
      </c>
      <c r="B22" s="55">
        <v>34.38</v>
      </c>
      <c r="C22" s="55">
        <v>42.12</v>
      </c>
      <c r="D22" s="56">
        <v>51.38</v>
      </c>
      <c r="E22" s="56">
        <v>69.41</v>
      </c>
      <c r="F22" s="56">
        <v>97.75</v>
      </c>
      <c r="G22" s="56">
        <v>112.29</v>
      </c>
      <c r="H22" s="57">
        <v>131.1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">
        <v>21.0</v>
      </c>
      <c r="B23" s="43">
        <v>35.89</v>
      </c>
      <c r="C23" s="43">
        <v>45.74</v>
      </c>
      <c r="D23" s="43">
        <v>53.28</v>
      </c>
      <c r="E23" s="43">
        <v>71.96</v>
      </c>
      <c r="F23" s="43">
        <v>99.82</v>
      </c>
      <c r="G23" s="43">
        <v>119.94</v>
      </c>
      <c r="H23" s="44">
        <v>135.63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3">
        <v>22.0</v>
      </c>
      <c r="B24" s="45">
        <v>36.96</v>
      </c>
      <c r="C24" s="45">
        <v>46.3</v>
      </c>
      <c r="D24" s="45">
        <v>54.61</v>
      </c>
      <c r="E24" s="45">
        <v>73.93</v>
      </c>
      <c r="F24" s="45">
        <v>104.37</v>
      </c>
      <c r="G24" s="45">
        <v>120.5</v>
      </c>
      <c r="H24" s="46">
        <v>140.63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3">
        <v>23.0</v>
      </c>
      <c r="B25" s="45">
        <v>37.93</v>
      </c>
      <c r="C25" s="45">
        <v>47.48</v>
      </c>
      <c r="D25" s="45">
        <v>58.2</v>
      </c>
      <c r="E25" s="45">
        <v>75.77</v>
      </c>
      <c r="F25" s="45">
        <v>107.41</v>
      </c>
      <c r="G25" s="45">
        <v>130.42</v>
      </c>
      <c r="H25" s="46">
        <v>145.31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3">
        <v>24.0</v>
      </c>
      <c r="B26" s="45">
        <v>38.12</v>
      </c>
      <c r="C26" s="45">
        <v>48.74</v>
      </c>
      <c r="D26" s="45">
        <v>59.58</v>
      </c>
      <c r="E26" s="45">
        <v>78.47</v>
      </c>
      <c r="F26" s="45">
        <v>111.1</v>
      </c>
      <c r="G26" s="45">
        <v>131.4</v>
      </c>
      <c r="H26" s="46">
        <v>149.87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6">
        <v>25.0</v>
      </c>
      <c r="B27" s="47">
        <v>39.54</v>
      </c>
      <c r="C27" s="47">
        <v>49.58</v>
      </c>
      <c r="D27" s="47">
        <v>61.72</v>
      </c>
      <c r="E27" s="47">
        <v>81.22</v>
      </c>
      <c r="F27" s="47">
        <v>114.04</v>
      </c>
      <c r="G27" s="47">
        <v>139.54</v>
      </c>
      <c r="H27" s="48">
        <v>154.84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9">
        <v>26.0</v>
      </c>
      <c r="B28" s="49">
        <v>42.18</v>
      </c>
      <c r="C28" s="49">
        <v>52.05</v>
      </c>
      <c r="D28" s="50">
        <v>63.65</v>
      </c>
      <c r="E28" s="50">
        <v>83.65</v>
      </c>
      <c r="F28" s="50">
        <v>117.47</v>
      </c>
      <c r="G28" s="50">
        <v>144.34</v>
      </c>
      <c r="H28" s="51">
        <v>159.48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3">
        <v>27.0</v>
      </c>
      <c r="B29" s="52">
        <v>43.49</v>
      </c>
      <c r="C29" s="52">
        <v>53.5</v>
      </c>
      <c r="D29" s="53">
        <v>65.97</v>
      </c>
      <c r="E29" s="53">
        <v>88.38</v>
      </c>
      <c r="F29" s="53">
        <v>122.11</v>
      </c>
      <c r="G29" s="53">
        <v>149.41</v>
      </c>
      <c r="H29" s="54">
        <v>164.93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3">
        <v>28.0</v>
      </c>
      <c r="B30" s="52">
        <v>44.85</v>
      </c>
      <c r="C30" s="52">
        <v>54.08</v>
      </c>
      <c r="D30" s="53">
        <v>67.58</v>
      </c>
      <c r="E30" s="53">
        <v>88.57</v>
      </c>
      <c r="F30" s="53">
        <v>126.16</v>
      </c>
      <c r="G30" s="53">
        <v>153.9</v>
      </c>
      <c r="H30" s="54">
        <v>169.72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3">
        <v>29.0</v>
      </c>
      <c r="B31" s="52">
        <v>44.91</v>
      </c>
      <c r="C31" s="52">
        <v>54.29</v>
      </c>
      <c r="D31" s="53">
        <v>69.46</v>
      </c>
      <c r="E31" s="53">
        <v>90.82</v>
      </c>
      <c r="F31" s="53">
        <v>129.77</v>
      </c>
      <c r="G31" s="53">
        <v>158.55</v>
      </c>
      <c r="H31" s="54">
        <v>175.68</v>
      </c>
    </row>
    <row r="32" ht="12.75" customHeight="1">
      <c r="A32" s="23">
        <v>30.0</v>
      </c>
      <c r="B32" s="55">
        <v>45.63</v>
      </c>
      <c r="C32" s="55">
        <v>55.12</v>
      </c>
      <c r="D32" s="56">
        <v>69.88</v>
      </c>
      <c r="E32" s="56">
        <v>93.69</v>
      </c>
      <c r="F32" s="56">
        <v>134.09</v>
      </c>
      <c r="G32" s="56">
        <v>158.64</v>
      </c>
      <c r="H32" s="57">
        <v>180.11</v>
      </c>
    </row>
    <row r="33" ht="12.75" customHeight="1">
      <c r="A33" s="9">
        <v>31.0</v>
      </c>
      <c r="B33" s="43">
        <v>47.4</v>
      </c>
      <c r="C33" s="43">
        <v>59.81</v>
      </c>
      <c r="D33" s="43">
        <v>73.21</v>
      </c>
      <c r="E33" s="43">
        <v>98.05</v>
      </c>
      <c r="F33" s="43">
        <v>140.74</v>
      </c>
      <c r="G33" s="43">
        <v>167.53</v>
      </c>
      <c r="H33" s="44">
        <v>185.09</v>
      </c>
    </row>
    <row r="34" ht="12.75" customHeight="1">
      <c r="A34" s="33">
        <v>32.0</v>
      </c>
      <c r="B34" s="45">
        <v>47.45</v>
      </c>
      <c r="C34" s="45">
        <v>59.94</v>
      </c>
      <c r="D34" s="45">
        <v>73.58</v>
      </c>
      <c r="E34" s="45">
        <v>98.29</v>
      </c>
      <c r="F34" s="45">
        <v>141.52</v>
      </c>
      <c r="G34" s="45">
        <v>167.58</v>
      </c>
      <c r="H34" s="46">
        <v>185.7</v>
      </c>
    </row>
    <row r="35" ht="12.75" customHeight="1">
      <c r="A35" s="33">
        <v>33.0</v>
      </c>
      <c r="B35" s="45">
        <v>48.92</v>
      </c>
      <c r="C35" s="45">
        <v>60.31</v>
      </c>
      <c r="D35" s="45">
        <v>76.8</v>
      </c>
      <c r="E35" s="45">
        <v>101.24</v>
      </c>
      <c r="F35" s="45">
        <v>145.82</v>
      </c>
      <c r="G35" s="45">
        <v>167.65</v>
      </c>
      <c r="H35" s="46">
        <v>185.77</v>
      </c>
    </row>
    <row r="36" ht="12.75" customHeight="1">
      <c r="A36" s="33">
        <v>34.0</v>
      </c>
      <c r="B36" s="45">
        <v>49.83</v>
      </c>
      <c r="C36" s="45">
        <v>61.54</v>
      </c>
      <c r="D36" s="45">
        <v>77.02</v>
      </c>
      <c r="E36" s="45">
        <v>103.33</v>
      </c>
      <c r="F36" s="45">
        <v>149.34</v>
      </c>
      <c r="G36" s="45">
        <v>172.33</v>
      </c>
      <c r="H36" s="46">
        <v>199.3</v>
      </c>
    </row>
    <row r="37" ht="12.75" customHeight="1">
      <c r="A37" s="16">
        <v>35.0</v>
      </c>
      <c r="B37" s="47">
        <v>50.73</v>
      </c>
      <c r="C37" s="47">
        <v>64.15</v>
      </c>
      <c r="D37" s="47">
        <v>79.14</v>
      </c>
      <c r="E37" s="47">
        <v>105.9</v>
      </c>
      <c r="F37" s="47">
        <v>152.6</v>
      </c>
      <c r="G37" s="47">
        <v>174.35</v>
      </c>
      <c r="H37" s="48">
        <v>204.94</v>
      </c>
    </row>
    <row r="38" ht="12.75" customHeight="1">
      <c r="A38" s="5">
        <v>36.0</v>
      </c>
      <c r="B38" s="58">
        <v>52.66</v>
      </c>
      <c r="C38" s="58">
        <v>65.77</v>
      </c>
      <c r="D38" s="58">
        <v>82.19</v>
      </c>
      <c r="E38" s="58">
        <v>108.38</v>
      </c>
      <c r="F38" s="58">
        <v>156.93</v>
      </c>
      <c r="G38" s="58">
        <v>180.4</v>
      </c>
      <c r="H38" s="59">
        <v>209.67</v>
      </c>
      <c r="L38" s="4"/>
    </row>
    <row r="39" ht="12.75" customHeight="1">
      <c r="A39" s="9">
        <v>37.0</v>
      </c>
      <c r="B39" s="43">
        <v>53.39</v>
      </c>
      <c r="C39" s="43">
        <v>66.22</v>
      </c>
      <c r="D39" s="43">
        <v>82.56</v>
      </c>
      <c r="E39" s="43">
        <v>111.16</v>
      </c>
      <c r="F39" s="43">
        <v>160.11</v>
      </c>
      <c r="G39" s="43">
        <v>184.03</v>
      </c>
      <c r="H39" s="44">
        <v>210.25</v>
      </c>
    </row>
    <row r="40" ht="12.75" customHeight="1">
      <c r="A40" s="13">
        <v>38.0</v>
      </c>
      <c r="B40" s="45">
        <v>53.83</v>
      </c>
      <c r="C40" s="45">
        <v>66.81</v>
      </c>
      <c r="D40" s="45">
        <v>84.79</v>
      </c>
      <c r="E40" s="45">
        <v>113.9</v>
      </c>
      <c r="F40" s="45">
        <v>163.47</v>
      </c>
      <c r="G40" s="45">
        <v>186.7</v>
      </c>
      <c r="H40" s="46">
        <v>210.92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13">
        <v>39.0</v>
      </c>
      <c r="B41" s="45">
        <v>55.33</v>
      </c>
      <c r="C41" s="45">
        <v>67.36</v>
      </c>
      <c r="D41" s="45">
        <v>86.47</v>
      </c>
      <c r="E41" s="45">
        <v>116.09</v>
      </c>
      <c r="F41" s="45">
        <v>167.22</v>
      </c>
      <c r="G41" s="45">
        <v>196.54</v>
      </c>
      <c r="H41" s="46">
        <v>222.7</v>
      </c>
    </row>
    <row r="42" ht="12.75" customHeight="1">
      <c r="A42" s="16">
        <v>40.0</v>
      </c>
      <c r="B42" s="47">
        <v>55.79</v>
      </c>
      <c r="C42" s="47">
        <v>67.45</v>
      </c>
      <c r="D42" s="47">
        <v>87.31</v>
      </c>
      <c r="E42" s="47">
        <v>117.07</v>
      </c>
      <c r="F42" s="47">
        <v>170.96</v>
      </c>
      <c r="G42" s="47">
        <v>197.16</v>
      </c>
      <c r="H42" s="48">
        <v>226.57</v>
      </c>
    </row>
    <row r="43" ht="12.75" customHeight="1">
      <c r="A43" s="19">
        <v>41.0</v>
      </c>
      <c r="B43" s="49">
        <v>58.77</v>
      </c>
      <c r="C43" s="49">
        <v>72.71</v>
      </c>
      <c r="D43" s="50">
        <v>89.57</v>
      </c>
      <c r="E43" s="50">
        <v>121.07</v>
      </c>
      <c r="F43" s="50">
        <v>173.92</v>
      </c>
      <c r="G43" s="50">
        <v>197.81</v>
      </c>
      <c r="H43" s="51">
        <v>231.39</v>
      </c>
    </row>
    <row r="44" ht="12.75" customHeight="1">
      <c r="A44" s="23">
        <v>42.0</v>
      </c>
      <c r="B44" s="52">
        <v>59.7</v>
      </c>
      <c r="C44" s="52">
        <v>74.72</v>
      </c>
      <c r="D44" s="53">
        <v>92.85</v>
      </c>
      <c r="E44" s="53">
        <v>124.44</v>
      </c>
      <c r="F44" s="53">
        <v>177.69</v>
      </c>
      <c r="G44" s="53">
        <v>201.86</v>
      </c>
      <c r="H44" s="54">
        <v>236.29</v>
      </c>
    </row>
    <row r="45" ht="12.75" customHeight="1">
      <c r="A45" s="19">
        <v>43.0</v>
      </c>
      <c r="B45" s="52">
        <v>60.93</v>
      </c>
      <c r="C45" s="52">
        <v>76.6</v>
      </c>
      <c r="D45" s="53">
        <v>94.62</v>
      </c>
      <c r="E45" s="53">
        <v>126.66</v>
      </c>
      <c r="F45" s="53">
        <v>181.29</v>
      </c>
      <c r="G45" s="53">
        <v>206.34</v>
      </c>
      <c r="H45" s="54">
        <v>241.94</v>
      </c>
    </row>
    <row r="46" ht="12.75" customHeight="1">
      <c r="A46" s="19">
        <v>44.0</v>
      </c>
      <c r="B46" s="52">
        <v>61.46</v>
      </c>
      <c r="C46" s="52">
        <v>77.5</v>
      </c>
      <c r="D46" s="53">
        <v>96.94</v>
      </c>
      <c r="E46" s="53">
        <v>129.37</v>
      </c>
      <c r="F46" s="53">
        <v>184.65</v>
      </c>
      <c r="G46" s="53">
        <v>210.68</v>
      </c>
      <c r="H46" s="54">
        <v>242.0</v>
      </c>
    </row>
    <row r="47" ht="12.75" customHeight="1">
      <c r="A47" s="27">
        <v>45.0</v>
      </c>
      <c r="B47" s="55">
        <v>62.26</v>
      </c>
      <c r="C47" s="55">
        <v>78.37</v>
      </c>
      <c r="D47" s="56">
        <v>98.74</v>
      </c>
      <c r="E47" s="56">
        <v>131.93</v>
      </c>
      <c r="F47" s="56">
        <v>187.79</v>
      </c>
      <c r="G47" s="56">
        <v>214.52</v>
      </c>
      <c r="H47" s="57">
        <v>243.13</v>
      </c>
    </row>
    <row r="48" ht="12.75" customHeight="1">
      <c r="A48" s="13">
        <v>46.0</v>
      </c>
      <c r="B48" s="43">
        <v>62.95</v>
      </c>
      <c r="C48" s="43">
        <v>79.48</v>
      </c>
      <c r="D48" s="43">
        <v>102.86</v>
      </c>
      <c r="E48" s="43">
        <v>136.66</v>
      </c>
      <c r="F48" s="43">
        <v>193.5</v>
      </c>
      <c r="G48" s="43">
        <v>223.18</v>
      </c>
      <c r="H48" s="44">
        <v>257.48</v>
      </c>
    </row>
    <row r="49" ht="12.75" customHeight="1">
      <c r="A49" s="13">
        <v>47.0</v>
      </c>
      <c r="B49" s="45">
        <v>63.17</v>
      </c>
      <c r="C49" s="45">
        <v>79.62</v>
      </c>
      <c r="D49" s="45">
        <v>103.43</v>
      </c>
      <c r="E49" s="45">
        <v>137.22</v>
      </c>
      <c r="F49" s="45">
        <v>195.98</v>
      </c>
      <c r="G49" s="45">
        <v>223.37</v>
      </c>
      <c r="H49" s="46">
        <v>259.01</v>
      </c>
    </row>
    <row r="50" ht="12.75" customHeight="1">
      <c r="A50" s="13">
        <v>48.0</v>
      </c>
      <c r="B50" s="45">
        <v>63.28</v>
      </c>
      <c r="C50" s="45">
        <v>81.09</v>
      </c>
      <c r="D50" s="45">
        <v>103.85</v>
      </c>
      <c r="E50" s="45">
        <v>141.95</v>
      </c>
      <c r="F50" s="45">
        <v>201.36</v>
      </c>
      <c r="G50" s="45">
        <v>237.76</v>
      </c>
      <c r="H50" s="46">
        <v>267.57</v>
      </c>
    </row>
    <row r="51" ht="12.75" customHeight="1">
      <c r="A51" s="13">
        <v>49.0</v>
      </c>
      <c r="B51" s="45">
        <v>63.73</v>
      </c>
      <c r="C51" s="45">
        <v>82.26</v>
      </c>
      <c r="D51" s="45">
        <v>105.53</v>
      </c>
      <c r="E51" s="45">
        <v>142.44</v>
      </c>
      <c r="F51" s="45">
        <v>202.97</v>
      </c>
      <c r="G51" s="45">
        <v>241.8</v>
      </c>
      <c r="H51" s="46">
        <v>269.37</v>
      </c>
    </row>
    <row r="52" ht="12.75" customHeight="1">
      <c r="A52" s="13">
        <v>50.0</v>
      </c>
      <c r="B52" s="47">
        <v>63.92</v>
      </c>
      <c r="C52" s="47">
        <v>82.56</v>
      </c>
      <c r="D52" s="47">
        <v>105.99</v>
      </c>
      <c r="E52" s="47">
        <v>142.55</v>
      </c>
      <c r="F52" s="47">
        <v>204.01</v>
      </c>
      <c r="G52" s="47">
        <v>243.97</v>
      </c>
      <c r="H52" s="48">
        <v>269.82</v>
      </c>
    </row>
    <row r="53" ht="12.75" customHeight="1">
      <c r="A53" s="31">
        <v>51.0</v>
      </c>
      <c r="B53" s="49">
        <v>68.43</v>
      </c>
      <c r="C53" s="49">
        <v>82.83</v>
      </c>
      <c r="D53" s="50">
        <v>109.2</v>
      </c>
      <c r="E53" s="50">
        <v>147.35</v>
      </c>
      <c r="F53" s="50">
        <v>213.49</v>
      </c>
      <c r="G53" s="50">
        <v>244.62</v>
      </c>
      <c r="H53" s="51">
        <v>282.73</v>
      </c>
    </row>
    <row r="54" ht="12.75" customHeight="1">
      <c r="A54" s="19">
        <v>52.0</v>
      </c>
      <c r="B54" s="52">
        <v>70.63</v>
      </c>
      <c r="C54" s="52">
        <v>88.43</v>
      </c>
      <c r="D54" s="53">
        <v>109.84</v>
      </c>
      <c r="E54" s="53">
        <v>149.84</v>
      </c>
      <c r="F54" s="53">
        <v>216.91</v>
      </c>
      <c r="G54" s="53">
        <v>244.69</v>
      </c>
      <c r="H54" s="54">
        <v>285.64</v>
      </c>
    </row>
    <row r="55" ht="12.75" customHeight="1">
      <c r="A55" s="19">
        <v>53.0</v>
      </c>
      <c r="B55" s="52">
        <v>71.48</v>
      </c>
      <c r="C55" s="52">
        <v>90.84</v>
      </c>
      <c r="D55" s="53">
        <v>111.69</v>
      </c>
      <c r="E55" s="53">
        <v>151.64</v>
      </c>
      <c r="F55" s="53">
        <v>220.56</v>
      </c>
      <c r="G55" s="53">
        <v>250.68</v>
      </c>
      <c r="H55" s="54">
        <v>292.74</v>
      </c>
    </row>
    <row r="56" ht="12.75" customHeight="1">
      <c r="A56" s="19">
        <v>54.0</v>
      </c>
      <c r="B56" s="52">
        <v>72.39</v>
      </c>
      <c r="C56" s="52">
        <v>91.63</v>
      </c>
      <c r="D56" s="53">
        <v>114.02</v>
      </c>
      <c r="E56" s="53">
        <v>154.46</v>
      </c>
      <c r="F56" s="53">
        <v>223.85</v>
      </c>
      <c r="G56" s="53">
        <v>255.6</v>
      </c>
      <c r="H56" s="54">
        <v>298.0</v>
      </c>
    </row>
    <row r="57" ht="12.75" customHeight="1">
      <c r="A57" s="19">
        <v>55.0</v>
      </c>
      <c r="B57" s="55">
        <v>72.88</v>
      </c>
      <c r="C57" s="55">
        <v>93.38</v>
      </c>
      <c r="D57" s="56">
        <v>115.65</v>
      </c>
      <c r="E57" s="56">
        <v>157.21</v>
      </c>
      <c r="F57" s="56">
        <v>227.42</v>
      </c>
      <c r="G57" s="56">
        <v>260.4</v>
      </c>
      <c r="H57" s="57">
        <v>298.07</v>
      </c>
    </row>
    <row r="58" ht="12.75" customHeight="1">
      <c r="A58" s="32">
        <v>56.0</v>
      </c>
      <c r="B58" s="43">
        <v>73.91</v>
      </c>
      <c r="C58" s="43">
        <v>93.72</v>
      </c>
      <c r="D58" s="43">
        <v>117.37</v>
      </c>
      <c r="E58" s="43">
        <v>159.63</v>
      </c>
      <c r="F58" s="43">
        <v>227.58</v>
      </c>
      <c r="G58" s="43">
        <v>265.08</v>
      </c>
      <c r="H58" s="44">
        <v>298.58</v>
      </c>
    </row>
    <row r="59" ht="12.75" customHeight="1">
      <c r="A59" s="13">
        <v>57.0</v>
      </c>
      <c r="B59" s="45">
        <v>74.22</v>
      </c>
      <c r="C59" s="45">
        <v>94.53</v>
      </c>
      <c r="D59" s="45">
        <v>119.39</v>
      </c>
      <c r="E59" s="45">
        <v>162.01</v>
      </c>
      <c r="F59" s="45">
        <v>230.64</v>
      </c>
      <c r="G59" s="45">
        <v>272.83</v>
      </c>
      <c r="H59" s="46">
        <v>299.81</v>
      </c>
    </row>
    <row r="60" ht="12.75" customHeight="1">
      <c r="A60" s="13">
        <v>58.0</v>
      </c>
      <c r="B60" s="45">
        <v>74.72</v>
      </c>
      <c r="C60" s="45">
        <v>95.35</v>
      </c>
      <c r="D60" s="45">
        <v>120.86</v>
      </c>
      <c r="E60" s="45">
        <v>164.59</v>
      </c>
      <c r="F60" s="45">
        <v>235.59</v>
      </c>
      <c r="G60" s="45">
        <v>275.14</v>
      </c>
      <c r="H60" s="46">
        <v>304.76</v>
      </c>
    </row>
    <row r="61" ht="12.75" customHeight="1">
      <c r="A61" s="13">
        <v>59.0</v>
      </c>
      <c r="B61" s="45">
        <v>75.04</v>
      </c>
      <c r="C61" s="45">
        <v>96.28</v>
      </c>
      <c r="D61" s="45">
        <v>122.68</v>
      </c>
      <c r="E61" s="45">
        <v>166.84</v>
      </c>
      <c r="F61" s="45">
        <v>238.29</v>
      </c>
      <c r="G61" s="45">
        <v>279.72</v>
      </c>
      <c r="H61" s="46">
        <v>310.24</v>
      </c>
    </row>
    <row r="62" ht="12.75" customHeight="1">
      <c r="A62" s="16">
        <v>60.0</v>
      </c>
      <c r="B62" s="47">
        <v>77.53</v>
      </c>
      <c r="C62" s="47">
        <v>99.66</v>
      </c>
      <c r="D62" s="47">
        <v>123.41</v>
      </c>
      <c r="E62" s="47">
        <v>167.05</v>
      </c>
      <c r="F62" s="47">
        <v>242.85</v>
      </c>
      <c r="G62" s="47">
        <v>281.33</v>
      </c>
      <c r="H62" s="48">
        <v>315.87</v>
      </c>
    </row>
    <row r="63" ht="12.75" customHeight="1">
      <c r="A63" s="19">
        <v>61.0</v>
      </c>
      <c r="B63" s="49">
        <v>77.59</v>
      </c>
      <c r="C63" s="49">
        <v>99.71</v>
      </c>
      <c r="D63" s="50">
        <v>126.25</v>
      </c>
      <c r="E63" s="50">
        <v>172.89</v>
      </c>
      <c r="F63" s="50">
        <v>247.71</v>
      </c>
      <c r="G63" s="50">
        <v>289.03</v>
      </c>
      <c r="H63" s="51">
        <v>321.17</v>
      </c>
    </row>
    <row r="64" ht="12.75" customHeight="1">
      <c r="A64" s="23">
        <v>62.0</v>
      </c>
      <c r="B64" s="52">
        <v>77.65</v>
      </c>
      <c r="C64" s="52">
        <v>101.29</v>
      </c>
      <c r="D64" s="53">
        <v>127.89</v>
      </c>
      <c r="E64" s="53">
        <v>175.28</v>
      </c>
      <c r="F64" s="53">
        <v>252.2</v>
      </c>
      <c r="G64" s="53">
        <v>294.02</v>
      </c>
      <c r="H64" s="54">
        <v>326.09</v>
      </c>
    </row>
    <row r="65" ht="12.75" customHeight="1">
      <c r="A65" s="23">
        <v>63.0</v>
      </c>
      <c r="B65" s="52">
        <v>77.7</v>
      </c>
      <c r="C65" s="52">
        <v>101.74</v>
      </c>
      <c r="D65" s="53">
        <v>129.54</v>
      </c>
      <c r="E65" s="53">
        <v>177.77</v>
      </c>
      <c r="F65" s="53">
        <v>255.78</v>
      </c>
      <c r="G65" s="53">
        <v>298.75</v>
      </c>
      <c r="H65" s="54">
        <v>331.48</v>
      </c>
    </row>
    <row r="66" ht="12.75" customHeight="1">
      <c r="A66" s="23">
        <v>64.0</v>
      </c>
      <c r="B66" s="52">
        <v>80.31</v>
      </c>
      <c r="C66" s="52">
        <v>103.91</v>
      </c>
      <c r="D66" s="53">
        <v>130.92</v>
      </c>
      <c r="E66" s="53">
        <v>180.7</v>
      </c>
      <c r="F66" s="53">
        <v>260.92</v>
      </c>
      <c r="G66" s="53">
        <v>304.43</v>
      </c>
      <c r="H66" s="54">
        <v>336.77</v>
      </c>
    </row>
    <row r="67" ht="12.75" customHeight="1">
      <c r="A67" s="23">
        <v>65.0</v>
      </c>
      <c r="B67" s="55">
        <v>80.76</v>
      </c>
      <c r="C67" s="55">
        <v>105.26</v>
      </c>
      <c r="D67" s="56">
        <v>130.98</v>
      </c>
      <c r="E67" s="56">
        <v>181.42</v>
      </c>
      <c r="F67" s="56">
        <v>265.05</v>
      </c>
      <c r="G67" s="56">
        <v>307.99</v>
      </c>
      <c r="H67" s="57">
        <v>344.78</v>
      </c>
    </row>
    <row r="68" ht="12.75" customHeight="1">
      <c r="A68" s="9">
        <v>66.0</v>
      </c>
      <c r="B68" s="43">
        <v>83.3</v>
      </c>
      <c r="C68" s="43">
        <v>106.15</v>
      </c>
      <c r="D68" s="43">
        <v>133.76</v>
      </c>
      <c r="E68" s="43">
        <v>185.27</v>
      </c>
      <c r="F68" s="43">
        <v>267.96</v>
      </c>
      <c r="G68" s="43">
        <v>313.05</v>
      </c>
      <c r="H68" s="44">
        <v>352.01</v>
      </c>
    </row>
    <row r="69" ht="12.75" customHeight="1">
      <c r="A69" s="33">
        <v>67.0</v>
      </c>
      <c r="B69" s="45">
        <v>83.39</v>
      </c>
      <c r="C69" s="45">
        <v>107.97</v>
      </c>
      <c r="D69" s="45">
        <v>135.54</v>
      </c>
      <c r="E69" s="45">
        <v>188.07</v>
      </c>
      <c r="F69" s="45">
        <v>271.93</v>
      </c>
      <c r="G69" s="45">
        <v>317.9</v>
      </c>
      <c r="H69" s="46">
        <v>352.86</v>
      </c>
    </row>
    <row r="70" ht="12.75" customHeight="1">
      <c r="A70" s="33">
        <v>68.0</v>
      </c>
      <c r="B70" s="45">
        <v>83.49</v>
      </c>
      <c r="C70" s="45">
        <v>109.06</v>
      </c>
      <c r="D70" s="45">
        <v>138.09</v>
      </c>
      <c r="E70" s="45">
        <v>190.47</v>
      </c>
      <c r="F70" s="45">
        <v>275.82</v>
      </c>
      <c r="G70" s="45">
        <v>322.38</v>
      </c>
      <c r="H70" s="46">
        <v>367.93</v>
      </c>
    </row>
    <row r="71" ht="12.75" customHeight="1">
      <c r="A71" s="33">
        <v>69.0</v>
      </c>
      <c r="B71" s="45">
        <v>83.89</v>
      </c>
      <c r="C71" s="45">
        <v>112.2</v>
      </c>
      <c r="D71" s="45">
        <v>139.28</v>
      </c>
      <c r="E71" s="45">
        <v>192.54</v>
      </c>
      <c r="F71" s="45">
        <v>278.31</v>
      </c>
      <c r="G71" s="45">
        <v>323.82</v>
      </c>
      <c r="H71" s="46">
        <v>374.58</v>
      </c>
    </row>
    <row r="72" ht="12.75" customHeight="1">
      <c r="A72" s="16">
        <v>70.0</v>
      </c>
      <c r="B72" s="47">
        <v>84.79</v>
      </c>
      <c r="C72" s="47">
        <v>112.59</v>
      </c>
      <c r="D72" s="47">
        <v>141.18</v>
      </c>
      <c r="E72" s="47">
        <v>194.22</v>
      </c>
      <c r="F72" s="47">
        <v>278.56</v>
      </c>
      <c r="G72" s="47">
        <v>327.29</v>
      </c>
      <c r="H72" s="48">
        <v>374.64</v>
      </c>
    </row>
    <row r="73" ht="12.75" customHeight="1">
      <c r="A73" s="35">
        <v>71.0</v>
      </c>
      <c r="B73" s="49">
        <v>86.41</v>
      </c>
      <c r="C73" s="49">
        <v>115.28</v>
      </c>
      <c r="D73" s="50">
        <v>144.28</v>
      </c>
      <c r="E73" s="50">
        <v>197.19</v>
      </c>
      <c r="F73" s="50">
        <v>287.47</v>
      </c>
      <c r="G73" s="50">
        <v>335.55</v>
      </c>
      <c r="H73" s="51">
        <v>379.12</v>
      </c>
    </row>
    <row r="74" ht="12.75" customHeight="1">
      <c r="A74" s="23">
        <v>72.0</v>
      </c>
      <c r="B74" s="52">
        <v>89.03</v>
      </c>
      <c r="C74" s="52">
        <v>116.89</v>
      </c>
      <c r="D74" s="53">
        <v>146.05</v>
      </c>
      <c r="E74" s="53">
        <v>199.79</v>
      </c>
      <c r="F74" s="53">
        <v>290.11</v>
      </c>
      <c r="G74" s="53">
        <v>340.24</v>
      </c>
      <c r="H74" s="54">
        <v>380.5</v>
      </c>
    </row>
    <row r="75" ht="12.75" customHeight="1">
      <c r="A75" s="23">
        <v>73.0</v>
      </c>
      <c r="B75" s="52">
        <v>91.8</v>
      </c>
      <c r="C75" s="52">
        <v>118.79</v>
      </c>
      <c r="D75" s="53">
        <v>148.56</v>
      </c>
      <c r="E75" s="53">
        <v>202.29</v>
      </c>
      <c r="F75" s="53">
        <v>293.59</v>
      </c>
      <c r="G75" s="53">
        <v>343.68</v>
      </c>
      <c r="H75" s="54">
        <v>381.81</v>
      </c>
    </row>
    <row r="76" ht="12.75" customHeight="1">
      <c r="A76" s="23">
        <v>74.0</v>
      </c>
      <c r="B76" s="52">
        <v>92.58</v>
      </c>
      <c r="C76" s="52">
        <v>119.97</v>
      </c>
      <c r="D76" s="53">
        <v>150.54</v>
      </c>
      <c r="E76" s="53">
        <v>205.39</v>
      </c>
      <c r="F76" s="53">
        <v>298.43</v>
      </c>
      <c r="G76" s="53">
        <v>345.7</v>
      </c>
      <c r="H76" s="54">
        <v>386.19</v>
      </c>
    </row>
    <row r="77" ht="12.75" customHeight="1">
      <c r="A77" s="27">
        <v>75.0</v>
      </c>
      <c r="B77" s="55">
        <v>93.03</v>
      </c>
      <c r="C77" s="55">
        <v>120.13</v>
      </c>
      <c r="D77" s="56">
        <v>152.35</v>
      </c>
      <c r="E77" s="56">
        <v>207.96</v>
      </c>
      <c r="F77" s="56">
        <v>301.15</v>
      </c>
      <c r="G77" s="56">
        <v>345.85</v>
      </c>
      <c r="H77" s="57">
        <v>387.44</v>
      </c>
    </row>
    <row r="78" ht="12.75" customHeight="1">
      <c r="A78" s="5">
        <v>76.0</v>
      </c>
      <c r="B78" s="58">
        <v>93.61</v>
      </c>
      <c r="C78" s="58">
        <v>120.45</v>
      </c>
      <c r="D78" s="58">
        <v>153.03</v>
      </c>
      <c r="E78" s="58">
        <v>211.11</v>
      </c>
      <c r="F78" s="58">
        <v>306.33</v>
      </c>
      <c r="G78" s="58">
        <v>358.96</v>
      </c>
      <c r="H78" s="59">
        <v>415.0</v>
      </c>
      <c r="L78" s="4"/>
    </row>
    <row r="79" ht="12.75" customHeight="1">
      <c r="A79" s="9">
        <v>77.0</v>
      </c>
      <c r="B79" s="43">
        <v>97.48</v>
      </c>
      <c r="C79" s="43">
        <v>121.25</v>
      </c>
      <c r="D79" s="43">
        <v>155.17</v>
      </c>
      <c r="E79" s="43">
        <v>213.54</v>
      </c>
      <c r="F79" s="43">
        <v>310.14</v>
      </c>
      <c r="G79" s="43">
        <v>363.53</v>
      </c>
      <c r="H79" s="44">
        <v>415.06</v>
      </c>
    </row>
    <row r="80" ht="12.75" customHeight="1">
      <c r="A80" s="13">
        <v>78.0</v>
      </c>
      <c r="B80" s="45">
        <v>97.53</v>
      </c>
      <c r="C80" s="45">
        <v>121.53</v>
      </c>
      <c r="D80" s="45">
        <v>156.75</v>
      </c>
      <c r="E80" s="45">
        <v>215.14</v>
      </c>
      <c r="F80" s="45">
        <v>310.3</v>
      </c>
      <c r="G80" s="45">
        <v>369.65</v>
      </c>
      <c r="H80" s="46">
        <v>415.13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2.75" customHeight="1">
      <c r="A81" s="13">
        <v>79.0</v>
      </c>
      <c r="B81" s="45">
        <v>98.59</v>
      </c>
      <c r="C81" s="45">
        <v>123.18</v>
      </c>
      <c r="D81" s="45">
        <v>156.97</v>
      </c>
      <c r="E81" s="45">
        <v>216.34</v>
      </c>
      <c r="F81" s="45">
        <v>311.36</v>
      </c>
      <c r="G81" s="45">
        <v>371.16</v>
      </c>
      <c r="H81" s="46">
        <v>415.19</v>
      </c>
    </row>
    <row r="82" ht="12.75" customHeight="1">
      <c r="A82" s="16">
        <v>80.0</v>
      </c>
      <c r="B82" s="47">
        <v>98.66</v>
      </c>
      <c r="C82" s="47">
        <v>124.73</v>
      </c>
      <c r="D82" s="47">
        <v>158.68</v>
      </c>
      <c r="E82" s="47">
        <v>216.49</v>
      </c>
      <c r="F82" s="47">
        <v>311.51</v>
      </c>
      <c r="G82" s="47">
        <v>372.46</v>
      </c>
      <c r="H82" s="48">
        <v>415.25</v>
      </c>
    </row>
    <row r="83" ht="12.75" customHeight="1">
      <c r="A83" s="19">
        <v>81.0</v>
      </c>
      <c r="B83" s="49">
        <v>99.13</v>
      </c>
      <c r="C83" s="49">
        <v>126.7</v>
      </c>
      <c r="D83" s="50">
        <v>159.56</v>
      </c>
      <c r="E83" s="50">
        <v>218.64</v>
      </c>
      <c r="F83" s="50">
        <v>311.92</v>
      </c>
      <c r="G83" s="50">
        <v>373.35</v>
      </c>
      <c r="H83" s="51">
        <v>417.62</v>
      </c>
    </row>
    <row r="84" ht="12.75" customHeight="1">
      <c r="A84" s="23">
        <v>82.0</v>
      </c>
      <c r="B84" s="52">
        <v>99.91</v>
      </c>
      <c r="C84" s="52">
        <v>129.0</v>
      </c>
      <c r="D84" s="53">
        <v>162.09</v>
      </c>
      <c r="E84" s="53">
        <v>222.34</v>
      </c>
      <c r="F84" s="53">
        <v>331.0</v>
      </c>
      <c r="G84" s="53">
        <v>384.76</v>
      </c>
      <c r="H84" s="54">
        <v>422.38</v>
      </c>
    </row>
    <row r="85" ht="12.75" customHeight="1">
      <c r="A85" s="19">
        <v>83.0</v>
      </c>
      <c r="B85" s="52">
        <v>101.4</v>
      </c>
      <c r="C85" s="52">
        <v>130.42</v>
      </c>
      <c r="D85" s="53">
        <v>162.14</v>
      </c>
      <c r="E85" s="53">
        <v>224.87</v>
      </c>
      <c r="F85" s="53">
        <v>331.33</v>
      </c>
      <c r="G85" s="53">
        <v>385.88</v>
      </c>
      <c r="H85" s="54">
        <v>427.44</v>
      </c>
    </row>
    <row r="86" ht="13.5" customHeight="1">
      <c r="A86" s="19">
        <v>84.0</v>
      </c>
      <c r="B86" s="52">
        <v>102.47</v>
      </c>
      <c r="C86" s="52">
        <v>136.99</v>
      </c>
      <c r="D86" s="53">
        <v>162.19</v>
      </c>
      <c r="E86" s="53">
        <v>227.77</v>
      </c>
      <c r="F86" s="53">
        <v>331.74</v>
      </c>
      <c r="G86" s="53">
        <v>386.76</v>
      </c>
      <c r="H86" s="54">
        <v>431.53</v>
      </c>
    </row>
    <row r="87" ht="13.5" customHeight="1">
      <c r="A87" s="27">
        <v>85.0</v>
      </c>
      <c r="B87" s="55">
        <v>102.93</v>
      </c>
      <c r="C87" s="55">
        <v>137.04</v>
      </c>
      <c r="D87" s="56">
        <v>164.33</v>
      </c>
      <c r="E87" s="56">
        <v>232.77</v>
      </c>
      <c r="F87" s="56">
        <v>342.39</v>
      </c>
      <c r="G87" s="56">
        <v>397.06</v>
      </c>
      <c r="H87" s="57">
        <v>438.2</v>
      </c>
    </row>
    <row r="88" ht="13.5" customHeight="1">
      <c r="A88" s="13">
        <v>86.0</v>
      </c>
      <c r="B88" s="43">
        <v>107.6</v>
      </c>
      <c r="C88" s="43">
        <v>139.06</v>
      </c>
      <c r="D88" s="43">
        <v>167.85</v>
      </c>
      <c r="E88" s="43">
        <v>234.95</v>
      </c>
      <c r="F88" s="43">
        <v>347.45</v>
      </c>
      <c r="G88" s="43">
        <v>400.97</v>
      </c>
      <c r="H88" s="44">
        <v>443.76</v>
      </c>
    </row>
    <row r="89" ht="13.5" customHeight="1">
      <c r="A89" s="13">
        <v>87.0</v>
      </c>
      <c r="B89" s="45">
        <v>108.86</v>
      </c>
      <c r="C89" s="45">
        <v>144.23</v>
      </c>
      <c r="D89" s="45">
        <v>170.0</v>
      </c>
      <c r="E89" s="45">
        <v>236.74</v>
      </c>
      <c r="F89" s="45">
        <v>349.02</v>
      </c>
      <c r="G89" s="45">
        <v>409.92</v>
      </c>
      <c r="H89" s="46">
        <v>448.67</v>
      </c>
    </row>
    <row r="90" ht="13.5" customHeight="1">
      <c r="A90" s="13">
        <v>88.0</v>
      </c>
      <c r="B90" s="45">
        <v>108.94</v>
      </c>
      <c r="C90" s="45">
        <v>146.22</v>
      </c>
      <c r="D90" s="45">
        <v>170.94</v>
      </c>
      <c r="E90" s="45">
        <v>239.97</v>
      </c>
      <c r="F90" s="45">
        <v>349.36</v>
      </c>
      <c r="G90" s="45">
        <v>410.08</v>
      </c>
      <c r="H90" s="46">
        <v>453.02</v>
      </c>
    </row>
    <row r="91" ht="13.5" customHeight="1">
      <c r="A91" s="13">
        <v>89.0</v>
      </c>
      <c r="B91" s="45">
        <v>109.0</v>
      </c>
      <c r="C91" s="45">
        <v>148.34</v>
      </c>
      <c r="D91" s="45">
        <v>172.62</v>
      </c>
      <c r="E91" s="45">
        <v>242.44</v>
      </c>
      <c r="F91" s="45">
        <v>354.33</v>
      </c>
      <c r="G91" s="45">
        <v>415.28</v>
      </c>
      <c r="H91" s="46">
        <v>457.33</v>
      </c>
    </row>
    <row r="92" ht="13.5" customHeight="1">
      <c r="A92" s="13">
        <v>90.0</v>
      </c>
      <c r="B92" s="47">
        <v>109.08</v>
      </c>
      <c r="C92" s="47">
        <v>150.12</v>
      </c>
      <c r="D92" s="47">
        <v>175.0</v>
      </c>
      <c r="E92" s="47">
        <v>245.71</v>
      </c>
      <c r="F92" s="47">
        <v>359.26</v>
      </c>
      <c r="G92" s="47">
        <v>416.99</v>
      </c>
      <c r="H92" s="48">
        <v>461.99</v>
      </c>
    </row>
    <row r="93" ht="13.5" customHeight="1">
      <c r="A93" s="31">
        <v>91.0</v>
      </c>
      <c r="B93" s="49">
        <v>117.09</v>
      </c>
      <c r="C93" s="49">
        <v>151.19</v>
      </c>
      <c r="D93" s="50">
        <v>176.16</v>
      </c>
      <c r="E93" s="50">
        <v>247.87</v>
      </c>
      <c r="F93" s="50">
        <v>359.4</v>
      </c>
      <c r="G93" s="50">
        <v>419.07</v>
      </c>
      <c r="H93" s="51">
        <v>469.61</v>
      </c>
    </row>
    <row r="94" ht="13.5" customHeight="1">
      <c r="A94" s="19">
        <v>92.0</v>
      </c>
      <c r="B94" s="52">
        <v>117.37</v>
      </c>
      <c r="C94" s="52">
        <v>151.28</v>
      </c>
      <c r="D94" s="53">
        <v>177.74</v>
      </c>
      <c r="E94" s="53">
        <v>251.16</v>
      </c>
      <c r="F94" s="53">
        <v>361.27</v>
      </c>
      <c r="G94" s="53">
        <v>420.51</v>
      </c>
      <c r="H94" s="54">
        <v>475.09</v>
      </c>
    </row>
    <row r="95" ht="13.5" customHeight="1">
      <c r="A95" s="19">
        <v>93.0</v>
      </c>
      <c r="B95" s="52">
        <v>117.6</v>
      </c>
      <c r="C95" s="52">
        <v>151.33</v>
      </c>
      <c r="D95" s="53">
        <v>180.06</v>
      </c>
      <c r="E95" s="53">
        <v>252.92</v>
      </c>
      <c r="F95" s="53">
        <v>361.5</v>
      </c>
      <c r="G95" s="53">
        <v>432.01</v>
      </c>
      <c r="H95" s="54">
        <v>480.31</v>
      </c>
    </row>
    <row r="96" ht="13.5" customHeight="1">
      <c r="A96" s="19">
        <v>94.0</v>
      </c>
      <c r="B96" s="52">
        <v>117.78</v>
      </c>
      <c r="C96" s="52">
        <v>151.54</v>
      </c>
      <c r="D96" s="53">
        <v>182.02</v>
      </c>
      <c r="E96" s="53">
        <v>258.8</v>
      </c>
      <c r="F96" s="53">
        <v>369.5</v>
      </c>
      <c r="G96" s="53">
        <v>434.41</v>
      </c>
      <c r="H96" s="54">
        <v>486.25</v>
      </c>
    </row>
    <row r="97" ht="13.5" customHeight="1">
      <c r="A97" s="19">
        <v>95.0</v>
      </c>
      <c r="B97" s="55">
        <v>117.92</v>
      </c>
      <c r="C97" s="55">
        <v>152.29</v>
      </c>
      <c r="D97" s="56">
        <v>183.24</v>
      </c>
      <c r="E97" s="56">
        <v>263.69</v>
      </c>
      <c r="F97" s="56">
        <v>372.69</v>
      </c>
      <c r="G97" s="56">
        <v>440.06</v>
      </c>
      <c r="H97" s="57">
        <v>515.3</v>
      </c>
    </row>
    <row r="98" ht="13.5" customHeight="1">
      <c r="A98" s="32">
        <v>96.0</v>
      </c>
      <c r="B98" s="43">
        <v>118.15</v>
      </c>
      <c r="C98" s="43">
        <v>153.05</v>
      </c>
      <c r="D98" s="43">
        <v>183.3</v>
      </c>
      <c r="E98" s="43">
        <v>268.58</v>
      </c>
      <c r="F98" s="43">
        <v>375.6</v>
      </c>
      <c r="G98" s="43">
        <v>440.28</v>
      </c>
      <c r="H98" s="44">
        <v>518.11</v>
      </c>
    </row>
    <row r="99" ht="13.5" customHeight="1">
      <c r="A99" s="13">
        <v>97.0</v>
      </c>
      <c r="B99" s="45">
        <v>118.67</v>
      </c>
      <c r="C99" s="45">
        <v>154.4</v>
      </c>
      <c r="D99" s="45">
        <v>188.4</v>
      </c>
      <c r="E99" s="45">
        <v>271.93</v>
      </c>
      <c r="F99" s="45">
        <v>380.07</v>
      </c>
      <c r="G99" s="45">
        <v>449.06</v>
      </c>
      <c r="H99" s="46">
        <v>526.46</v>
      </c>
    </row>
    <row r="100" ht="13.5" customHeight="1">
      <c r="A100" s="13">
        <v>98.0</v>
      </c>
      <c r="B100" s="45">
        <v>119.32</v>
      </c>
      <c r="C100" s="45">
        <v>154.59</v>
      </c>
      <c r="D100" s="45">
        <v>188.61</v>
      </c>
      <c r="E100" s="45">
        <v>273.03</v>
      </c>
      <c r="F100" s="45">
        <v>380.33</v>
      </c>
      <c r="G100" s="45">
        <v>455.63</v>
      </c>
      <c r="H100" s="46">
        <v>530.6</v>
      </c>
    </row>
    <row r="101" ht="13.5" customHeight="1">
      <c r="A101" s="13">
        <v>99.0</v>
      </c>
      <c r="B101" s="45">
        <v>127.07</v>
      </c>
      <c r="C101" s="45">
        <v>155.57</v>
      </c>
      <c r="D101" s="45">
        <v>193.97</v>
      </c>
      <c r="E101" s="45">
        <v>282.65</v>
      </c>
      <c r="F101" s="45">
        <v>398.62</v>
      </c>
      <c r="G101" s="45">
        <v>469.25</v>
      </c>
      <c r="H101" s="46">
        <v>536.58</v>
      </c>
    </row>
    <row r="102" ht="13.5" customHeight="1">
      <c r="A102" s="16">
        <v>100.0</v>
      </c>
      <c r="B102" s="47">
        <v>127.12</v>
      </c>
      <c r="C102" s="47">
        <v>161.76</v>
      </c>
      <c r="D102" s="47">
        <v>198.79</v>
      </c>
      <c r="E102" s="47">
        <v>289.49</v>
      </c>
      <c r="F102" s="47">
        <v>415.61</v>
      </c>
      <c r="G102" s="47">
        <v>492.97</v>
      </c>
      <c r="H102" s="48">
        <v>551.12</v>
      </c>
    </row>
    <row r="103" ht="13.5" customHeight="1">
      <c r="A103" s="19">
        <v>101.0</v>
      </c>
      <c r="B103" s="49">
        <v>127.17</v>
      </c>
      <c r="C103" s="49">
        <v>163.38</v>
      </c>
      <c r="D103" s="50">
        <v>202.0</v>
      </c>
      <c r="E103" s="50">
        <v>293.05</v>
      </c>
      <c r="F103" s="50">
        <v>420.91</v>
      </c>
      <c r="G103" s="50">
        <v>497.97</v>
      </c>
      <c r="H103" s="51">
        <v>557.35</v>
      </c>
    </row>
    <row r="104" ht="13.5" customHeight="1">
      <c r="A104" s="23">
        <v>102.0</v>
      </c>
      <c r="B104" s="52">
        <v>128.41</v>
      </c>
      <c r="C104" s="52">
        <v>164.97</v>
      </c>
      <c r="D104" s="53">
        <v>205.36</v>
      </c>
      <c r="E104" s="53">
        <v>295.3</v>
      </c>
      <c r="F104" s="53">
        <v>423.87</v>
      </c>
      <c r="G104" s="53">
        <v>502.87</v>
      </c>
      <c r="H104" s="54">
        <v>562.77</v>
      </c>
    </row>
    <row r="105" ht="13.5" customHeight="1">
      <c r="A105" s="23">
        <v>103.0</v>
      </c>
      <c r="B105" s="52">
        <v>130.06</v>
      </c>
      <c r="C105" s="52">
        <v>165.88</v>
      </c>
      <c r="D105" s="53">
        <v>207.31</v>
      </c>
      <c r="E105" s="53">
        <v>298.89</v>
      </c>
      <c r="F105" s="53">
        <v>428.21</v>
      </c>
      <c r="G105" s="53">
        <v>507.61</v>
      </c>
      <c r="H105" s="54">
        <v>568.37</v>
      </c>
    </row>
    <row r="106" ht="13.5" customHeight="1">
      <c r="A106" s="23">
        <v>104.0</v>
      </c>
      <c r="B106" s="52">
        <v>130.92</v>
      </c>
      <c r="C106" s="52">
        <v>166.65</v>
      </c>
      <c r="D106" s="53">
        <v>209.24</v>
      </c>
      <c r="E106" s="53">
        <v>300.95</v>
      </c>
      <c r="F106" s="53">
        <v>432.23</v>
      </c>
      <c r="G106" s="53">
        <v>512.62</v>
      </c>
      <c r="H106" s="54">
        <v>573.7</v>
      </c>
    </row>
    <row r="107" ht="12.75" customHeight="1">
      <c r="A107" s="23">
        <v>105.0</v>
      </c>
      <c r="B107" s="55">
        <v>132.57</v>
      </c>
      <c r="C107" s="55">
        <v>167.44</v>
      </c>
      <c r="D107" s="56">
        <v>211.2</v>
      </c>
      <c r="E107" s="56">
        <v>304.9</v>
      </c>
      <c r="F107" s="56">
        <v>436.3</v>
      </c>
      <c r="G107" s="56">
        <v>517.55</v>
      </c>
      <c r="H107" s="57">
        <v>579.47</v>
      </c>
    </row>
    <row r="108" ht="12.75" customHeight="1">
      <c r="A108" s="9">
        <v>106.0</v>
      </c>
      <c r="B108" s="43">
        <v>133.47</v>
      </c>
      <c r="C108" s="43">
        <v>168.06</v>
      </c>
      <c r="D108" s="43">
        <v>213.43</v>
      </c>
      <c r="E108" s="43">
        <v>306.86</v>
      </c>
      <c r="F108" s="43">
        <v>440.46</v>
      </c>
      <c r="G108" s="43">
        <v>523.97</v>
      </c>
      <c r="H108" s="44">
        <v>584.89</v>
      </c>
    </row>
    <row r="109" ht="12.75" customHeight="1">
      <c r="A109" s="33">
        <v>107.0</v>
      </c>
      <c r="B109" s="45">
        <v>134.74</v>
      </c>
      <c r="C109" s="45">
        <v>169.25</v>
      </c>
      <c r="D109" s="45">
        <v>214.84</v>
      </c>
      <c r="E109" s="45">
        <v>309.6</v>
      </c>
      <c r="F109" s="45">
        <v>444.72</v>
      </c>
      <c r="G109" s="45">
        <v>527.55</v>
      </c>
      <c r="H109" s="46">
        <v>590.33</v>
      </c>
    </row>
    <row r="110" ht="12.75" customHeight="1">
      <c r="A110" s="33">
        <v>108.0</v>
      </c>
      <c r="B110" s="45">
        <v>135.94</v>
      </c>
      <c r="C110" s="45">
        <v>171.45</v>
      </c>
      <c r="D110" s="45">
        <v>217.34</v>
      </c>
      <c r="E110" s="45">
        <v>312.75</v>
      </c>
      <c r="F110" s="45">
        <v>448.98</v>
      </c>
      <c r="G110" s="45">
        <v>532.31</v>
      </c>
      <c r="H110" s="46">
        <v>595.9</v>
      </c>
    </row>
    <row r="111" ht="12.75" customHeight="1">
      <c r="A111" s="33">
        <v>109.0</v>
      </c>
      <c r="B111" s="45">
        <v>137.54</v>
      </c>
      <c r="C111" s="45">
        <v>173.31</v>
      </c>
      <c r="D111" s="45">
        <v>219.97</v>
      </c>
      <c r="E111" s="45">
        <v>316.39</v>
      </c>
      <c r="F111" s="45">
        <v>454.25</v>
      </c>
      <c r="G111" s="45">
        <v>537.32</v>
      </c>
      <c r="H111" s="46">
        <v>601.51</v>
      </c>
    </row>
    <row r="112" ht="12.75" customHeight="1">
      <c r="A112" s="16">
        <v>110.0</v>
      </c>
      <c r="B112" s="47">
        <v>138.21</v>
      </c>
      <c r="C112" s="47">
        <v>174.43</v>
      </c>
      <c r="D112" s="47">
        <v>221.44</v>
      </c>
      <c r="E112" s="47">
        <v>319.31</v>
      </c>
      <c r="F112" s="47">
        <v>458.36</v>
      </c>
      <c r="G112" s="47">
        <v>542.21</v>
      </c>
      <c r="H112" s="48">
        <v>606.93</v>
      </c>
    </row>
    <row r="113" ht="12.75" customHeight="1">
      <c r="A113" s="35">
        <v>111.0</v>
      </c>
      <c r="B113" s="49">
        <v>139.49</v>
      </c>
      <c r="C113" s="49">
        <v>176.05</v>
      </c>
      <c r="D113" s="50">
        <v>223.23</v>
      </c>
      <c r="E113" s="50">
        <v>321.31</v>
      </c>
      <c r="F113" s="50">
        <v>461.32</v>
      </c>
      <c r="G113" s="50">
        <v>547.05</v>
      </c>
      <c r="H113" s="51">
        <v>612.43</v>
      </c>
    </row>
    <row r="114" ht="12.75" customHeight="1">
      <c r="A114" s="23">
        <v>112.0</v>
      </c>
      <c r="B114" s="52">
        <v>140.75</v>
      </c>
      <c r="C114" s="52">
        <v>177.66</v>
      </c>
      <c r="D114" s="53">
        <v>225.47</v>
      </c>
      <c r="E114" s="53">
        <v>324.13</v>
      </c>
      <c r="F114" s="53">
        <v>465.48</v>
      </c>
      <c r="G114" s="53">
        <v>552.06</v>
      </c>
      <c r="H114" s="54">
        <v>617.87</v>
      </c>
    </row>
    <row r="115" ht="12.75" customHeight="1">
      <c r="A115" s="23">
        <v>113.0</v>
      </c>
      <c r="B115" s="52">
        <v>141.27</v>
      </c>
      <c r="C115" s="52">
        <v>179.13</v>
      </c>
      <c r="D115" s="53">
        <v>227.42</v>
      </c>
      <c r="E115" s="53">
        <v>326.97</v>
      </c>
      <c r="F115" s="53">
        <v>469.5</v>
      </c>
      <c r="G115" s="53">
        <v>556.87</v>
      </c>
      <c r="H115" s="54">
        <v>623.45</v>
      </c>
    </row>
    <row r="116" ht="12.75" customHeight="1">
      <c r="A116" s="23">
        <v>114.0</v>
      </c>
      <c r="B116" s="52">
        <v>143.87</v>
      </c>
      <c r="C116" s="52">
        <v>180.72</v>
      </c>
      <c r="D116" s="53">
        <v>230.18</v>
      </c>
      <c r="E116" s="53">
        <v>330.97</v>
      </c>
      <c r="F116" s="53">
        <v>473.74</v>
      </c>
      <c r="G116" s="53">
        <v>561.9</v>
      </c>
      <c r="H116" s="54">
        <v>629.13</v>
      </c>
    </row>
    <row r="117" ht="12.75" customHeight="1">
      <c r="A117" s="27">
        <v>115.0</v>
      </c>
      <c r="B117" s="55">
        <v>145.16</v>
      </c>
      <c r="C117" s="55">
        <v>182.36</v>
      </c>
      <c r="D117" s="56">
        <v>231.39</v>
      </c>
      <c r="E117" s="56">
        <v>333.8</v>
      </c>
      <c r="F117" s="56">
        <v>479.34</v>
      </c>
      <c r="G117" s="56">
        <v>566.83</v>
      </c>
      <c r="H117" s="57">
        <v>634.38</v>
      </c>
    </row>
    <row r="118" ht="12.75" customHeight="1">
      <c r="A118" s="5">
        <v>116.0</v>
      </c>
      <c r="B118" s="58">
        <v>146.37</v>
      </c>
      <c r="C118" s="58">
        <v>184.52</v>
      </c>
      <c r="D118" s="58">
        <v>233.42</v>
      </c>
      <c r="E118" s="58">
        <v>336.74</v>
      </c>
      <c r="F118" s="58">
        <v>482.07</v>
      </c>
      <c r="G118" s="58">
        <v>571.73</v>
      </c>
      <c r="H118" s="59">
        <v>640.13</v>
      </c>
      <c r="L118" s="4"/>
    </row>
    <row r="119" ht="12.75" customHeight="1">
      <c r="A119" s="9">
        <v>117.0</v>
      </c>
      <c r="B119" s="43">
        <v>147.66</v>
      </c>
      <c r="C119" s="43">
        <v>185.43</v>
      </c>
      <c r="D119" s="43">
        <v>235.44</v>
      </c>
      <c r="E119" s="43">
        <v>338.69</v>
      </c>
      <c r="F119" s="43">
        <v>486.24</v>
      </c>
      <c r="G119" s="43">
        <v>576.72</v>
      </c>
      <c r="H119" s="44">
        <v>645.64</v>
      </c>
    </row>
    <row r="120" ht="12.75" customHeight="1">
      <c r="A120" s="13">
        <v>118.0</v>
      </c>
      <c r="B120" s="45">
        <v>148.51</v>
      </c>
      <c r="C120" s="45">
        <v>186.98</v>
      </c>
      <c r="D120" s="45">
        <v>237.28</v>
      </c>
      <c r="E120" s="45">
        <v>342.57</v>
      </c>
      <c r="F120" s="45">
        <v>490.25</v>
      </c>
      <c r="G120" s="45">
        <v>581.47</v>
      </c>
      <c r="H120" s="46">
        <v>650.9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75" customHeight="1">
      <c r="A121" s="13">
        <v>119.0</v>
      </c>
      <c r="B121" s="45">
        <v>148.76</v>
      </c>
      <c r="C121" s="45">
        <v>188.74</v>
      </c>
      <c r="D121" s="45">
        <v>237.78</v>
      </c>
      <c r="E121" s="45">
        <v>343.08</v>
      </c>
      <c r="F121" s="45">
        <v>495.99</v>
      </c>
      <c r="G121" s="45">
        <v>586.58</v>
      </c>
      <c r="H121" s="46">
        <v>656.57</v>
      </c>
    </row>
    <row r="122" ht="12.75" customHeight="1">
      <c r="A122" s="16">
        <v>120.0</v>
      </c>
      <c r="B122" s="47">
        <v>149.43</v>
      </c>
      <c r="C122" s="47">
        <v>190.35</v>
      </c>
      <c r="D122" s="47">
        <v>241.55</v>
      </c>
      <c r="E122" s="47">
        <v>347.48</v>
      </c>
      <c r="F122" s="47">
        <v>498.74</v>
      </c>
      <c r="G122" s="47">
        <v>591.48</v>
      </c>
      <c r="H122" s="48">
        <v>661.98</v>
      </c>
    </row>
    <row r="123" ht="12.75" customHeight="1">
      <c r="A123" s="19">
        <v>121.0</v>
      </c>
      <c r="B123" s="49">
        <v>151.63</v>
      </c>
      <c r="C123" s="49">
        <v>191.2</v>
      </c>
      <c r="D123" s="50">
        <v>242.9</v>
      </c>
      <c r="E123" s="50">
        <v>350.22</v>
      </c>
      <c r="F123" s="50">
        <v>502.84</v>
      </c>
      <c r="G123" s="50">
        <v>596.41</v>
      </c>
      <c r="H123" s="51">
        <v>667.59</v>
      </c>
    </row>
    <row r="124" ht="12.75" customHeight="1">
      <c r="A124" s="23">
        <v>122.0</v>
      </c>
      <c r="B124" s="52">
        <v>151.75</v>
      </c>
      <c r="C124" s="52">
        <v>193.43</v>
      </c>
      <c r="D124" s="53">
        <v>243.68</v>
      </c>
      <c r="E124" s="53">
        <v>351.56</v>
      </c>
      <c r="F124" s="53">
        <v>508.45</v>
      </c>
      <c r="G124" s="53">
        <v>601.42</v>
      </c>
      <c r="H124" s="54">
        <v>673.1</v>
      </c>
    </row>
    <row r="125" ht="12.75" customHeight="1">
      <c r="A125" s="19">
        <v>123.0</v>
      </c>
      <c r="B125" s="52">
        <v>152.22</v>
      </c>
      <c r="C125" s="52">
        <v>194.49</v>
      </c>
      <c r="D125" s="53">
        <v>246.83</v>
      </c>
      <c r="E125" s="53">
        <v>356.05</v>
      </c>
      <c r="F125" s="53">
        <v>511.09</v>
      </c>
      <c r="G125" s="53">
        <v>606.31</v>
      </c>
      <c r="H125" s="54">
        <v>678.62</v>
      </c>
    </row>
    <row r="126" ht="12.75" customHeight="1">
      <c r="A126" s="19">
        <v>124.0</v>
      </c>
      <c r="B126" s="52">
        <v>156.05</v>
      </c>
      <c r="C126" s="52">
        <v>196.11</v>
      </c>
      <c r="D126" s="53">
        <v>248.77</v>
      </c>
      <c r="E126" s="53">
        <v>358.86</v>
      </c>
      <c r="F126" s="53">
        <v>515.36</v>
      </c>
      <c r="G126" s="53">
        <v>611.08</v>
      </c>
      <c r="H126" s="54">
        <v>684.11</v>
      </c>
    </row>
    <row r="127" ht="12.75" customHeight="1">
      <c r="A127" s="27">
        <v>125.0</v>
      </c>
      <c r="B127" s="55">
        <v>156.17</v>
      </c>
      <c r="C127" s="55">
        <v>197.55</v>
      </c>
      <c r="D127" s="56">
        <v>250.87</v>
      </c>
      <c r="E127" s="56">
        <v>361.7</v>
      </c>
      <c r="F127" s="56">
        <v>519.36</v>
      </c>
      <c r="G127" s="56">
        <v>616.16</v>
      </c>
      <c r="H127" s="57">
        <v>689.53</v>
      </c>
    </row>
    <row r="128" ht="12.75" customHeight="1">
      <c r="A128" s="13">
        <v>126.0</v>
      </c>
      <c r="B128" s="43">
        <v>156.86</v>
      </c>
      <c r="C128" s="43">
        <v>199.16</v>
      </c>
      <c r="D128" s="43">
        <v>252.8</v>
      </c>
      <c r="E128" s="43">
        <v>364.85</v>
      </c>
      <c r="F128" s="43">
        <v>523.59</v>
      </c>
      <c r="G128" s="43">
        <v>621.07</v>
      </c>
      <c r="H128" s="44">
        <v>695.14</v>
      </c>
    </row>
    <row r="129" ht="12.75" customHeight="1">
      <c r="A129" s="13">
        <v>127.0</v>
      </c>
      <c r="B129" s="45">
        <v>157.03</v>
      </c>
      <c r="C129" s="45">
        <v>200.77</v>
      </c>
      <c r="D129" s="45">
        <v>253.1</v>
      </c>
      <c r="E129" s="45">
        <v>365.68</v>
      </c>
      <c r="F129" s="45">
        <v>526.36</v>
      </c>
      <c r="G129" s="45">
        <v>624.3</v>
      </c>
      <c r="H129" s="46">
        <v>700.71</v>
      </c>
    </row>
    <row r="130" ht="12.75" customHeight="1">
      <c r="A130" s="13">
        <v>128.0</v>
      </c>
      <c r="B130" s="45">
        <v>157.85</v>
      </c>
      <c r="C130" s="45">
        <v>202.32</v>
      </c>
      <c r="D130" s="45">
        <v>254.52</v>
      </c>
      <c r="E130" s="45">
        <v>369.79</v>
      </c>
      <c r="F130" s="45">
        <v>531.86</v>
      </c>
      <c r="G130" s="45">
        <v>631.02</v>
      </c>
      <c r="H130" s="46">
        <v>706.15</v>
      </c>
    </row>
    <row r="131" ht="12.75" customHeight="1">
      <c r="A131" s="13">
        <v>129.0</v>
      </c>
      <c r="B131" s="45">
        <v>158.92</v>
      </c>
      <c r="C131" s="45">
        <v>204.0</v>
      </c>
      <c r="D131" s="45">
        <v>257.57</v>
      </c>
      <c r="E131" s="45">
        <v>370.95</v>
      </c>
      <c r="F131" s="45">
        <v>536.2</v>
      </c>
      <c r="G131" s="45">
        <v>635.75</v>
      </c>
      <c r="H131" s="46">
        <v>711.72</v>
      </c>
    </row>
    <row r="132" ht="12.75" customHeight="1">
      <c r="A132" s="13">
        <v>130.0</v>
      </c>
      <c r="B132" s="47">
        <v>159.9</v>
      </c>
      <c r="C132" s="47">
        <v>206.04</v>
      </c>
      <c r="D132" s="47">
        <v>258.43</v>
      </c>
      <c r="E132" s="47">
        <v>376.23</v>
      </c>
      <c r="F132" s="47">
        <v>540.12</v>
      </c>
      <c r="G132" s="47">
        <v>640.73</v>
      </c>
      <c r="H132" s="48">
        <v>717.23</v>
      </c>
    </row>
    <row r="133" ht="12.75" customHeight="1">
      <c r="A133" s="31">
        <v>131.0</v>
      </c>
      <c r="B133" s="49">
        <v>161.15</v>
      </c>
      <c r="C133" s="49">
        <v>207.0</v>
      </c>
      <c r="D133" s="50">
        <v>258.56</v>
      </c>
      <c r="E133" s="50">
        <v>376.74</v>
      </c>
      <c r="F133" s="50">
        <v>544.46</v>
      </c>
      <c r="G133" s="50">
        <v>645.67</v>
      </c>
      <c r="H133" s="51">
        <v>722.76</v>
      </c>
    </row>
    <row r="134" ht="12.75" customHeight="1">
      <c r="A134" s="19">
        <v>132.0</v>
      </c>
      <c r="B134" s="52">
        <v>162.83</v>
      </c>
      <c r="C134" s="52">
        <v>208.75</v>
      </c>
      <c r="D134" s="53">
        <v>262.49</v>
      </c>
      <c r="E134" s="53">
        <v>381.16</v>
      </c>
      <c r="F134" s="53">
        <v>548.62</v>
      </c>
      <c r="G134" s="53">
        <v>650.75</v>
      </c>
      <c r="H134" s="54">
        <v>726.25</v>
      </c>
    </row>
    <row r="135" ht="12.75" customHeight="1">
      <c r="A135" s="19">
        <v>133.0</v>
      </c>
      <c r="B135" s="52">
        <v>163.79</v>
      </c>
      <c r="C135" s="52">
        <v>210.37</v>
      </c>
      <c r="D135" s="53">
        <v>263.17</v>
      </c>
      <c r="E135" s="53">
        <v>383.95</v>
      </c>
      <c r="F135" s="53">
        <v>552.63</v>
      </c>
      <c r="G135" s="53">
        <v>655.66</v>
      </c>
      <c r="H135" s="54">
        <v>733.58</v>
      </c>
    </row>
    <row r="136" ht="12.75" customHeight="1">
      <c r="A136" s="19">
        <v>134.0</v>
      </c>
      <c r="B136" s="52">
        <v>165.22</v>
      </c>
      <c r="C136" s="52">
        <v>212.34</v>
      </c>
      <c r="D136" s="53">
        <v>264.57</v>
      </c>
      <c r="E136" s="53">
        <v>386.4</v>
      </c>
      <c r="F136" s="53">
        <v>556.95</v>
      </c>
      <c r="G136" s="53">
        <v>660.42</v>
      </c>
      <c r="H136" s="54">
        <v>739.19</v>
      </c>
    </row>
    <row r="137" ht="12.75" customHeight="1">
      <c r="A137" s="19">
        <v>135.0</v>
      </c>
      <c r="B137" s="55">
        <v>166.19</v>
      </c>
      <c r="C137" s="55">
        <v>213.35</v>
      </c>
      <c r="D137" s="56">
        <v>265.23</v>
      </c>
      <c r="E137" s="56">
        <v>388.2</v>
      </c>
      <c r="F137" s="56">
        <v>560.88</v>
      </c>
      <c r="G137" s="56">
        <v>665.42</v>
      </c>
      <c r="H137" s="57">
        <v>742.83</v>
      </c>
    </row>
    <row r="138" ht="12.75" customHeight="1">
      <c r="A138" s="32">
        <v>136.0</v>
      </c>
      <c r="B138" s="43">
        <v>167.39</v>
      </c>
      <c r="C138" s="43">
        <v>214.09</v>
      </c>
      <c r="D138" s="43">
        <v>267.84</v>
      </c>
      <c r="E138" s="43">
        <v>390.93</v>
      </c>
      <c r="F138" s="43">
        <v>565.21</v>
      </c>
      <c r="G138" s="43">
        <v>670.33</v>
      </c>
      <c r="H138" s="44">
        <v>748.06</v>
      </c>
    </row>
    <row r="139" ht="12.75" customHeight="1">
      <c r="A139" s="13">
        <v>137.0</v>
      </c>
      <c r="B139" s="45">
        <v>168.51</v>
      </c>
      <c r="C139" s="45">
        <v>216.66</v>
      </c>
      <c r="D139" s="45">
        <v>269.0</v>
      </c>
      <c r="E139" s="45">
        <v>391.08</v>
      </c>
      <c r="F139" s="45">
        <v>569.39</v>
      </c>
      <c r="G139" s="45">
        <v>675.33</v>
      </c>
      <c r="H139" s="46">
        <v>755.8</v>
      </c>
    </row>
    <row r="140" ht="12.75" customHeight="1">
      <c r="A140" s="13">
        <v>138.0</v>
      </c>
      <c r="B140" s="45">
        <v>169.8</v>
      </c>
      <c r="C140" s="45">
        <v>218.04</v>
      </c>
      <c r="D140" s="45">
        <v>271.02</v>
      </c>
      <c r="E140" s="45">
        <v>393.18</v>
      </c>
      <c r="F140" s="45">
        <v>573.39</v>
      </c>
      <c r="G140" s="45">
        <v>680.33</v>
      </c>
      <c r="H140" s="46">
        <v>761.47</v>
      </c>
    </row>
    <row r="141" ht="12.75" customHeight="1">
      <c r="A141" s="13">
        <v>139.0</v>
      </c>
      <c r="B141" s="45">
        <v>171.08</v>
      </c>
      <c r="C141" s="45">
        <v>219.71</v>
      </c>
      <c r="D141" s="45">
        <v>273.18</v>
      </c>
      <c r="E141" s="45">
        <v>395.99</v>
      </c>
      <c r="F141" s="45">
        <v>577.81</v>
      </c>
      <c r="G141" s="45">
        <v>685.0</v>
      </c>
      <c r="H141" s="46">
        <v>766.8</v>
      </c>
    </row>
    <row r="142" ht="12.75" customHeight="1">
      <c r="A142" s="16">
        <v>140.0</v>
      </c>
      <c r="B142" s="47">
        <v>172.35</v>
      </c>
      <c r="C142" s="47">
        <v>221.34</v>
      </c>
      <c r="D142" s="47">
        <v>275.05</v>
      </c>
      <c r="E142" s="47">
        <v>398.9</v>
      </c>
      <c r="F142" s="47">
        <v>581.71</v>
      </c>
      <c r="G142" s="47">
        <v>690.0</v>
      </c>
      <c r="H142" s="48">
        <v>770.19</v>
      </c>
    </row>
    <row r="143" ht="12.75" customHeight="1">
      <c r="A143" s="19">
        <v>141.0</v>
      </c>
      <c r="B143" s="49">
        <v>173.39</v>
      </c>
      <c r="C143" s="49">
        <v>223.5</v>
      </c>
      <c r="D143" s="50">
        <v>276.9</v>
      </c>
      <c r="E143" s="50">
        <v>401.62</v>
      </c>
      <c r="F143" s="50">
        <v>586.04</v>
      </c>
      <c r="G143" s="50">
        <v>694.92</v>
      </c>
      <c r="H143" s="51">
        <v>777.73</v>
      </c>
    </row>
    <row r="144" ht="12.75" customHeight="1">
      <c r="A144" s="23">
        <v>142.0</v>
      </c>
      <c r="B144" s="52">
        <v>174.68</v>
      </c>
      <c r="C144" s="52">
        <v>223.64</v>
      </c>
      <c r="D144" s="53">
        <v>278.96</v>
      </c>
      <c r="E144" s="53">
        <v>403.23</v>
      </c>
      <c r="F144" s="53">
        <v>589.98</v>
      </c>
      <c r="G144" s="53">
        <v>699.94</v>
      </c>
      <c r="H144" s="54">
        <v>783.41</v>
      </c>
    </row>
    <row r="145" ht="12.75" customHeight="1">
      <c r="A145" s="23">
        <v>143.0</v>
      </c>
      <c r="B145" s="52">
        <v>176.1</v>
      </c>
      <c r="C145" s="52">
        <v>225.17</v>
      </c>
      <c r="D145" s="53">
        <v>280.84</v>
      </c>
      <c r="E145" s="53">
        <v>407.44</v>
      </c>
      <c r="F145" s="53">
        <v>594.15</v>
      </c>
      <c r="G145" s="53">
        <v>704.84</v>
      </c>
      <c r="H145" s="54">
        <v>788.92</v>
      </c>
    </row>
    <row r="146" ht="12.75" customHeight="1">
      <c r="A146" s="23">
        <v>144.0</v>
      </c>
      <c r="B146" s="52">
        <v>177.37</v>
      </c>
      <c r="C146" s="52">
        <v>226.77</v>
      </c>
      <c r="D146" s="53">
        <v>282.7</v>
      </c>
      <c r="E146" s="53">
        <v>410.16</v>
      </c>
      <c r="F146" s="53">
        <v>598.5</v>
      </c>
      <c r="G146" s="53">
        <v>709.66</v>
      </c>
      <c r="H146" s="54">
        <v>794.44</v>
      </c>
    </row>
    <row r="147" ht="12.75" customHeight="1">
      <c r="A147" s="23">
        <v>145.0</v>
      </c>
      <c r="B147" s="55">
        <v>178.59</v>
      </c>
      <c r="C147" s="55">
        <v>226.97</v>
      </c>
      <c r="D147" s="56">
        <v>284.92</v>
      </c>
      <c r="E147" s="56">
        <v>412.92</v>
      </c>
      <c r="F147" s="56">
        <v>602.47</v>
      </c>
      <c r="G147" s="56">
        <v>714.68</v>
      </c>
      <c r="H147" s="57">
        <v>799.86</v>
      </c>
    </row>
    <row r="148" ht="12.75" customHeight="1">
      <c r="A148" s="9">
        <v>146.0</v>
      </c>
      <c r="B148" s="43">
        <v>179.7</v>
      </c>
      <c r="C148" s="43">
        <v>227.17</v>
      </c>
      <c r="D148" s="43">
        <v>286.86</v>
      </c>
      <c r="E148" s="43">
        <v>415.9</v>
      </c>
      <c r="F148" s="43">
        <v>605.1</v>
      </c>
      <c r="G148" s="43">
        <v>719.61</v>
      </c>
      <c r="H148" s="44">
        <v>805.6</v>
      </c>
    </row>
    <row r="149" ht="12.75" customHeight="1">
      <c r="A149" s="33">
        <v>147.0</v>
      </c>
      <c r="B149" s="45">
        <v>180.98</v>
      </c>
      <c r="C149" s="45">
        <v>233.05</v>
      </c>
      <c r="D149" s="45">
        <v>289.54</v>
      </c>
      <c r="E149" s="45">
        <v>418.71</v>
      </c>
      <c r="F149" s="45">
        <v>608.99</v>
      </c>
      <c r="G149" s="45">
        <v>724.6</v>
      </c>
      <c r="H149" s="46">
        <v>810.95</v>
      </c>
    </row>
    <row r="150" ht="12.75" customHeight="1">
      <c r="A150" s="33">
        <v>148.0</v>
      </c>
      <c r="B150" s="45">
        <v>182.25</v>
      </c>
      <c r="C150" s="45">
        <v>233.18</v>
      </c>
      <c r="D150" s="45">
        <v>290.66</v>
      </c>
      <c r="E150" s="45">
        <v>421.55</v>
      </c>
      <c r="F150" s="45">
        <v>615.0</v>
      </c>
      <c r="G150" s="45">
        <v>731.58</v>
      </c>
      <c r="H150" s="46">
        <v>818.86</v>
      </c>
    </row>
    <row r="151" ht="12.75" customHeight="1">
      <c r="A151" s="33">
        <v>149.0</v>
      </c>
      <c r="B151" s="45">
        <v>183.47</v>
      </c>
      <c r="C151" s="45">
        <v>233.31</v>
      </c>
      <c r="D151" s="45">
        <v>292.67</v>
      </c>
      <c r="E151" s="45">
        <v>423.4</v>
      </c>
      <c r="F151" s="45">
        <v>617.47</v>
      </c>
      <c r="G151" s="45">
        <v>734.17</v>
      </c>
      <c r="H151" s="46">
        <v>821.94</v>
      </c>
    </row>
    <row r="152" ht="12.75" customHeight="1">
      <c r="A152" s="16">
        <v>150.0</v>
      </c>
      <c r="B152" s="47">
        <v>184.65</v>
      </c>
      <c r="C152" s="47">
        <v>234.19</v>
      </c>
      <c r="D152" s="47">
        <v>294.61</v>
      </c>
      <c r="E152" s="47">
        <v>426.11</v>
      </c>
      <c r="F152" s="47">
        <v>623.25</v>
      </c>
      <c r="G152" s="47">
        <v>739.35</v>
      </c>
      <c r="H152" s="48">
        <v>827.47</v>
      </c>
    </row>
    <row r="153" ht="12.75" customHeight="1">
      <c r="A153" s="36" t="s">
        <v>7</v>
      </c>
      <c r="B153" s="45">
        <v>1.23</v>
      </c>
      <c r="C153" s="45">
        <v>1.56</v>
      </c>
      <c r="D153" s="45">
        <v>1.96</v>
      </c>
      <c r="E153" s="45">
        <v>2.84</v>
      </c>
      <c r="F153" s="45">
        <v>4.16</v>
      </c>
      <c r="G153" s="45">
        <v>4.93</v>
      </c>
      <c r="H153" s="46">
        <v>5.52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57" footer="0.0" header="0.0" left="0.75" right="0.75" top="0.51"/>
  <pageSetup scale="92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330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21" width="8.25"/>
    <col customWidth="1" min="22" max="22" width="3.38"/>
    <col customWidth="1" min="23" max="26" width="8.25"/>
  </cols>
  <sheetData>
    <row r="1" ht="12.75" customHeight="1">
      <c r="A1" s="70"/>
      <c r="B1" s="69" t="s">
        <v>0</v>
      </c>
      <c r="C1" s="69" t="s">
        <v>0</v>
      </c>
      <c r="D1" s="69" t="s">
        <v>0</v>
      </c>
      <c r="E1" s="69" t="s">
        <v>0</v>
      </c>
      <c r="F1" s="69" t="s">
        <v>0</v>
      </c>
      <c r="G1" s="69" t="s">
        <v>0</v>
      </c>
      <c r="H1" s="69" t="s">
        <v>0</v>
      </c>
      <c r="I1" s="69" t="s">
        <v>8</v>
      </c>
      <c r="J1" s="69" t="s">
        <v>8</v>
      </c>
      <c r="K1" s="69" t="s">
        <v>8</v>
      </c>
      <c r="L1" s="69" t="s">
        <v>8</v>
      </c>
      <c r="M1" s="69" t="s">
        <v>8</v>
      </c>
      <c r="N1" s="69" t="s">
        <v>8</v>
      </c>
      <c r="O1" s="69" t="s">
        <v>9</v>
      </c>
      <c r="P1" s="69" t="s">
        <v>9</v>
      </c>
      <c r="Q1" s="69" t="s">
        <v>9</v>
      </c>
      <c r="R1" s="69" t="s">
        <v>9</v>
      </c>
      <c r="S1" s="69" t="s">
        <v>9</v>
      </c>
      <c r="T1" s="69" t="s">
        <v>9</v>
      </c>
      <c r="U1" s="69" t="s">
        <v>9</v>
      </c>
      <c r="W1" s="71" t="s">
        <v>10</v>
      </c>
    </row>
    <row r="2" ht="12.75" customHeight="1">
      <c r="A2" s="1" t="s">
        <v>4</v>
      </c>
      <c r="B2" s="3">
        <v>2.0</v>
      </c>
      <c r="C2" s="3">
        <v>3.0</v>
      </c>
      <c r="D2" s="3">
        <v>4.0</v>
      </c>
      <c r="E2" s="3">
        <v>5.0</v>
      </c>
      <c r="F2" s="3">
        <v>6.0</v>
      </c>
      <c r="G2" s="3">
        <v>7.0</v>
      </c>
      <c r="H2" s="3">
        <v>8.0</v>
      </c>
      <c r="I2" s="3">
        <v>51.0</v>
      </c>
      <c r="J2" s="3">
        <v>52.0</v>
      </c>
      <c r="K2" s="3">
        <v>53.0</v>
      </c>
      <c r="L2" s="3">
        <v>54.0</v>
      </c>
      <c r="M2" s="3">
        <v>55.0</v>
      </c>
      <c r="N2" s="3">
        <v>56.0</v>
      </c>
      <c r="O2" s="3">
        <v>32.0</v>
      </c>
      <c r="P2" s="3">
        <v>33.0</v>
      </c>
      <c r="Q2" s="3">
        <v>34.0</v>
      </c>
      <c r="R2" s="2" t="s">
        <v>11</v>
      </c>
      <c r="S2" s="2" t="s">
        <v>12</v>
      </c>
      <c r="T2" s="2" t="s">
        <v>13</v>
      </c>
      <c r="U2" s="2" t="s">
        <v>14</v>
      </c>
      <c r="V2" s="4"/>
      <c r="W2" s="4"/>
      <c r="X2" s="4"/>
      <c r="Y2" s="4"/>
      <c r="Z2" s="4"/>
    </row>
    <row r="3" ht="12.75" customHeight="1">
      <c r="A3" s="5">
        <v>1.0</v>
      </c>
      <c r="B3" s="58">
        <v>10.1</v>
      </c>
      <c r="C3" s="58">
        <v>10.51</v>
      </c>
      <c r="D3" s="58">
        <v>11.46</v>
      </c>
      <c r="E3" s="58">
        <v>11.98</v>
      </c>
      <c r="F3" s="58">
        <v>12.38</v>
      </c>
      <c r="G3" s="58">
        <v>12.52</v>
      </c>
      <c r="H3" s="58">
        <v>12.74</v>
      </c>
      <c r="I3" s="72">
        <v>24.01</v>
      </c>
      <c r="J3" s="72">
        <v>24.07</v>
      </c>
      <c r="K3" s="72">
        <v>24.080000000000002</v>
      </c>
      <c r="L3" s="72">
        <v>38.1</v>
      </c>
      <c r="M3" s="72">
        <v>38.34</v>
      </c>
      <c r="N3" s="73">
        <v>38.39</v>
      </c>
      <c r="O3" s="72">
        <v>60.09</v>
      </c>
      <c r="P3" s="72">
        <v>60.550000000000004</v>
      </c>
      <c r="Q3" s="72">
        <v>61.95</v>
      </c>
      <c r="R3" s="72">
        <v>62.49</v>
      </c>
      <c r="S3" s="72">
        <v>63.01</v>
      </c>
      <c r="T3" s="72">
        <v>63.29</v>
      </c>
      <c r="U3" s="73">
        <v>63.42</v>
      </c>
      <c r="V3" s="4"/>
      <c r="W3" s="8"/>
      <c r="X3" s="8"/>
      <c r="Y3" s="8"/>
      <c r="Z3" s="8"/>
    </row>
    <row r="4" ht="12.75" customHeight="1">
      <c r="A4" s="9">
        <v>2.0</v>
      </c>
      <c r="B4" s="43">
        <v>10.9</v>
      </c>
      <c r="C4" s="43">
        <v>12.01</v>
      </c>
      <c r="D4" s="43">
        <v>13.11</v>
      </c>
      <c r="E4" s="43">
        <v>13.4</v>
      </c>
      <c r="F4" s="43">
        <v>13.98</v>
      </c>
      <c r="G4" s="43">
        <v>14.5</v>
      </c>
      <c r="H4" s="43">
        <v>14.75</v>
      </c>
      <c r="I4" s="74">
        <v>25.96</v>
      </c>
      <c r="J4" s="74">
        <v>26.01</v>
      </c>
      <c r="K4" s="74">
        <v>26.04</v>
      </c>
      <c r="L4" s="74">
        <v>40.07</v>
      </c>
      <c r="M4" s="74">
        <v>40.33</v>
      </c>
      <c r="N4" s="75">
        <v>40.38</v>
      </c>
      <c r="O4" s="74">
        <v>64.1</v>
      </c>
      <c r="P4" s="74">
        <v>65.27</v>
      </c>
      <c r="Q4" s="74">
        <v>65.82000000000001</v>
      </c>
      <c r="R4" s="74">
        <v>66.8</v>
      </c>
      <c r="S4" s="74">
        <v>66.92</v>
      </c>
      <c r="T4" s="74">
        <v>67.37</v>
      </c>
      <c r="U4" s="75">
        <v>67.47</v>
      </c>
      <c r="V4" s="4"/>
      <c r="W4" s="12"/>
      <c r="X4" s="12"/>
      <c r="Y4" s="12"/>
      <c r="Z4" s="12"/>
    </row>
    <row r="5" ht="12.75" customHeight="1">
      <c r="A5" s="13">
        <v>3.0</v>
      </c>
      <c r="B5" s="45">
        <v>11.34</v>
      </c>
      <c r="C5" s="45">
        <v>12.65</v>
      </c>
      <c r="D5" s="45">
        <v>13.69</v>
      </c>
      <c r="E5" s="45">
        <v>14.38</v>
      </c>
      <c r="F5" s="45">
        <v>14.97</v>
      </c>
      <c r="G5" s="45">
        <v>15.47</v>
      </c>
      <c r="H5" s="45">
        <v>16.23</v>
      </c>
      <c r="I5" s="76">
        <v>26.78</v>
      </c>
      <c r="J5" s="76">
        <v>26.82</v>
      </c>
      <c r="K5" s="76">
        <v>26.94</v>
      </c>
      <c r="L5" s="76">
        <v>42.0</v>
      </c>
      <c r="M5" s="76">
        <v>42.28</v>
      </c>
      <c r="N5" s="77">
        <v>42.34</v>
      </c>
      <c r="O5" s="76">
        <v>68.69</v>
      </c>
      <c r="P5" s="76">
        <v>70.43</v>
      </c>
      <c r="Q5" s="76">
        <v>70.79</v>
      </c>
      <c r="R5" s="76">
        <v>71.23</v>
      </c>
      <c r="S5" s="76">
        <v>71.34</v>
      </c>
      <c r="T5" s="76">
        <v>72.44</v>
      </c>
      <c r="U5" s="77">
        <v>72.51</v>
      </c>
      <c r="V5" s="12"/>
      <c r="W5" s="12"/>
      <c r="X5" s="12"/>
      <c r="Y5" s="12"/>
      <c r="Z5" s="12"/>
    </row>
    <row r="6" ht="12.75" customHeight="1">
      <c r="A6" s="13">
        <v>4.0</v>
      </c>
      <c r="B6" s="45">
        <v>11.67</v>
      </c>
      <c r="C6" s="45">
        <v>12.73</v>
      </c>
      <c r="D6" s="45">
        <v>14.25</v>
      </c>
      <c r="E6" s="45">
        <v>15.17</v>
      </c>
      <c r="F6" s="45">
        <v>15.59</v>
      </c>
      <c r="G6" s="45">
        <v>16.61</v>
      </c>
      <c r="H6" s="45">
        <v>17.39</v>
      </c>
      <c r="I6" s="76">
        <v>28.67</v>
      </c>
      <c r="J6" s="76">
        <v>28.740000000000002</v>
      </c>
      <c r="K6" s="76">
        <v>28.76</v>
      </c>
      <c r="L6" s="76">
        <v>44.28</v>
      </c>
      <c r="M6" s="76">
        <v>44.56</v>
      </c>
      <c r="N6" s="77">
        <v>44.62</v>
      </c>
      <c r="O6" s="76">
        <v>72.35000000000001</v>
      </c>
      <c r="P6" s="76">
        <v>72.7</v>
      </c>
      <c r="Q6" s="76">
        <v>73.16</v>
      </c>
      <c r="R6" s="76">
        <v>73.60000000000001</v>
      </c>
      <c r="S6" s="76">
        <v>73.93</v>
      </c>
      <c r="T6" s="76">
        <v>76.14</v>
      </c>
      <c r="U6" s="77">
        <v>76.34</v>
      </c>
      <c r="V6" s="12"/>
      <c r="W6" s="12"/>
      <c r="X6" s="12"/>
      <c r="Y6" s="12"/>
      <c r="Z6" s="12"/>
    </row>
    <row r="7" ht="12.75" customHeight="1">
      <c r="A7" s="16">
        <v>5.0</v>
      </c>
      <c r="B7" s="47">
        <v>11.98</v>
      </c>
      <c r="C7" s="47">
        <v>13.31</v>
      </c>
      <c r="D7" s="47">
        <v>14.6</v>
      </c>
      <c r="E7" s="47">
        <v>15.85</v>
      </c>
      <c r="F7" s="47">
        <v>16.49</v>
      </c>
      <c r="G7" s="47">
        <v>17.38</v>
      </c>
      <c r="H7" s="47">
        <v>18.42</v>
      </c>
      <c r="I7" s="78">
        <v>30.41</v>
      </c>
      <c r="J7" s="78">
        <v>30.47</v>
      </c>
      <c r="K7" s="78">
        <v>30.5</v>
      </c>
      <c r="L7" s="78">
        <v>44.910000000000004</v>
      </c>
      <c r="M7" s="78">
        <v>45.14</v>
      </c>
      <c r="N7" s="79">
        <v>45.27</v>
      </c>
      <c r="O7" s="78">
        <v>72.71000000000001</v>
      </c>
      <c r="P7" s="78">
        <v>74.36</v>
      </c>
      <c r="Q7" s="78">
        <v>74.85000000000001</v>
      </c>
      <c r="R7" s="78">
        <v>76.15</v>
      </c>
      <c r="S7" s="78">
        <v>77.2</v>
      </c>
      <c r="T7" s="78">
        <v>78.84</v>
      </c>
      <c r="U7" s="79">
        <v>78.98</v>
      </c>
      <c r="V7" s="12"/>
      <c r="W7" s="12"/>
      <c r="X7" s="12"/>
      <c r="Y7" s="12"/>
      <c r="Z7" s="12"/>
    </row>
    <row r="8" ht="12.75" customHeight="1">
      <c r="A8" s="19">
        <v>6.0</v>
      </c>
      <c r="B8" s="49">
        <v>12.08</v>
      </c>
      <c r="C8" s="49">
        <v>13.36</v>
      </c>
      <c r="D8" s="50">
        <v>14.74</v>
      </c>
      <c r="E8" s="50">
        <v>15.91</v>
      </c>
      <c r="F8" s="50">
        <v>16.5</v>
      </c>
      <c r="G8" s="50">
        <v>17.39</v>
      </c>
      <c r="H8" s="50">
        <v>18.43</v>
      </c>
      <c r="I8" s="80">
        <v>31.96</v>
      </c>
      <c r="J8" s="80">
        <v>32.18</v>
      </c>
      <c r="K8" s="81">
        <v>32.28</v>
      </c>
      <c r="L8" s="81">
        <v>47.03</v>
      </c>
      <c r="M8" s="81">
        <v>47.69</v>
      </c>
      <c r="N8" s="82">
        <v>47.76</v>
      </c>
      <c r="O8" s="80">
        <v>77.21000000000001</v>
      </c>
      <c r="P8" s="80">
        <v>77.43</v>
      </c>
      <c r="Q8" s="81">
        <v>77.86</v>
      </c>
      <c r="R8" s="81">
        <v>79.29</v>
      </c>
      <c r="S8" s="81">
        <v>81.99</v>
      </c>
      <c r="T8" s="81">
        <v>82.0</v>
      </c>
      <c r="U8" s="82">
        <v>82.02</v>
      </c>
      <c r="V8" s="12"/>
      <c r="W8" s="12"/>
      <c r="X8" s="12"/>
      <c r="Y8" s="12"/>
      <c r="Z8" s="12"/>
    </row>
    <row r="9" ht="12.75" customHeight="1">
      <c r="A9" s="23">
        <v>7.0</v>
      </c>
      <c r="B9" s="52">
        <v>12.76</v>
      </c>
      <c r="C9" s="52">
        <v>13.66</v>
      </c>
      <c r="D9" s="53">
        <v>15.13</v>
      </c>
      <c r="E9" s="53">
        <v>16.42</v>
      </c>
      <c r="F9" s="53">
        <v>16.8</v>
      </c>
      <c r="G9" s="53">
        <v>17.86</v>
      </c>
      <c r="H9" s="53">
        <v>19.12</v>
      </c>
      <c r="I9" s="83">
        <v>33.43</v>
      </c>
      <c r="J9" s="83">
        <v>33.660000000000004</v>
      </c>
      <c r="K9" s="84">
        <v>33.76</v>
      </c>
      <c r="L9" s="84">
        <v>47.78</v>
      </c>
      <c r="M9" s="84">
        <v>48.45</v>
      </c>
      <c r="N9" s="85">
        <v>48.51</v>
      </c>
      <c r="O9" s="83">
        <v>78.88</v>
      </c>
      <c r="P9" s="83">
        <v>79.15</v>
      </c>
      <c r="Q9" s="84">
        <v>79.66</v>
      </c>
      <c r="R9" s="84">
        <v>81.01</v>
      </c>
      <c r="S9" s="84">
        <v>82.06</v>
      </c>
      <c r="T9" s="84">
        <v>84.14</v>
      </c>
      <c r="U9" s="85">
        <v>84.39</v>
      </c>
      <c r="V9" s="12"/>
      <c r="W9" s="12"/>
      <c r="X9" s="12"/>
      <c r="Y9" s="12"/>
      <c r="Z9" s="12"/>
    </row>
    <row r="10" ht="12.75" customHeight="1">
      <c r="A10" s="19">
        <v>8.0</v>
      </c>
      <c r="B10" s="52">
        <v>13.13</v>
      </c>
      <c r="C10" s="52">
        <v>14.16</v>
      </c>
      <c r="D10" s="53">
        <v>15.66</v>
      </c>
      <c r="E10" s="53">
        <v>16.89</v>
      </c>
      <c r="F10" s="53">
        <v>17.48</v>
      </c>
      <c r="G10" s="53">
        <v>18.58</v>
      </c>
      <c r="H10" s="53">
        <v>19.95</v>
      </c>
      <c r="I10" s="83">
        <v>34.96</v>
      </c>
      <c r="J10" s="83">
        <v>35.19</v>
      </c>
      <c r="K10" s="84">
        <v>35.31</v>
      </c>
      <c r="L10" s="84">
        <v>49.49</v>
      </c>
      <c r="M10" s="84">
        <v>50.18</v>
      </c>
      <c r="N10" s="85">
        <v>50.26</v>
      </c>
      <c r="O10" s="83">
        <v>79.09</v>
      </c>
      <c r="P10" s="83">
        <v>80.77</v>
      </c>
      <c r="Q10" s="84">
        <v>81.05</v>
      </c>
      <c r="R10" s="84">
        <v>82.64</v>
      </c>
      <c r="S10" s="84">
        <v>83.8</v>
      </c>
      <c r="T10" s="84">
        <v>88.91</v>
      </c>
      <c r="U10" s="85">
        <v>89.29</v>
      </c>
      <c r="V10" s="12"/>
      <c r="W10" s="12"/>
      <c r="X10" s="12"/>
      <c r="Y10" s="12"/>
      <c r="Z10" s="12"/>
    </row>
    <row r="11" ht="12.75" customHeight="1">
      <c r="A11" s="19">
        <v>9.0</v>
      </c>
      <c r="B11" s="52">
        <v>13.33</v>
      </c>
      <c r="C11" s="52">
        <v>14.36</v>
      </c>
      <c r="D11" s="53">
        <v>15.72</v>
      </c>
      <c r="E11" s="53">
        <v>17.04</v>
      </c>
      <c r="F11" s="53">
        <v>17.85</v>
      </c>
      <c r="G11" s="53">
        <v>19.35</v>
      </c>
      <c r="H11" s="53">
        <v>21.02</v>
      </c>
      <c r="I11" s="83">
        <v>36.4</v>
      </c>
      <c r="J11" s="83">
        <v>36.65</v>
      </c>
      <c r="K11" s="84">
        <v>36.76</v>
      </c>
      <c r="L11" s="84">
        <v>50.15</v>
      </c>
      <c r="M11" s="84">
        <v>50.85</v>
      </c>
      <c r="N11" s="85">
        <v>50.910000000000004</v>
      </c>
      <c r="O11" s="83">
        <v>81.96000000000001</v>
      </c>
      <c r="P11" s="83">
        <v>83.81</v>
      </c>
      <c r="Q11" s="84">
        <v>83.91</v>
      </c>
      <c r="R11" s="84">
        <v>84.42</v>
      </c>
      <c r="S11" s="84">
        <v>86.60000000000001</v>
      </c>
      <c r="T11" s="84">
        <v>90.14</v>
      </c>
      <c r="U11" s="85">
        <v>92.55</v>
      </c>
      <c r="V11" s="12"/>
      <c r="W11" s="12"/>
      <c r="X11" s="12"/>
      <c r="Y11" s="12"/>
      <c r="Z11" s="12"/>
    </row>
    <row r="12" ht="12.75" customHeight="1">
      <c r="A12" s="27">
        <v>10.0</v>
      </c>
      <c r="B12" s="55">
        <v>13.51</v>
      </c>
      <c r="C12" s="55">
        <v>14.51</v>
      </c>
      <c r="D12" s="56">
        <v>15.88</v>
      </c>
      <c r="E12" s="56">
        <v>17.450000000000003</v>
      </c>
      <c r="F12" s="56">
        <v>18.06</v>
      </c>
      <c r="G12" s="56">
        <v>20.27</v>
      </c>
      <c r="H12" s="56">
        <v>22.4</v>
      </c>
      <c r="I12" s="86">
        <v>37.92</v>
      </c>
      <c r="J12" s="86">
        <v>38.18</v>
      </c>
      <c r="K12" s="87">
        <v>38.300000000000004</v>
      </c>
      <c r="L12" s="87">
        <v>51.77</v>
      </c>
      <c r="M12" s="87">
        <v>52.5</v>
      </c>
      <c r="N12" s="88">
        <v>52.57</v>
      </c>
      <c r="O12" s="86">
        <v>84.14</v>
      </c>
      <c r="P12" s="86">
        <v>85.94</v>
      </c>
      <c r="Q12" s="87">
        <v>86.07000000000001</v>
      </c>
      <c r="R12" s="87">
        <v>86.59</v>
      </c>
      <c r="S12" s="87">
        <v>88.7</v>
      </c>
      <c r="T12" s="87">
        <v>92.18</v>
      </c>
      <c r="U12" s="88">
        <v>94.64</v>
      </c>
      <c r="V12" s="12"/>
      <c r="W12" s="12"/>
      <c r="X12" s="12"/>
      <c r="Y12" s="12"/>
      <c r="Z12" s="12"/>
    </row>
    <row r="13" ht="12.75" customHeight="1">
      <c r="A13" s="13">
        <v>11.0</v>
      </c>
      <c r="B13" s="43">
        <v>14.1</v>
      </c>
      <c r="C13" s="43">
        <v>14.68</v>
      </c>
      <c r="D13" s="43">
        <v>16.09</v>
      </c>
      <c r="E13" s="43">
        <v>17.500000000000004</v>
      </c>
      <c r="F13" s="43">
        <v>18.51</v>
      </c>
      <c r="G13" s="43">
        <v>21.790000000000003</v>
      </c>
      <c r="H13" s="43">
        <v>23.680000000000003</v>
      </c>
      <c r="I13" s="74">
        <v>40.22</v>
      </c>
      <c r="J13" s="74">
        <v>40.660000000000004</v>
      </c>
      <c r="K13" s="74">
        <v>41.38</v>
      </c>
      <c r="L13" s="74">
        <v>55.980000000000004</v>
      </c>
      <c r="M13" s="74">
        <v>56.89</v>
      </c>
      <c r="N13" s="75">
        <v>56.96</v>
      </c>
      <c r="O13" s="74">
        <v>88.11</v>
      </c>
      <c r="P13" s="74">
        <v>88.29</v>
      </c>
      <c r="Q13" s="74">
        <v>88.54</v>
      </c>
      <c r="R13" s="74">
        <v>90.35000000000001</v>
      </c>
      <c r="S13" s="74">
        <v>92.88</v>
      </c>
      <c r="T13" s="74">
        <v>96.49000000000001</v>
      </c>
      <c r="U13" s="75">
        <v>98.89</v>
      </c>
      <c r="V13" s="12"/>
      <c r="W13" s="12"/>
      <c r="X13" s="12"/>
      <c r="Y13" s="12"/>
      <c r="Z13" s="12"/>
    </row>
    <row r="14" ht="12.75" customHeight="1">
      <c r="A14" s="13">
        <v>12.0</v>
      </c>
      <c r="B14" s="45">
        <v>14.34</v>
      </c>
      <c r="C14" s="45">
        <v>15.31</v>
      </c>
      <c r="D14" s="45">
        <v>16.25</v>
      </c>
      <c r="E14" s="45">
        <v>17.700000000000003</v>
      </c>
      <c r="F14" s="45">
        <v>19.16</v>
      </c>
      <c r="G14" s="45">
        <v>22.66</v>
      </c>
      <c r="H14" s="45">
        <v>24.78</v>
      </c>
      <c r="I14" s="76">
        <v>41.56</v>
      </c>
      <c r="J14" s="76">
        <v>42.050000000000004</v>
      </c>
      <c r="K14" s="76">
        <v>42.79</v>
      </c>
      <c r="L14" s="76">
        <v>57.53</v>
      </c>
      <c r="M14" s="76">
        <v>58.44</v>
      </c>
      <c r="N14" s="77">
        <v>58.53</v>
      </c>
      <c r="O14" s="76">
        <v>88.98</v>
      </c>
      <c r="P14" s="76">
        <v>90.91</v>
      </c>
      <c r="Q14" s="76">
        <v>91.07000000000001</v>
      </c>
      <c r="R14" s="76">
        <v>91.51</v>
      </c>
      <c r="S14" s="76">
        <v>93.60000000000001</v>
      </c>
      <c r="T14" s="76">
        <v>96.94</v>
      </c>
      <c r="U14" s="77">
        <v>99.45</v>
      </c>
      <c r="V14" s="12"/>
      <c r="W14" s="12"/>
      <c r="X14" s="12"/>
      <c r="Y14" s="12"/>
      <c r="Z14" s="12"/>
    </row>
    <row r="15" ht="12.75" customHeight="1">
      <c r="A15" s="13">
        <v>13.0</v>
      </c>
      <c r="B15" s="45">
        <v>14.4</v>
      </c>
      <c r="C15" s="45">
        <v>15.37</v>
      </c>
      <c r="D15" s="45">
        <v>16.44</v>
      </c>
      <c r="E15" s="45">
        <v>18.040000000000003</v>
      </c>
      <c r="F15" s="45">
        <v>19.76</v>
      </c>
      <c r="G15" s="45">
        <v>24.13</v>
      </c>
      <c r="H15" s="45">
        <v>25.99</v>
      </c>
      <c r="I15" s="76">
        <v>43.22</v>
      </c>
      <c r="J15" s="76">
        <v>43.74</v>
      </c>
      <c r="K15" s="76">
        <v>44.5</v>
      </c>
      <c r="L15" s="76">
        <v>58.96</v>
      </c>
      <c r="M15" s="76">
        <v>60.31</v>
      </c>
      <c r="N15" s="77">
        <v>60.410000000000004</v>
      </c>
      <c r="O15" s="76">
        <v>91.37</v>
      </c>
      <c r="P15" s="76">
        <v>93.29</v>
      </c>
      <c r="Q15" s="76">
        <v>93.52</v>
      </c>
      <c r="R15" s="76">
        <v>93.98</v>
      </c>
      <c r="S15" s="76">
        <v>96.04</v>
      </c>
      <c r="T15" s="76">
        <v>99.35000000000001</v>
      </c>
      <c r="U15" s="77">
        <v>101.89</v>
      </c>
      <c r="V15" s="12"/>
      <c r="W15" s="12"/>
      <c r="X15" s="12"/>
      <c r="Y15" s="12"/>
      <c r="Z15" s="12"/>
    </row>
    <row r="16" ht="12.75" customHeight="1">
      <c r="A16" s="13">
        <v>14.0</v>
      </c>
      <c r="B16" s="45">
        <v>14.93</v>
      </c>
      <c r="C16" s="45">
        <v>15.79</v>
      </c>
      <c r="D16" s="45">
        <v>16.6</v>
      </c>
      <c r="E16" s="45">
        <v>18.48</v>
      </c>
      <c r="F16" s="45">
        <v>20.91</v>
      </c>
      <c r="G16" s="45">
        <v>25.76</v>
      </c>
      <c r="H16" s="45">
        <v>28.110000000000003</v>
      </c>
      <c r="I16" s="76">
        <v>43.85</v>
      </c>
      <c r="J16" s="76">
        <v>44.37</v>
      </c>
      <c r="K16" s="76">
        <v>45.14</v>
      </c>
      <c r="L16" s="76">
        <v>59.65</v>
      </c>
      <c r="M16" s="76">
        <v>61.0</v>
      </c>
      <c r="N16" s="77">
        <v>61.08</v>
      </c>
      <c r="O16" s="76">
        <v>95.49000000000001</v>
      </c>
      <c r="P16" s="76">
        <v>95.74000000000001</v>
      </c>
      <c r="Q16" s="76">
        <v>96.04</v>
      </c>
      <c r="R16" s="76">
        <v>96.34</v>
      </c>
      <c r="S16" s="76">
        <v>98.33</v>
      </c>
      <c r="T16" s="76">
        <v>103.76</v>
      </c>
      <c r="U16" s="77">
        <v>104.61</v>
      </c>
      <c r="V16" s="12"/>
      <c r="W16" s="12"/>
      <c r="X16" s="12"/>
      <c r="Y16" s="12"/>
      <c r="Z16" s="12"/>
    </row>
    <row r="17" ht="12.75" customHeight="1">
      <c r="A17" s="13">
        <v>15.0</v>
      </c>
      <c r="B17" s="47">
        <v>14.94</v>
      </c>
      <c r="C17" s="47">
        <v>16.130000000000003</v>
      </c>
      <c r="D17" s="47">
        <v>16.84</v>
      </c>
      <c r="E17" s="47">
        <v>19.14</v>
      </c>
      <c r="F17" s="47">
        <v>22.07</v>
      </c>
      <c r="G17" s="47">
        <v>26.57</v>
      </c>
      <c r="H17" s="47">
        <v>29.42</v>
      </c>
      <c r="I17" s="78">
        <v>44.47</v>
      </c>
      <c r="J17" s="78">
        <v>45.0</v>
      </c>
      <c r="K17" s="78">
        <v>45.95</v>
      </c>
      <c r="L17" s="78">
        <v>60.49</v>
      </c>
      <c r="M17" s="78">
        <v>61.61</v>
      </c>
      <c r="N17" s="79">
        <v>61.68</v>
      </c>
      <c r="O17" s="78">
        <v>96.08</v>
      </c>
      <c r="P17" s="78">
        <v>98.31</v>
      </c>
      <c r="Q17" s="78">
        <v>98.56</v>
      </c>
      <c r="R17" s="78">
        <v>100.14</v>
      </c>
      <c r="S17" s="78">
        <v>101.36</v>
      </c>
      <c r="T17" s="78">
        <v>104.93</v>
      </c>
      <c r="U17" s="79">
        <v>108.05</v>
      </c>
      <c r="V17" s="12"/>
      <c r="W17" s="12"/>
      <c r="X17" s="12"/>
      <c r="Y17" s="12"/>
      <c r="Z17" s="12"/>
    </row>
    <row r="18" ht="12.75" customHeight="1">
      <c r="A18" s="31">
        <v>16.0</v>
      </c>
      <c r="B18" s="49">
        <v>15.32</v>
      </c>
      <c r="C18" s="49">
        <v>16.59</v>
      </c>
      <c r="D18" s="50">
        <v>17.14</v>
      </c>
      <c r="E18" s="50">
        <v>19.470000000000002</v>
      </c>
      <c r="F18" s="50">
        <v>22.78</v>
      </c>
      <c r="G18" s="50">
        <v>27.96</v>
      </c>
      <c r="H18" s="50">
        <v>30.71</v>
      </c>
      <c r="I18" s="80">
        <v>45.95</v>
      </c>
      <c r="J18" s="80">
        <v>46.5</v>
      </c>
      <c r="K18" s="81">
        <v>46.61</v>
      </c>
      <c r="L18" s="81">
        <v>62.57</v>
      </c>
      <c r="M18" s="81">
        <v>63.57</v>
      </c>
      <c r="N18" s="82">
        <v>63.96</v>
      </c>
      <c r="O18" s="80">
        <v>96.64</v>
      </c>
      <c r="P18" s="80">
        <v>98.98</v>
      </c>
      <c r="Q18" s="81">
        <v>99.4</v>
      </c>
      <c r="R18" s="81">
        <v>100.8</v>
      </c>
      <c r="S18" s="81">
        <v>102.48</v>
      </c>
      <c r="T18" s="81">
        <v>108.31</v>
      </c>
      <c r="U18" s="82">
        <v>109.52</v>
      </c>
      <c r="V18" s="12"/>
      <c r="W18" s="12"/>
      <c r="X18" s="12"/>
      <c r="Y18" s="12"/>
      <c r="Z18" s="12"/>
    </row>
    <row r="19" ht="12.75" customHeight="1">
      <c r="A19" s="19">
        <v>17.0</v>
      </c>
      <c r="B19" s="52">
        <v>15.43</v>
      </c>
      <c r="C19" s="52">
        <v>16.930000000000003</v>
      </c>
      <c r="D19" s="53">
        <v>17.330000000000002</v>
      </c>
      <c r="E19" s="53">
        <v>20.01</v>
      </c>
      <c r="F19" s="53">
        <v>23.740000000000002</v>
      </c>
      <c r="G19" s="53">
        <v>29.39</v>
      </c>
      <c r="H19" s="53">
        <v>30.89</v>
      </c>
      <c r="I19" s="83">
        <v>47.160000000000004</v>
      </c>
      <c r="J19" s="83">
        <v>47.72</v>
      </c>
      <c r="K19" s="84">
        <v>47.76</v>
      </c>
      <c r="L19" s="84">
        <v>64.34</v>
      </c>
      <c r="M19" s="84">
        <v>65.36</v>
      </c>
      <c r="N19" s="85">
        <v>65.87</v>
      </c>
      <c r="O19" s="83">
        <v>98.99000000000001</v>
      </c>
      <c r="P19" s="83">
        <v>101.52</v>
      </c>
      <c r="Q19" s="84">
        <v>101.83</v>
      </c>
      <c r="R19" s="84">
        <v>103.51</v>
      </c>
      <c r="S19" s="84">
        <v>105.67</v>
      </c>
      <c r="T19" s="84">
        <v>110.72</v>
      </c>
      <c r="U19" s="85">
        <v>112.93</v>
      </c>
      <c r="V19" s="12"/>
      <c r="W19" s="12"/>
      <c r="X19" s="12"/>
      <c r="Y19" s="12"/>
      <c r="Z19" s="12"/>
    </row>
    <row r="20" ht="12.75" customHeight="1">
      <c r="A20" s="19">
        <v>18.0</v>
      </c>
      <c r="B20" s="52">
        <v>15.59</v>
      </c>
      <c r="C20" s="52">
        <v>17.19</v>
      </c>
      <c r="D20" s="53">
        <v>17.51</v>
      </c>
      <c r="E20" s="53">
        <v>20.970000000000002</v>
      </c>
      <c r="F20" s="53">
        <v>24.990000000000002</v>
      </c>
      <c r="G20" s="53">
        <v>30.270000000000003</v>
      </c>
      <c r="H20" s="53">
        <v>33.3</v>
      </c>
      <c r="I20" s="83">
        <v>48.86</v>
      </c>
      <c r="J20" s="83">
        <v>49.43</v>
      </c>
      <c r="K20" s="84">
        <v>49.54</v>
      </c>
      <c r="L20" s="84">
        <v>66.25</v>
      </c>
      <c r="M20" s="84">
        <v>67.32000000000001</v>
      </c>
      <c r="N20" s="85">
        <v>67.66</v>
      </c>
      <c r="O20" s="83">
        <v>99.96000000000001</v>
      </c>
      <c r="P20" s="83">
        <v>102.91</v>
      </c>
      <c r="Q20" s="84">
        <v>103.18</v>
      </c>
      <c r="R20" s="84">
        <v>104.06</v>
      </c>
      <c r="S20" s="84">
        <v>107.36</v>
      </c>
      <c r="T20" s="84">
        <v>111.36</v>
      </c>
      <c r="U20" s="85">
        <v>115.04</v>
      </c>
      <c r="V20" s="12"/>
      <c r="W20" s="12"/>
      <c r="X20" s="12"/>
      <c r="Y20" s="12"/>
      <c r="Z20" s="12"/>
    </row>
    <row r="21" ht="12.75" customHeight="1">
      <c r="A21" s="19">
        <v>19.0</v>
      </c>
      <c r="B21" s="52">
        <v>15.98</v>
      </c>
      <c r="C21" s="52">
        <v>17.96</v>
      </c>
      <c r="D21" s="53">
        <v>18.400000000000002</v>
      </c>
      <c r="E21" s="53">
        <v>21.89</v>
      </c>
      <c r="F21" s="53">
        <v>25.630000000000003</v>
      </c>
      <c r="G21" s="53">
        <v>31.1</v>
      </c>
      <c r="H21" s="53">
        <v>34.66</v>
      </c>
      <c r="I21" s="83">
        <v>50.39</v>
      </c>
      <c r="J21" s="83">
        <v>50.980000000000004</v>
      </c>
      <c r="K21" s="84">
        <v>51.09</v>
      </c>
      <c r="L21" s="84">
        <v>68.18</v>
      </c>
      <c r="M21" s="84">
        <v>69.26</v>
      </c>
      <c r="N21" s="85">
        <v>69.72</v>
      </c>
      <c r="O21" s="83">
        <v>100.18</v>
      </c>
      <c r="P21" s="83">
        <v>103.25</v>
      </c>
      <c r="Q21" s="84">
        <v>103.7</v>
      </c>
      <c r="R21" s="84">
        <v>104.59</v>
      </c>
      <c r="S21" s="84">
        <v>107.64</v>
      </c>
      <c r="T21" s="84">
        <v>111.73</v>
      </c>
      <c r="U21" s="85">
        <v>115.66</v>
      </c>
      <c r="V21" s="12"/>
      <c r="W21" s="12"/>
      <c r="X21" s="12"/>
      <c r="Y21" s="12"/>
      <c r="Z21" s="12"/>
    </row>
    <row r="22" ht="12.75" customHeight="1">
      <c r="A22" s="19">
        <v>20.0</v>
      </c>
      <c r="B22" s="55">
        <v>16.1</v>
      </c>
      <c r="C22" s="55">
        <v>18.110000000000003</v>
      </c>
      <c r="D22" s="56">
        <v>18.5</v>
      </c>
      <c r="E22" s="56">
        <v>22.75</v>
      </c>
      <c r="F22" s="56">
        <v>26.51</v>
      </c>
      <c r="G22" s="56">
        <v>32.25</v>
      </c>
      <c r="H22" s="56">
        <v>36.17</v>
      </c>
      <c r="I22" s="86">
        <v>51.63</v>
      </c>
      <c r="J22" s="86">
        <v>52.24</v>
      </c>
      <c r="K22" s="87">
        <v>52.34</v>
      </c>
      <c r="L22" s="87">
        <v>70.04</v>
      </c>
      <c r="M22" s="87">
        <v>71.15</v>
      </c>
      <c r="N22" s="88">
        <v>71.52</v>
      </c>
      <c r="O22" s="86">
        <v>101.15</v>
      </c>
      <c r="P22" s="86">
        <v>103.45</v>
      </c>
      <c r="Q22" s="87">
        <v>103.89</v>
      </c>
      <c r="R22" s="87">
        <v>108.23</v>
      </c>
      <c r="S22" s="87">
        <v>109.54</v>
      </c>
      <c r="T22" s="87">
        <v>113.68</v>
      </c>
      <c r="U22" s="88">
        <v>117.94</v>
      </c>
      <c r="V22" s="12"/>
      <c r="W22" s="12"/>
      <c r="X22" s="12"/>
      <c r="Y22" s="12"/>
      <c r="Z22" s="12"/>
    </row>
    <row r="23" ht="12.75" customHeight="1">
      <c r="A23" s="32">
        <v>21.0</v>
      </c>
      <c r="B23" s="43">
        <v>16.69</v>
      </c>
      <c r="C23" s="43">
        <v>18.82</v>
      </c>
      <c r="D23" s="43">
        <v>19.48</v>
      </c>
      <c r="E23" s="43">
        <v>23.020000000000003</v>
      </c>
      <c r="F23" s="43">
        <v>27.52</v>
      </c>
      <c r="G23" s="43">
        <v>33.38</v>
      </c>
      <c r="H23" s="43">
        <v>37.28</v>
      </c>
      <c r="I23" s="74">
        <v>53.01</v>
      </c>
      <c r="J23" s="74">
        <v>53.51</v>
      </c>
      <c r="K23" s="74">
        <v>53.72</v>
      </c>
      <c r="L23" s="74">
        <v>71.94</v>
      </c>
      <c r="M23" s="74">
        <v>73.11</v>
      </c>
      <c r="N23" s="75">
        <v>73.21000000000001</v>
      </c>
      <c r="O23" s="74">
        <v>106.72</v>
      </c>
      <c r="P23" s="74">
        <v>108.39</v>
      </c>
      <c r="Q23" s="74">
        <v>108.73</v>
      </c>
      <c r="R23" s="74">
        <v>108.96000000000001</v>
      </c>
      <c r="S23" s="74">
        <v>112.94</v>
      </c>
      <c r="T23" s="74">
        <v>117.24000000000001</v>
      </c>
      <c r="U23" s="75">
        <v>121.65</v>
      </c>
      <c r="V23" s="12"/>
      <c r="W23" s="12"/>
      <c r="X23" s="12"/>
      <c r="Y23" s="12"/>
      <c r="Z23" s="12"/>
    </row>
    <row r="24" ht="12.75" customHeight="1">
      <c r="A24" s="13">
        <v>22.0</v>
      </c>
      <c r="B24" s="45">
        <v>16.740000000000002</v>
      </c>
      <c r="C24" s="45">
        <v>19.0</v>
      </c>
      <c r="D24" s="45">
        <v>20.01</v>
      </c>
      <c r="E24" s="45">
        <v>23.81</v>
      </c>
      <c r="F24" s="45">
        <v>28.64</v>
      </c>
      <c r="G24" s="45">
        <v>34.61</v>
      </c>
      <c r="H24" s="45">
        <v>38.91</v>
      </c>
      <c r="I24" s="76">
        <v>54.59</v>
      </c>
      <c r="J24" s="76">
        <v>55.13</v>
      </c>
      <c r="K24" s="76">
        <v>55.33</v>
      </c>
      <c r="L24" s="76">
        <v>74.04</v>
      </c>
      <c r="M24" s="76">
        <v>75.22</v>
      </c>
      <c r="N24" s="77">
        <v>75.41</v>
      </c>
      <c r="O24" s="76">
        <v>109.95</v>
      </c>
      <c r="P24" s="76">
        <v>111.8</v>
      </c>
      <c r="Q24" s="76">
        <v>112.33</v>
      </c>
      <c r="R24" s="76">
        <v>115.17</v>
      </c>
      <c r="S24" s="76">
        <v>116.53</v>
      </c>
      <c r="T24" s="76">
        <v>121.10000000000001</v>
      </c>
      <c r="U24" s="77">
        <v>125.82000000000001</v>
      </c>
      <c r="V24" s="12"/>
      <c r="W24" s="12"/>
      <c r="X24" s="12"/>
      <c r="Y24" s="12"/>
      <c r="Z24" s="12"/>
    </row>
    <row r="25" ht="12.75" customHeight="1">
      <c r="A25" s="13">
        <v>23.0</v>
      </c>
      <c r="B25" s="45">
        <v>16.8</v>
      </c>
      <c r="C25" s="45">
        <v>19.37</v>
      </c>
      <c r="D25" s="45">
        <v>20.59</v>
      </c>
      <c r="E25" s="45">
        <v>24.26</v>
      </c>
      <c r="F25" s="45">
        <v>29.73</v>
      </c>
      <c r="G25" s="45">
        <v>35.44</v>
      </c>
      <c r="H25" s="45">
        <v>40.45</v>
      </c>
      <c r="I25" s="76">
        <v>55.93</v>
      </c>
      <c r="J25" s="76">
        <v>56.49</v>
      </c>
      <c r="K25" s="76">
        <v>56.5</v>
      </c>
      <c r="L25" s="76">
        <v>75.89</v>
      </c>
      <c r="M25" s="76">
        <v>77.09</v>
      </c>
      <c r="N25" s="77">
        <v>77.21000000000001</v>
      </c>
      <c r="O25" s="76">
        <v>112.61</v>
      </c>
      <c r="P25" s="76">
        <v>114.55</v>
      </c>
      <c r="Q25" s="76">
        <v>115.13</v>
      </c>
      <c r="R25" s="76">
        <v>118.09</v>
      </c>
      <c r="S25" s="76">
        <v>119.81</v>
      </c>
      <c r="T25" s="76">
        <v>124.35000000000001</v>
      </c>
      <c r="U25" s="77">
        <v>129.35</v>
      </c>
      <c r="V25" s="12"/>
      <c r="W25" s="12"/>
      <c r="X25" s="12"/>
      <c r="Y25" s="12"/>
      <c r="Z25" s="12"/>
    </row>
    <row r="26" ht="12.75" customHeight="1">
      <c r="A26" s="13">
        <v>24.0</v>
      </c>
      <c r="B26" s="45">
        <v>17.26</v>
      </c>
      <c r="C26" s="45">
        <v>20.150000000000002</v>
      </c>
      <c r="D26" s="45">
        <v>21.51</v>
      </c>
      <c r="E26" s="45">
        <v>25.55</v>
      </c>
      <c r="F26" s="45">
        <v>31.14</v>
      </c>
      <c r="G26" s="45">
        <v>36.63</v>
      </c>
      <c r="H26" s="45">
        <v>42.77</v>
      </c>
      <c r="I26" s="76">
        <v>57.38</v>
      </c>
      <c r="J26" s="76">
        <v>57.94</v>
      </c>
      <c r="K26" s="76">
        <v>58.01</v>
      </c>
      <c r="L26" s="76">
        <v>77.71000000000001</v>
      </c>
      <c r="M26" s="76">
        <v>78.98</v>
      </c>
      <c r="N26" s="77">
        <v>79.10000000000001</v>
      </c>
      <c r="O26" s="76">
        <v>115.33</v>
      </c>
      <c r="P26" s="76">
        <v>117.19</v>
      </c>
      <c r="Q26" s="76">
        <v>118.14</v>
      </c>
      <c r="R26" s="76">
        <v>121.14</v>
      </c>
      <c r="S26" s="76">
        <v>122.91</v>
      </c>
      <c r="T26" s="76">
        <v>127.86</v>
      </c>
      <c r="U26" s="77">
        <v>132.93</v>
      </c>
      <c r="V26" s="12"/>
      <c r="W26" s="12"/>
      <c r="X26" s="12"/>
      <c r="Y26" s="12"/>
      <c r="Z26" s="12"/>
    </row>
    <row r="27" ht="12.75" customHeight="1">
      <c r="A27" s="16">
        <v>25.0</v>
      </c>
      <c r="B27" s="47">
        <v>17.32</v>
      </c>
      <c r="C27" s="47">
        <v>20.220000000000002</v>
      </c>
      <c r="D27" s="47">
        <v>21.610000000000003</v>
      </c>
      <c r="E27" s="47">
        <v>25.87</v>
      </c>
      <c r="F27" s="47">
        <v>32.04</v>
      </c>
      <c r="G27" s="47">
        <v>38.65</v>
      </c>
      <c r="H27" s="47">
        <v>44.09</v>
      </c>
      <c r="I27" s="78">
        <v>58.49</v>
      </c>
      <c r="J27" s="78">
        <v>59.07</v>
      </c>
      <c r="K27" s="78">
        <v>59.120000000000005</v>
      </c>
      <c r="L27" s="78">
        <v>79.58</v>
      </c>
      <c r="M27" s="78">
        <v>80.87</v>
      </c>
      <c r="N27" s="79">
        <v>80.98</v>
      </c>
      <c r="O27" s="78">
        <v>115.57000000000001</v>
      </c>
      <c r="P27" s="78">
        <v>117.65</v>
      </c>
      <c r="Q27" s="78">
        <v>118.5</v>
      </c>
      <c r="R27" s="78">
        <v>123.78</v>
      </c>
      <c r="S27" s="78">
        <v>125.7</v>
      </c>
      <c r="T27" s="78">
        <v>130.64000000000001</v>
      </c>
      <c r="U27" s="79">
        <v>136.25</v>
      </c>
      <c r="V27" s="12"/>
      <c r="W27" s="12"/>
      <c r="X27" s="12"/>
      <c r="Y27" s="12"/>
      <c r="Z27" s="12"/>
    </row>
    <row r="28" ht="12.75" customHeight="1">
      <c r="A28" s="19">
        <v>26.0</v>
      </c>
      <c r="B28" s="49">
        <v>18.150000000000002</v>
      </c>
      <c r="C28" s="49">
        <v>20.92</v>
      </c>
      <c r="D28" s="50">
        <v>22.51</v>
      </c>
      <c r="E28" s="50">
        <v>26.92</v>
      </c>
      <c r="F28" s="50">
        <v>33.21</v>
      </c>
      <c r="G28" s="50">
        <v>40.23</v>
      </c>
      <c r="H28" s="50">
        <v>45.91</v>
      </c>
      <c r="I28" s="80">
        <v>59.870000000000005</v>
      </c>
      <c r="J28" s="80">
        <v>60.45</v>
      </c>
      <c r="K28" s="81">
        <v>60.47</v>
      </c>
      <c r="L28" s="81">
        <v>81.8</v>
      </c>
      <c r="M28" s="81">
        <v>83.11</v>
      </c>
      <c r="N28" s="82">
        <v>83.23</v>
      </c>
      <c r="O28" s="80">
        <v>120.4</v>
      </c>
      <c r="P28" s="80">
        <v>122.73</v>
      </c>
      <c r="Q28" s="81">
        <v>123.66</v>
      </c>
      <c r="R28" s="81">
        <v>126.42</v>
      </c>
      <c r="S28" s="81">
        <v>128.33</v>
      </c>
      <c r="T28" s="81">
        <v>135.86</v>
      </c>
      <c r="U28" s="82">
        <v>139.64000000000001</v>
      </c>
      <c r="V28" s="12"/>
      <c r="W28" s="12"/>
      <c r="X28" s="12"/>
      <c r="Y28" s="12"/>
      <c r="Z28" s="12"/>
    </row>
    <row r="29" ht="12.75" customHeight="1">
      <c r="A29" s="23">
        <v>27.0</v>
      </c>
      <c r="B29" s="52">
        <v>18.66</v>
      </c>
      <c r="C29" s="52">
        <v>21.42</v>
      </c>
      <c r="D29" s="53">
        <v>22.96</v>
      </c>
      <c r="E29" s="53">
        <v>27.37</v>
      </c>
      <c r="F29" s="53">
        <v>34.55</v>
      </c>
      <c r="G29" s="53">
        <v>40.97</v>
      </c>
      <c r="H29" s="53">
        <v>46.68</v>
      </c>
      <c r="I29" s="83">
        <v>61.550000000000004</v>
      </c>
      <c r="J29" s="83">
        <v>62.160000000000004</v>
      </c>
      <c r="K29" s="84">
        <v>62.2</v>
      </c>
      <c r="L29" s="84">
        <v>83.79</v>
      </c>
      <c r="M29" s="84">
        <v>85.14</v>
      </c>
      <c r="N29" s="85">
        <v>85.25</v>
      </c>
      <c r="O29" s="83">
        <v>122.63</v>
      </c>
      <c r="P29" s="83">
        <v>125.02</v>
      </c>
      <c r="Q29" s="84">
        <v>125.62</v>
      </c>
      <c r="R29" s="84">
        <v>126.67</v>
      </c>
      <c r="S29" s="84">
        <v>131.05</v>
      </c>
      <c r="T29" s="84">
        <v>136.57</v>
      </c>
      <c r="U29" s="85">
        <v>142.68</v>
      </c>
      <c r="V29" s="12"/>
      <c r="W29" s="12"/>
      <c r="X29" s="12"/>
      <c r="Y29" s="12"/>
      <c r="Z29" s="12"/>
    </row>
    <row r="30" ht="12.75" customHeight="1">
      <c r="A30" s="23">
        <v>28.0</v>
      </c>
      <c r="B30" s="52">
        <v>19.09</v>
      </c>
      <c r="C30" s="52">
        <v>21.930000000000003</v>
      </c>
      <c r="D30" s="53">
        <v>24.020000000000003</v>
      </c>
      <c r="E30" s="53">
        <v>29.14</v>
      </c>
      <c r="F30" s="53">
        <v>36.23</v>
      </c>
      <c r="G30" s="53">
        <v>42.81</v>
      </c>
      <c r="H30" s="53">
        <v>48.47</v>
      </c>
      <c r="I30" s="83">
        <v>63.02</v>
      </c>
      <c r="J30" s="83">
        <v>63.64</v>
      </c>
      <c r="K30" s="84">
        <v>63.68</v>
      </c>
      <c r="L30" s="84">
        <v>85.87</v>
      </c>
      <c r="M30" s="84">
        <v>87.23</v>
      </c>
      <c r="N30" s="85">
        <v>87.36</v>
      </c>
      <c r="O30" s="83">
        <v>124.10000000000001</v>
      </c>
      <c r="P30" s="83">
        <v>127.39</v>
      </c>
      <c r="Q30" s="84">
        <v>128.54</v>
      </c>
      <c r="R30" s="84">
        <v>131.52</v>
      </c>
      <c r="S30" s="84">
        <v>137.74</v>
      </c>
      <c r="T30" s="84">
        <v>140.84</v>
      </c>
      <c r="U30" s="85">
        <v>145.97</v>
      </c>
      <c r="V30" s="12"/>
      <c r="W30" s="12"/>
      <c r="X30" s="12"/>
      <c r="Y30" s="12"/>
      <c r="Z30" s="12"/>
    </row>
    <row r="31" ht="12.75" customHeight="1">
      <c r="A31" s="23">
        <v>29.0</v>
      </c>
      <c r="B31" s="52">
        <v>19.14</v>
      </c>
      <c r="C31" s="52">
        <v>22.35</v>
      </c>
      <c r="D31" s="53">
        <v>24.4</v>
      </c>
      <c r="E31" s="53">
        <v>29.19</v>
      </c>
      <c r="F31" s="53">
        <v>37.27</v>
      </c>
      <c r="G31" s="53">
        <v>43.78</v>
      </c>
      <c r="H31" s="53">
        <v>49.76</v>
      </c>
      <c r="I31" s="83">
        <v>64.5</v>
      </c>
      <c r="J31" s="83">
        <v>65.11</v>
      </c>
      <c r="K31" s="84">
        <v>65.12</v>
      </c>
      <c r="L31" s="84">
        <v>87.85000000000001</v>
      </c>
      <c r="M31" s="84">
        <v>89.28</v>
      </c>
      <c r="N31" s="85">
        <v>89.38</v>
      </c>
      <c r="O31" s="83">
        <v>124.29</v>
      </c>
      <c r="P31" s="83">
        <v>128.56</v>
      </c>
      <c r="Q31" s="84">
        <v>130.71</v>
      </c>
      <c r="R31" s="84">
        <v>131.69</v>
      </c>
      <c r="S31" s="84">
        <v>138.18</v>
      </c>
      <c r="T31" s="84">
        <v>142.19</v>
      </c>
      <c r="U31" s="85">
        <v>149.57</v>
      </c>
    </row>
    <row r="32" ht="12.75" customHeight="1">
      <c r="A32" s="23">
        <v>30.0</v>
      </c>
      <c r="B32" s="55">
        <v>19.45</v>
      </c>
      <c r="C32" s="55">
        <v>22.89</v>
      </c>
      <c r="D32" s="56">
        <v>25.33</v>
      </c>
      <c r="E32" s="56">
        <v>30.34</v>
      </c>
      <c r="F32" s="56">
        <v>37.87</v>
      </c>
      <c r="G32" s="56">
        <v>44.0</v>
      </c>
      <c r="H32" s="56">
        <v>51.83</v>
      </c>
      <c r="I32" s="86">
        <v>65.94</v>
      </c>
      <c r="J32" s="86">
        <v>66.6</v>
      </c>
      <c r="K32" s="87">
        <v>66.72</v>
      </c>
      <c r="L32" s="87">
        <v>89.85000000000001</v>
      </c>
      <c r="M32" s="87">
        <v>91.31</v>
      </c>
      <c r="N32" s="88">
        <v>91.43</v>
      </c>
      <c r="O32" s="86">
        <v>124.66</v>
      </c>
      <c r="P32" s="86">
        <v>129.24</v>
      </c>
      <c r="Q32" s="87">
        <v>131.55</v>
      </c>
      <c r="R32" s="87">
        <v>132.02</v>
      </c>
      <c r="S32" s="87">
        <v>138.85</v>
      </c>
      <c r="T32" s="87">
        <v>142.86</v>
      </c>
      <c r="U32" s="88">
        <v>150.5</v>
      </c>
    </row>
    <row r="33" ht="12.75" customHeight="1">
      <c r="A33" s="9">
        <v>31.0</v>
      </c>
      <c r="B33" s="43">
        <v>20.19</v>
      </c>
      <c r="C33" s="43">
        <v>23.430000000000003</v>
      </c>
      <c r="D33" s="43">
        <v>25.71</v>
      </c>
      <c r="E33" s="43">
        <v>30.560000000000002</v>
      </c>
      <c r="F33" s="43">
        <v>38.78</v>
      </c>
      <c r="G33" s="43">
        <v>45.64</v>
      </c>
      <c r="H33" s="43">
        <v>53.48</v>
      </c>
      <c r="I33" s="74">
        <v>67.19</v>
      </c>
      <c r="J33" s="74">
        <v>67.85</v>
      </c>
      <c r="K33" s="74">
        <v>68.26</v>
      </c>
      <c r="L33" s="74">
        <v>92.02</v>
      </c>
      <c r="M33" s="74">
        <v>93.5</v>
      </c>
      <c r="N33" s="75">
        <v>93.61</v>
      </c>
      <c r="O33" s="74">
        <v>124.88000000000001</v>
      </c>
      <c r="P33" s="74">
        <v>129.73</v>
      </c>
      <c r="Q33" s="74">
        <v>131.62</v>
      </c>
      <c r="R33" s="74">
        <v>132.18</v>
      </c>
      <c r="S33" s="74">
        <v>139.20000000000002</v>
      </c>
      <c r="T33" s="74">
        <v>143.41</v>
      </c>
      <c r="U33" s="75">
        <v>150.93</v>
      </c>
    </row>
    <row r="34" ht="12.75" customHeight="1">
      <c r="A34" s="33">
        <v>32.0</v>
      </c>
      <c r="B34" s="45">
        <v>20.200000000000003</v>
      </c>
      <c r="C34" s="45">
        <v>23.44</v>
      </c>
      <c r="D34" s="45">
        <v>25.720000000000002</v>
      </c>
      <c r="E34" s="45">
        <v>30.57</v>
      </c>
      <c r="F34" s="45">
        <v>38.98</v>
      </c>
      <c r="G34" s="45">
        <v>45.65</v>
      </c>
      <c r="H34" s="45">
        <v>54.07</v>
      </c>
      <c r="I34" s="76">
        <v>68.64</v>
      </c>
      <c r="J34" s="76">
        <v>69.31</v>
      </c>
      <c r="K34" s="76">
        <v>69.66</v>
      </c>
      <c r="L34" s="76">
        <v>94.06</v>
      </c>
      <c r="M34" s="76">
        <v>95.58</v>
      </c>
      <c r="N34" s="77">
        <v>95.72</v>
      </c>
      <c r="O34" s="76">
        <v>125.55</v>
      </c>
      <c r="P34" s="76">
        <v>129.88</v>
      </c>
      <c r="Q34" s="76">
        <v>132.53</v>
      </c>
      <c r="R34" s="76">
        <v>133.12</v>
      </c>
      <c r="S34" s="76">
        <v>139.85</v>
      </c>
      <c r="T34" s="76">
        <v>145.84</v>
      </c>
      <c r="U34" s="77">
        <v>153.52</v>
      </c>
    </row>
    <row r="35" ht="12.75" customHeight="1">
      <c r="A35" s="33">
        <v>33.0</v>
      </c>
      <c r="B35" s="45">
        <v>20.32</v>
      </c>
      <c r="C35" s="45">
        <v>23.790000000000003</v>
      </c>
      <c r="D35" s="45">
        <v>26.87</v>
      </c>
      <c r="E35" s="45">
        <v>32.01</v>
      </c>
      <c r="F35" s="45">
        <v>41.22</v>
      </c>
      <c r="G35" s="45">
        <v>47.15</v>
      </c>
      <c r="H35" s="45">
        <v>55.53</v>
      </c>
      <c r="I35" s="76">
        <v>70.33</v>
      </c>
      <c r="J35" s="76">
        <v>71.04</v>
      </c>
      <c r="K35" s="76">
        <v>71.29</v>
      </c>
      <c r="L35" s="76">
        <v>96.08</v>
      </c>
      <c r="M35" s="76">
        <v>97.62</v>
      </c>
      <c r="N35" s="77">
        <v>97.77</v>
      </c>
      <c r="O35" s="76">
        <v>127.84</v>
      </c>
      <c r="P35" s="76">
        <v>132.51</v>
      </c>
      <c r="Q35" s="76">
        <v>135.21</v>
      </c>
      <c r="R35" s="76">
        <v>137.58</v>
      </c>
      <c r="S35" s="76">
        <v>142.86</v>
      </c>
      <c r="T35" s="76">
        <v>148.91</v>
      </c>
      <c r="U35" s="77">
        <v>156.95000000000002</v>
      </c>
    </row>
    <row r="36" ht="12.75" customHeight="1">
      <c r="A36" s="33">
        <v>34.0</v>
      </c>
      <c r="B36" s="45">
        <v>20.44</v>
      </c>
      <c r="C36" s="45">
        <v>24.32</v>
      </c>
      <c r="D36" s="45">
        <v>27.73</v>
      </c>
      <c r="E36" s="45">
        <v>33.129999999999995</v>
      </c>
      <c r="F36" s="45">
        <v>41.44</v>
      </c>
      <c r="G36" s="45">
        <v>48.56</v>
      </c>
      <c r="H36" s="45">
        <v>58.19</v>
      </c>
      <c r="I36" s="76">
        <v>71.66</v>
      </c>
      <c r="J36" s="76">
        <v>72.36</v>
      </c>
      <c r="K36" s="76">
        <v>72.59</v>
      </c>
      <c r="L36" s="76">
        <v>98.09</v>
      </c>
      <c r="M36" s="76">
        <v>99.65</v>
      </c>
      <c r="N36" s="77">
        <v>99.8</v>
      </c>
      <c r="O36" s="76">
        <v>129.72</v>
      </c>
      <c r="P36" s="76">
        <v>132.68</v>
      </c>
      <c r="Q36" s="76">
        <v>137.33</v>
      </c>
      <c r="R36" s="76">
        <v>138.34</v>
      </c>
      <c r="S36" s="76">
        <v>145.31</v>
      </c>
      <c r="T36" s="76">
        <v>151.53</v>
      </c>
      <c r="U36" s="77">
        <v>159.86</v>
      </c>
    </row>
    <row r="37" ht="12.75" customHeight="1">
      <c r="A37" s="16">
        <v>35.0</v>
      </c>
      <c r="B37" s="47">
        <v>20.82</v>
      </c>
      <c r="C37" s="47">
        <v>25.610000000000003</v>
      </c>
      <c r="D37" s="47">
        <v>28.64</v>
      </c>
      <c r="E37" s="47">
        <v>33.93</v>
      </c>
      <c r="F37" s="47">
        <v>42.15</v>
      </c>
      <c r="G37" s="47">
        <v>49.81</v>
      </c>
      <c r="H37" s="47">
        <v>58.61</v>
      </c>
      <c r="I37" s="78">
        <v>73.05</v>
      </c>
      <c r="J37" s="78">
        <v>73.77</v>
      </c>
      <c r="K37" s="78">
        <v>74.47</v>
      </c>
      <c r="L37" s="78">
        <v>99.4</v>
      </c>
      <c r="M37" s="78">
        <v>101.0</v>
      </c>
      <c r="N37" s="79">
        <v>101.72</v>
      </c>
      <c r="O37" s="78">
        <v>131.9</v>
      </c>
      <c r="P37" s="78">
        <v>137.73</v>
      </c>
      <c r="Q37" s="78">
        <v>139.67000000000002</v>
      </c>
      <c r="R37" s="78">
        <v>140.71</v>
      </c>
      <c r="S37" s="78">
        <v>147.9</v>
      </c>
      <c r="T37" s="78">
        <v>154.31</v>
      </c>
      <c r="U37" s="79">
        <v>162.86</v>
      </c>
    </row>
    <row r="38" ht="12.75" customHeight="1">
      <c r="A38" s="5">
        <v>36.0</v>
      </c>
      <c r="B38" s="58">
        <v>21.14</v>
      </c>
      <c r="C38" s="58">
        <v>25.62</v>
      </c>
      <c r="D38" s="58">
        <v>28.87</v>
      </c>
      <c r="E38" s="58">
        <v>34.95</v>
      </c>
      <c r="F38" s="58">
        <v>43.92</v>
      </c>
      <c r="G38" s="58">
        <v>51.5</v>
      </c>
      <c r="H38" s="58">
        <v>60.91</v>
      </c>
      <c r="I38" s="58">
        <v>74.37</v>
      </c>
      <c r="J38" s="58">
        <v>75.09</v>
      </c>
      <c r="K38" s="58">
        <v>75.36</v>
      </c>
      <c r="L38" s="58">
        <v>101.7</v>
      </c>
      <c r="M38" s="58">
        <v>103.35000000000001</v>
      </c>
      <c r="N38" s="59">
        <v>103.48</v>
      </c>
      <c r="O38" s="72">
        <v>134.19</v>
      </c>
      <c r="P38" s="72">
        <v>140.02</v>
      </c>
      <c r="Q38" s="72">
        <v>142.39000000000001</v>
      </c>
      <c r="R38" s="72">
        <v>146.15</v>
      </c>
      <c r="S38" s="72">
        <v>150.72</v>
      </c>
      <c r="T38" s="72">
        <v>157.22</v>
      </c>
      <c r="U38" s="73">
        <v>166.05</v>
      </c>
    </row>
    <row r="39" ht="12.75" customHeight="1">
      <c r="A39" s="9">
        <v>37.0</v>
      </c>
      <c r="B39" s="43">
        <v>21.44</v>
      </c>
      <c r="C39" s="43">
        <v>25.950000000000003</v>
      </c>
      <c r="D39" s="43">
        <v>29.32</v>
      </c>
      <c r="E39" s="43">
        <v>35.72</v>
      </c>
      <c r="F39" s="43">
        <v>44.12</v>
      </c>
      <c r="G39" s="43">
        <v>53.17</v>
      </c>
      <c r="H39" s="43">
        <v>61.5</v>
      </c>
      <c r="I39" s="10">
        <v>76.05</v>
      </c>
      <c r="J39" s="10">
        <v>76.82000000000001</v>
      </c>
      <c r="K39" s="10">
        <v>77.05</v>
      </c>
      <c r="L39" s="10">
        <v>103.76</v>
      </c>
      <c r="M39" s="10">
        <v>105.42</v>
      </c>
      <c r="N39" s="11">
        <v>105.57000000000001</v>
      </c>
      <c r="O39" s="74">
        <v>140.52</v>
      </c>
      <c r="P39" s="74">
        <v>143.8</v>
      </c>
      <c r="Q39" s="74">
        <v>146.4</v>
      </c>
      <c r="R39" s="74">
        <v>149.96</v>
      </c>
      <c r="S39" s="74">
        <v>153.93</v>
      </c>
      <c r="T39" s="74">
        <v>159.94</v>
      </c>
      <c r="U39" s="75">
        <v>167.93</v>
      </c>
    </row>
    <row r="40" ht="12.75" customHeight="1">
      <c r="A40" s="13">
        <v>38.0</v>
      </c>
      <c r="B40" s="45">
        <v>21.770000000000003</v>
      </c>
      <c r="C40" s="45">
        <v>26.360000000000003</v>
      </c>
      <c r="D40" s="45">
        <v>30.1</v>
      </c>
      <c r="E40" s="45">
        <v>36.58</v>
      </c>
      <c r="F40" s="45">
        <v>45.11</v>
      </c>
      <c r="G40" s="45">
        <v>53.38</v>
      </c>
      <c r="H40" s="45">
        <v>62.65</v>
      </c>
      <c r="I40" s="14">
        <v>77.43</v>
      </c>
      <c r="J40" s="14">
        <v>78.2</v>
      </c>
      <c r="K40" s="14">
        <v>78.64</v>
      </c>
      <c r="L40" s="14">
        <v>105.55</v>
      </c>
      <c r="M40" s="14">
        <v>107.23</v>
      </c>
      <c r="N40" s="15">
        <v>107.53</v>
      </c>
      <c r="O40" s="76">
        <v>144.38</v>
      </c>
      <c r="P40" s="76">
        <v>147.65</v>
      </c>
      <c r="Q40" s="76">
        <v>150.20000000000002</v>
      </c>
      <c r="R40" s="76">
        <v>152.72</v>
      </c>
      <c r="S40" s="76">
        <v>157.76</v>
      </c>
      <c r="T40" s="76">
        <v>163.79</v>
      </c>
      <c r="U40" s="77">
        <v>171.81</v>
      </c>
      <c r="V40" s="34"/>
      <c r="W40" s="34"/>
      <c r="X40" s="34"/>
      <c r="Y40" s="34"/>
      <c r="Z40" s="34"/>
    </row>
    <row r="41" ht="12.75" customHeight="1">
      <c r="A41" s="13">
        <v>39.0</v>
      </c>
      <c r="B41" s="45">
        <v>22.5</v>
      </c>
      <c r="C41" s="45">
        <v>27.380000000000003</v>
      </c>
      <c r="D41" s="45">
        <v>31.380000000000003</v>
      </c>
      <c r="E41" s="45">
        <v>37.51</v>
      </c>
      <c r="F41" s="45">
        <v>46.9</v>
      </c>
      <c r="G41" s="45">
        <v>55.48</v>
      </c>
      <c r="H41" s="45">
        <v>63.94</v>
      </c>
      <c r="I41" s="14">
        <v>79.2</v>
      </c>
      <c r="J41" s="14">
        <v>79.98</v>
      </c>
      <c r="K41" s="14">
        <v>80.12</v>
      </c>
      <c r="L41" s="14">
        <v>107.24000000000001</v>
      </c>
      <c r="M41" s="14">
        <v>108.95</v>
      </c>
      <c r="N41" s="15">
        <v>109.11</v>
      </c>
      <c r="O41" s="76">
        <v>145.8</v>
      </c>
      <c r="P41" s="76">
        <v>149.35</v>
      </c>
      <c r="Q41" s="76">
        <v>150.9</v>
      </c>
      <c r="R41" s="76">
        <v>153.27</v>
      </c>
      <c r="S41" s="76">
        <v>160.25</v>
      </c>
      <c r="T41" s="76">
        <v>166.28</v>
      </c>
      <c r="U41" s="77">
        <v>174.24</v>
      </c>
    </row>
    <row r="42" ht="12.75" customHeight="1">
      <c r="A42" s="16">
        <v>40.0</v>
      </c>
      <c r="B42" s="47">
        <v>22.520000000000003</v>
      </c>
      <c r="C42" s="47">
        <v>27.5</v>
      </c>
      <c r="D42" s="47">
        <v>31.400000000000002</v>
      </c>
      <c r="E42" s="47">
        <v>37.58</v>
      </c>
      <c r="F42" s="47">
        <v>47.23</v>
      </c>
      <c r="G42" s="47">
        <v>55.49</v>
      </c>
      <c r="H42" s="47">
        <v>63.95</v>
      </c>
      <c r="I42" s="17">
        <v>80.53</v>
      </c>
      <c r="J42" s="17">
        <v>81.31</v>
      </c>
      <c r="K42" s="17">
        <v>81.68</v>
      </c>
      <c r="L42" s="17">
        <v>109.29</v>
      </c>
      <c r="M42" s="17">
        <v>111.07000000000001</v>
      </c>
      <c r="N42" s="18">
        <v>111.22</v>
      </c>
      <c r="O42" s="78">
        <v>146.04</v>
      </c>
      <c r="P42" s="78">
        <v>150.36</v>
      </c>
      <c r="Q42" s="78">
        <v>151.63</v>
      </c>
      <c r="R42" s="78">
        <v>155.32</v>
      </c>
      <c r="S42" s="78">
        <v>162.06</v>
      </c>
      <c r="T42" s="78">
        <v>168.17000000000002</v>
      </c>
      <c r="U42" s="79">
        <v>176.21</v>
      </c>
    </row>
    <row r="43" ht="12.75" customHeight="1">
      <c r="A43" s="19">
        <v>41.0</v>
      </c>
      <c r="B43" s="49">
        <v>23.03</v>
      </c>
      <c r="C43" s="49">
        <v>28.67</v>
      </c>
      <c r="D43" s="50">
        <v>32.3</v>
      </c>
      <c r="E43" s="50">
        <v>38.86</v>
      </c>
      <c r="F43" s="50">
        <v>48.919999999999995</v>
      </c>
      <c r="G43" s="50">
        <v>57.2</v>
      </c>
      <c r="H43" s="50">
        <v>66.37</v>
      </c>
      <c r="I43" s="20">
        <v>81.92</v>
      </c>
      <c r="J43" s="20">
        <v>82.74</v>
      </c>
      <c r="K43" s="21">
        <v>82.98</v>
      </c>
      <c r="L43" s="21">
        <v>111.16</v>
      </c>
      <c r="M43" s="21">
        <v>112.94</v>
      </c>
      <c r="N43" s="22">
        <v>113.11</v>
      </c>
      <c r="O43" s="80">
        <v>148.54</v>
      </c>
      <c r="P43" s="80">
        <v>155.02</v>
      </c>
      <c r="Q43" s="81">
        <v>157.34</v>
      </c>
      <c r="R43" s="81">
        <v>157.78</v>
      </c>
      <c r="S43" s="81">
        <v>164.73</v>
      </c>
      <c r="T43" s="81">
        <v>170.88</v>
      </c>
      <c r="U43" s="82">
        <v>178.94</v>
      </c>
    </row>
    <row r="44" ht="12.75" customHeight="1">
      <c r="A44" s="23">
        <v>42.0</v>
      </c>
      <c r="B44" s="52">
        <v>23.040000000000003</v>
      </c>
      <c r="C44" s="52">
        <v>28.770000000000003</v>
      </c>
      <c r="D44" s="53">
        <v>33.559999999999995</v>
      </c>
      <c r="E44" s="53">
        <v>38.98</v>
      </c>
      <c r="F44" s="53">
        <v>49.41</v>
      </c>
      <c r="G44" s="53">
        <v>58.17</v>
      </c>
      <c r="H44" s="53">
        <v>66.71</v>
      </c>
      <c r="I44" s="24">
        <v>83.23</v>
      </c>
      <c r="J44" s="24">
        <v>84.05</v>
      </c>
      <c r="K44" s="25">
        <v>84.37</v>
      </c>
      <c r="L44" s="25">
        <v>112.8</v>
      </c>
      <c r="M44" s="25">
        <v>114.63</v>
      </c>
      <c r="N44" s="26">
        <v>114.77</v>
      </c>
      <c r="O44" s="83">
        <v>151.01</v>
      </c>
      <c r="P44" s="83">
        <v>156.67000000000002</v>
      </c>
      <c r="Q44" s="84">
        <v>157.76</v>
      </c>
      <c r="R44" s="84">
        <v>160.22</v>
      </c>
      <c r="S44" s="84">
        <v>167.16</v>
      </c>
      <c r="T44" s="84">
        <v>173.27</v>
      </c>
      <c r="U44" s="85">
        <v>181.08</v>
      </c>
    </row>
    <row r="45" ht="12.75" customHeight="1">
      <c r="A45" s="19">
        <v>43.0</v>
      </c>
      <c r="B45" s="52">
        <v>23.470000000000002</v>
      </c>
      <c r="C45" s="52">
        <v>29.19</v>
      </c>
      <c r="D45" s="53">
        <v>33.61</v>
      </c>
      <c r="E45" s="53">
        <v>40.96</v>
      </c>
      <c r="F45" s="53">
        <v>51.8</v>
      </c>
      <c r="G45" s="53">
        <v>60.28</v>
      </c>
      <c r="H45" s="53">
        <v>68.52</v>
      </c>
      <c r="I45" s="24">
        <v>84.78</v>
      </c>
      <c r="J45" s="24">
        <v>85.62</v>
      </c>
      <c r="K45" s="25">
        <v>85.91</v>
      </c>
      <c r="L45" s="25">
        <v>114.71000000000001</v>
      </c>
      <c r="M45" s="25">
        <v>116.57000000000001</v>
      </c>
      <c r="N45" s="26">
        <v>116.72</v>
      </c>
      <c r="O45" s="83">
        <v>152.45000000000002</v>
      </c>
      <c r="P45" s="83">
        <v>157.11</v>
      </c>
      <c r="Q45" s="84">
        <v>158.20000000000002</v>
      </c>
      <c r="R45" s="84">
        <v>164.79</v>
      </c>
      <c r="S45" s="84">
        <v>168.64000000000001</v>
      </c>
      <c r="T45" s="84">
        <v>174.70000000000002</v>
      </c>
      <c r="U45" s="85">
        <v>182.63</v>
      </c>
    </row>
    <row r="46" ht="12.75" customHeight="1">
      <c r="A46" s="19">
        <v>44.0</v>
      </c>
      <c r="B46" s="52">
        <v>23.810000000000002</v>
      </c>
      <c r="C46" s="52">
        <v>29.630000000000003</v>
      </c>
      <c r="D46" s="53">
        <v>34.47</v>
      </c>
      <c r="E46" s="53">
        <v>41.699999999999996</v>
      </c>
      <c r="F46" s="53">
        <v>52.25</v>
      </c>
      <c r="G46" s="53">
        <v>61.82</v>
      </c>
      <c r="H46" s="53">
        <v>69.23</v>
      </c>
      <c r="I46" s="24">
        <v>85.85000000000001</v>
      </c>
      <c r="J46" s="24">
        <v>86.71000000000001</v>
      </c>
      <c r="K46" s="25">
        <v>86.91</v>
      </c>
      <c r="L46" s="25">
        <v>116.19</v>
      </c>
      <c r="M46" s="25">
        <v>118.06</v>
      </c>
      <c r="N46" s="26">
        <v>118.23</v>
      </c>
      <c r="O46" s="83">
        <v>154.77</v>
      </c>
      <c r="P46" s="83">
        <v>159.05</v>
      </c>
      <c r="Q46" s="84">
        <v>162.39000000000001</v>
      </c>
      <c r="R46" s="84">
        <v>165.95000000000002</v>
      </c>
      <c r="S46" s="84">
        <v>169.51</v>
      </c>
      <c r="T46" s="84">
        <v>175.62</v>
      </c>
      <c r="U46" s="85">
        <v>183.65</v>
      </c>
    </row>
    <row r="47" ht="12.75" customHeight="1">
      <c r="A47" s="27">
        <v>45.0</v>
      </c>
      <c r="B47" s="55">
        <v>23.830000000000002</v>
      </c>
      <c r="C47" s="55">
        <v>29.64</v>
      </c>
      <c r="D47" s="56">
        <v>34.48</v>
      </c>
      <c r="E47" s="56">
        <v>41.71</v>
      </c>
      <c r="F47" s="56">
        <v>52.41</v>
      </c>
      <c r="G47" s="56">
        <v>63.37</v>
      </c>
      <c r="H47" s="56">
        <v>69.72</v>
      </c>
      <c r="I47" s="28">
        <v>87.48</v>
      </c>
      <c r="J47" s="28">
        <v>88.35000000000001</v>
      </c>
      <c r="K47" s="29">
        <v>88.52</v>
      </c>
      <c r="L47" s="29">
        <v>118.35000000000001</v>
      </c>
      <c r="M47" s="29">
        <v>120.25</v>
      </c>
      <c r="N47" s="30">
        <v>120.42</v>
      </c>
      <c r="O47" s="86">
        <v>155.71</v>
      </c>
      <c r="P47" s="86">
        <v>160.4</v>
      </c>
      <c r="Q47" s="87">
        <v>162.79</v>
      </c>
      <c r="R47" s="87">
        <v>166.38</v>
      </c>
      <c r="S47" s="87">
        <v>170.04</v>
      </c>
      <c r="T47" s="87">
        <v>176.18</v>
      </c>
      <c r="U47" s="88">
        <v>184.21</v>
      </c>
    </row>
    <row r="48" ht="12.75" customHeight="1">
      <c r="A48" s="13">
        <v>46.0</v>
      </c>
      <c r="B48" s="43">
        <v>24.59</v>
      </c>
      <c r="C48" s="43">
        <v>29.950000000000003</v>
      </c>
      <c r="D48" s="43">
        <v>35.58</v>
      </c>
      <c r="E48" s="43">
        <v>42.72</v>
      </c>
      <c r="F48" s="43">
        <v>53.79</v>
      </c>
      <c r="G48" s="43">
        <v>64.05</v>
      </c>
      <c r="H48" s="43">
        <v>71.57</v>
      </c>
      <c r="I48" s="10">
        <v>88.88</v>
      </c>
      <c r="J48" s="10">
        <v>89.77</v>
      </c>
      <c r="K48" s="10">
        <v>90.12</v>
      </c>
      <c r="L48" s="10">
        <v>120.04</v>
      </c>
      <c r="M48" s="10">
        <v>121.98</v>
      </c>
      <c r="N48" s="11">
        <v>122.14</v>
      </c>
      <c r="O48" s="74">
        <v>158.31</v>
      </c>
      <c r="P48" s="74">
        <v>160.6</v>
      </c>
      <c r="Q48" s="74">
        <v>164.0</v>
      </c>
      <c r="R48" s="74">
        <v>166.55</v>
      </c>
      <c r="S48" s="74">
        <v>171.17000000000002</v>
      </c>
      <c r="T48" s="74">
        <v>177.33</v>
      </c>
      <c r="U48" s="75">
        <v>185.22</v>
      </c>
    </row>
    <row r="49" ht="12.75" customHeight="1">
      <c r="A49" s="13">
        <v>47.0</v>
      </c>
      <c r="B49" s="45">
        <v>24.69</v>
      </c>
      <c r="C49" s="45">
        <v>30.630000000000003</v>
      </c>
      <c r="D49" s="45">
        <v>36.16</v>
      </c>
      <c r="E49" s="45">
        <v>43.03</v>
      </c>
      <c r="F49" s="45">
        <v>54.52</v>
      </c>
      <c r="G49" s="45">
        <v>65.3</v>
      </c>
      <c r="H49" s="45">
        <v>72.72</v>
      </c>
      <c r="I49" s="14">
        <v>90.26</v>
      </c>
      <c r="J49" s="14">
        <v>91.15</v>
      </c>
      <c r="K49" s="14">
        <v>91.52</v>
      </c>
      <c r="L49" s="14">
        <v>121.89</v>
      </c>
      <c r="M49" s="14">
        <v>123.84</v>
      </c>
      <c r="N49" s="15">
        <v>124.04</v>
      </c>
      <c r="O49" s="76">
        <v>160.71</v>
      </c>
      <c r="P49" s="76">
        <v>163.96</v>
      </c>
      <c r="Q49" s="76">
        <v>166.57</v>
      </c>
      <c r="R49" s="76">
        <v>166.9</v>
      </c>
      <c r="S49" s="76">
        <v>173.64000000000001</v>
      </c>
      <c r="T49" s="76">
        <v>179.77</v>
      </c>
      <c r="U49" s="77">
        <v>187.66</v>
      </c>
    </row>
    <row r="50" ht="12.75" customHeight="1">
      <c r="A50" s="13">
        <v>48.0</v>
      </c>
      <c r="B50" s="45">
        <v>24.700000000000003</v>
      </c>
      <c r="C50" s="45">
        <v>30.830000000000002</v>
      </c>
      <c r="D50" s="45">
        <v>36.51</v>
      </c>
      <c r="E50" s="45">
        <v>44.35</v>
      </c>
      <c r="F50" s="45">
        <v>55.34</v>
      </c>
      <c r="G50" s="45">
        <v>65.89</v>
      </c>
      <c r="H50" s="45">
        <v>73.88</v>
      </c>
      <c r="I50" s="14">
        <v>91.44</v>
      </c>
      <c r="J50" s="14">
        <v>92.34</v>
      </c>
      <c r="K50" s="14">
        <v>92.78</v>
      </c>
      <c r="L50" s="14">
        <v>123.73</v>
      </c>
      <c r="M50" s="14">
        <v>125.73</v>
      </c>
      <c r="N50" s="15">
        <v>125.89</v>
      </c>
      <c r="O50" s="76">
        <v>160.87</v>
      </c>
      <c r="P50" s="76">
        <v>165.47</v>
      </c>
      <c r="Q50" s="76">
        <v>167.88</v>
      </c>
      <c r="R50" s="76">
        <v>169.28</v>
      </c>
      <c r="S50" s="76">
        <v>176.05</v>
      </c>
      <c r="T50" s="76">
        <v>182.19</v>
      </c>
      <c r="U50" s="77">
        <v>190.13</v>
      </c>
    </row>
    <row r="51" ht="12.75" customHeight="1">
      <c r="A51" s="13">
        <v>49.0</v>
      </c>
      <c r="B51" s="45">
        <v>24.720000000000002</v>
      </c>
      <c r="C51" s="45">
        <v>30.85</v>
      </c>
      <c r="D51" s="45">
        <v>36.589999999999996</v>
      </c>
      <c r="E51" s="45">
        <v>44.37</v>
      </c>
      <c r="F51" s="45">
        <v>55.75</v>
      </c>
      <c r="G51" s="45">
        <v>67.22</v>
      </c>
      <c r="H51" s="45">
        <v>74.31</v>
      </c>
      <c r="I51" s="14">
        <v>92.97</v>
      </c>
      <c r="J51" s="14">
        <v>93.88</v>
      </c>
      <c r="K51" s="14">
        <v>94.06</v>
      </c>
      <c r="L51" s="14">
        <v>125.44</v>
      </c>
      <c r="M51" s="14">
        <v>127.47</v>
      </c>
      <c r="N51" s="15">
        <v>127.65</v>
      </c>
      <c r="O51" s="76">
        <v>162.63</v>
      </c>
      <c r="P51" s="76">
        <v>165.89000000000001</v>
      </c>
      <c r="Q51" s="76">
        <v>168.3</v>
      </c>
      <c r="R51" s="76">
        <v>171.54</v>
      </c>
      <c r="S51" s="76">
        <v>178.39000000000001</v>
      </c>
      <c r="T51" s="76">
        <v>184.45000000000002</v>
      </c>
      <c r="U51" s="77">
        <v>192.33</v>
      </c>
    </row>
    <row r="52" ht="12.75" customHeight="1">
      <c r="A52" s="13">
        <v>50.0</v>
      </c>
      <c r="B52" s="47">
        <v>24.73</v>
      </c>
      <c r="C52" s="47">
        <v>30.860000000000003</v>
      </c>
      <c r="D52" s="47">
        <v>36.61</v>
      </c>
      <c r="E52" s="47">
        <v>44.419999999999995</v>
      </c>
      <c r="F52" s="47">
        <v>55.76</v>
      </c>
      <c r="G52" s="47">
        <v>67.23</v>
      </c>
      <c r="H52" s="47">
        <v>74.72</v>
      </c>
      <c r="I52" s="17">
        <v>94.52</v>
      </c>
      <c r="J52" s="17">
        <v>95.43</v>
      </c>
      <c r="K52" s="17">
        <v>95.67</v>
      </c>
      <c r="L52" s="17">
        <v>127.45</v>
      </c>
      <c r="M52" s="17">
        <v>129.49</v>
      </c>
      <c r="N52" s="18">
        <v>129.67000000000002</v>
      </c>
      <c r="O52" s="78">
        <v>164.39000000000001</v>
      </c>
      <c r="P52" s="78">
        <v>167.62</v>
      </c>
      <c r="Q52" s="78">
        <v>170.08</v>
      </c>
      <c r="R52" s="78">
        <v>173.41</v>
      </c>
      <c r="S52" s="78">
        <v>180.09</v>
      </c>
      <c r="T52" s="78">
        <v>186.25</v>
      </c>
      <c r="U52" s="79">
        <v>194.1</v>
      </c>
    </row>
    <row r="53" ht="12.75" customHeight="1">
      <c r="A53" s="31">
        <v>51.0</v>
      </c>
      <c r="B53" s="49">
        <v>24.790000000000003</v>
      </c>
      <c r="C53" s="49">
        <v>30.87</v>
      </c>
      <c r="D53" s="50">
        <v>36.699999999999996</v>
      </c>
      <c r="E53" s="50">
        <v>44.5</v>
      </c>
      <c r="F53" s="50">
        <v>56.04</v>
      </c>
      <c r="G53" s="50">
        <v>67.57000000000001</v>
      </c>
      <c r="H53" s="50">
        <v>75.89</v>
      </c>
      <c r="I53" s="50">
        <v>97.39</v>
      </c>
      <c r="J53" s="50">
        <v>98.36</v>
      </c>
      <c r="K53" s="51">
        <v>98.51</v>
      </c>
      <c r="L53" s="89">
        <v>130.12</v>
      </c>
      <c r="M53" s="89">
        <v>132.2</v>
      </c>
      <c r="N53" s="89">
        <v>132.49</v>
      </c>
      <c r="O53" s="89">
        <v>168.17000000000002</v>
      </c>
      <c r="P53" s="89">
        <v>170.9</v>
      </c>
      <c r="Q53" s="89">
        <v>174.65</v>
      </c>
      <c r="R53" s="89">
        <v>176.73</v>
      </c>
      <c r="S53" s="89">
        <v>184.27</v>
      </c>
      <c r="T53" s="89">
        <v>189.25</v>
      </c>
      <c r="U53" s="89">
        <v>197.14000000000001</v>
      </c>
    </row>
    <row r="54" ht="12.75" customHeight="1">
      <c r="A54" s="19">
        <v>52.0</v>
      </c>
      <c r="B54" s="52">
        <v>24.8</v>
      </c>
      <c r="C54" s="52">
        <v>30.900000000000002</v>
      </c>
      <c r="D54" s="53">
        <v>36.73</v>
      </c>
      <c r="E54" s="53">
        <v>44.519999999999996</v>
      </c>
      <c r="F54" s="53">
        <v>56.05</v>
      </c>
      <c r="G54" s="53">
        <v>67.58</v>
      </c>
      <c r="H54" s="53">
        <v>75.9</v>
      </c>
      <c r="I54" s="53">
        <v>100.10000000000001</v>
      </c>
      <c r="J54" s="53">
        <v>101.09</v>
      </c>
      <c r="K54" s="54">
        <v>101.25</v>
      </c>
      <c r="L54" s="89">
        <v>132.62</v>
      </c>
      <c r="M54" s="89">
        <v>134.76</v>
      </c>
      <c r="N54" s="89">
        <v>135.27</v>
      </c>
      <c r="O54" s="89">
        <v>173.45000000000002</v>
      </c>
      <c r="P54" s="89">
        <v>176.82</v>
      </c>
      <c r="Q54" s="89">
        <v>181.09</v>
      </c>
      <c r="R54" s="89">
        <v>182.75</v>
      </c>
      <c r="S54" s="89">
        <v>190.12</v>
      </c>
      <c r="T54" s="89">
        <v>192.05</v>
      </c>
      <c r="U54" s="89">
        <v>197.84</v>
      </c>
    </row>
    <row r="55" ht="12.75" customHeight="1">
      <c r="A55" s="19">
        <v>53.0</v>
      </c>
      <c r="B55" s="52">
        <v>24.810000000000002</v>
      </c>
      <c r="C55" s="52">
        <v>30.96</v>
      </c>
      <c r="D55" s="53">
        <v>36.739999999999995</v>
      </c>
      <c r="E55" s="53">
        <v>44.79</v>
      </c>
      <c r="F55" s="53">
        <v>56.059999999999995</v>
      </c>
      <c r="G55" s="53">
        <v>67.60000000000001</v>
      </c>
      <c r="H55" s="53">
        <v>76.64</v>
      </c>
      <c r="I55" s="53">
        <v>102.44</v>
      </c>
      <c r="J55" s="53">
        <v>103.45</v>
      </c>
      <c r="K55" s="54">
        <v>103.63</v>
      </c>
      <c r="L55" s="89">
        <v>135.36</v>
      </c>
      <c r="M55" s="89">
        <v>137.63</v>
      </c>
      <c r="N55" s="89">
        <v>139.1</v>
      </c>
      <c r="O55" s="89">
        <v>178.29</v>
      </c>
      <c r="P55" s="89">
        <v>180.65</v>
      </c>
      <c r="Q55" s="89">
        <v>186.35</v>
      </c>
      <c r="R55" s="89">
        <v>187.01</v>
      </c>
      <c r="S55" s="89">
        <v>195.86</v>
      </c>
      <c r="T55" s="89">
        <v>196.64000000000001</v>
      </c>
      <c r="U55" s="89">
        <v>204.04</v>
      </c>
    </row>
    <row r="56" ht="12.75" customHeight="1">
      <c r="A56" s="19">
        <v>54.0</v>
      </c>
      <c r="B56" s="52">
        <v>24.82</v>
      </c>
      <c r="C56" s="52">
        <v>31.01</v>
      </c>
      <c r="D56" s="53">
        <v>36.8</v>
      </c>
      <c r="E56" s="53">
        <v>44.87</v>
      </c>
      <c r="F56" s="53">
        <v>56.07</v>
      </c>
      <c r="G56" s="53">
        <v>67.61</v>
      </c>
      <c r="H56" s="53">
        <v>76.69000000000001</v>
      </c>
      <c r="I56" s="53">
        <v>109.43</v>
      </c>
      <c r="J56" s="53">
        <v>112.59</v>
      </c>
      <c r="K56" s="54">
        <v>113.63</v>
      </c>
      <c r="L56" s="89">
        <v>138.11</v>
      </c>
      <c r="M56" s="89">
        <v>141.29</v>
      </c>
      <c r="N56" s="89">
        <v>142.73</v>
      </c>
      <c r="O56" s="89">
        <v>180.09</v>
      </c>
      <c r="P56" s="89">
        <v>182.76</v>
      </c>
      <c r="Q56" s="89">
        <v>187.39000000000001</v>
      </c>
      <c r="R56" s="89">
        <v>189.24</v>
      </c>
      <c r="S56" s="89">
        <v>198.63</v>
      </c>
      <c r="T56" s="89">
        <v>201.35</v>
      </c>
      <c r="U56" s="89">
        <v>208.74</v>
      </c>
    </row>
    <row r="57" ht="12.75" customHeight="1">
      <c r="A57" s="19">
        <v>55.0</v>
      </c>
      <c r="B57" s="55">
        <v>24.830000000000002</v>
      </c>
      <c r="C57" s="55">
        <v>31.05</v>
      </c>
      <c r="D57" s="56">
        <v>36.809999999999995</v>
      </c>
      <c r="E57" s="56">
        <v>45.08</v>
      </c>
      <c r="F57" s="56">
        <v>56.14</v>
      </c>
      <c r="G57" s="56">
        <v>67.62</v>
      </c>
      <c r="H57" s="56">
        <v>76.76</v>
      </c>
      <c r="I57" s="56">
        <v>111.69</v>
      </c>
      <c r="J57" s="56">
        <v>114.07000000000001</v>
      </c>
      <c r="K57" s="57">
        <v>114.60000000000001</v>
      </c>
      <c r="L57" s="90">
        <v>140.54</v>
      </c>
      <c r="M57" s="90">
        <v>143.8</v>
      </c>
      <c r="N57" s="90">
        <v>145.57</v>
      </c>
      <c r="O57" s="90">
        <v>184.12</v>
      </c>
      <c r="P57" s="90">
        <v>187.05</v>
      </c>
      <c r="Q57" s="90">
        <v>189.82</v>
      </c>
      <c r="R57" s="90">
        <v>193.65</v>
      </c>
      <c r="S57" s="90">
        <v>199.54</v>
      </c>
      <c r="T57" s="90">
        <v>205.66</v>
      </c>
      <c r="U57" s="90">
        <v>213.15</v>
      </c>
    </row>
    <row r="58" ht="12.75" customHeight="1">
      <c r="A58" s="32">
        <v>56.0</v>
      </c>
      <c r="B58" s="43">
        <v>24.84</v>
      </c>
      <c r="C58" s="43">
        <v>31.09</v>
      </c>
      <c r="D58" s="43">
        <v>36.86</v>
      </c>
      <c r="E58" s="43">
        <v>45.089999999999996</v>
      </c>
      <c r="F58" s="43">
        <v>56.16</v>
      </c>
      <c r="G58" s="43">
        <v>67.67</v>
      </c>
      <c r="H58" s="43">
        <v>77.62</v>
      </c>
      <c r="I58" s="43">
        <v>112.97</v>
      </c>
      <c r="J58" s="43">
        <v>115.04</v>
      </c>
      <c r="K58" s="44">
        <v>115.57000000000001</v>
      </c>
      <c r="L58" s="91">
        <v>143.58</v>
      </c>
      <c r="M58" s="91">
        <v>146.93</v>
      </c>
      <c r="N58" s="91">
        <v>149.33</v>
      </c>
      <c r="O58" s="91">
        <v>188.03</v>
      </c>
      <c r="P58" s="91">
        <v>191.1</v>
      </c>
      <c r="Q58" s="91">
        <v>193.81</v>
      </c>
      <c r="R58" s="91">
        <v>197.57</v>
      </c>
      <c r="S58" s="91">
        <v>205.26</v>
      </c>
      <c r="T58" s="91">
        <v>209.58</v>
      </c>
      <c r="U58" s="91">
        <v>217.05</v>
      </c>
    </row>
    <row r="59" ht="12.75" customHeight="1">
      <c r="A59" s="13">
        <v>57.0</v>
      </c>
      <c r="B59" s="45">
        <v>25.290000000000003</v>
      </c>
      <c r="C59" s="45">
        <v>31.220000000000002</v>
      </c>
      <c r="D59" s="45">
        <v>36.92</v>
      </c>
      <c r="E59" s="45">
        <v>46.44</v>
      </c>
      <c r="F59" s="45">
        <v>56.21</v>
      </c>
      <c r="G59" s="45">
        <v>67.73</v>
      </c>
      <c r="H59" s="45">
        <v>78.41000000000001</v>
      </c>
      <c r="I59" s="45">
        <v>114.12</v>
      </c>
      <c r="J59" s="45">
        <v>116.01</v>
      </c>
      <c r="K59" s="46">
        <v>116.68</v>
      </c>
      <c r="L59" s="91">
        <v>146.25</v>
      </c>
      <c r="M59" s="91">
        <v>148.67000000000002</v>
      </c>
      <c r="N59" s="91">
        <v>151.43</v>
      </c>
      <c r="O59" s="91">
        <v>194.71</v>
      </c>
      <c r="P59" s="91">
        <v>197.24</v>
      </c>
      <c r="Q59" s="91">
        <v>197.99</v>
      </c>
      <c r="R59" s="91">
        <v>201.59</v>
      </c>
      <c r="S59" s="91">
        <v>208.52</v>
      </c>
      <c r="T59" s="91">
        <v>216.68</v>
      </c>
      <c r="U59" s="91">
        <v>223.21</v>
      </c>
    </row>
    <row r="60" ht="12.75" customHeight="1">
      <c r="A60" s="13">
        <v>58.0</v>
      </c>
      <c r="B60" s="45">
        <v>25.3</v>
      </c>
      <c r="C60" s="45">
        <v>31.23</v>
      </c>
      <c r="D60" s="45">
        <v>36.93</v>
      </c>
      <c r="E60" s="45">
        <v>46.489999999999995</v>
      </c>
      <c r="F60" s="45">
        <v>56.22</v>
      </c>
      <c r="G60" s="45">
        <v>67.79</v>
      </c>
      <c r="H60" s="45">
        <v>79.08</v>
      </c>
      <c r="I60" s="45">
        <v>115.28</v>
      </c>
      <c r="J60" s="45">
        <v>116.98</v>
      </c>
      <c r="K60" s="46">
        <v>117.8</v>
      </c>
      <c r="L60" s="91">
        <v>148.63</v>
      </c>
      <c r="M60" s="91">
        <v>151.91</v>
      </c>
      <c r="N60" s="91">
        <v>154.75</v>
      </c>
      <c r="O60" s="91">
        <v>195.13</v>
      </c>
      <c r="P60" s="91">
        <v>198.1</v>
      </c>
      <c r="Q60" s="91">
        <v>201.06</v>
      </c>
      <c r="R60" s="91">
        <v>205.47</v>
      </c>
      <c r="S60" s="91">
        <v>209.24</v>
      </c>
      <c r="T60" s="91">
        <v>220.44</v>
      </c>
      <c r="U60" s="91">
        <v>227.01</v>
      </c>
    </row>
    <row r="61" ht="12.75" customHeight="1">
      <c r="A61" s="13">
        <v>59.0</v>
      </c>
      <c r="B61" s="45">
        <v>25.37</v>
      </c>
      <c r="C61" s="45">
        <v>31.25</v>
      </c>
      <c r="D61" s="45">
        <v>37.19</v>
      </c>
      <c r="E61" s="45">
        <v>46.5</v>
      </c>
      <c r="F61" s="45">
        <v>56.519999999999996</v>
      </c>
      <c r="G61" s="45">
        <v>67.84</v>
      </c>
      <c r="H61" s="45">
        <v>80.4</v>
      </c>
      <c r="I61" s="45">
        <v>116.42</v>
      </c>
      <c r="J61" s="45">
        <v>117.95</v>
      </c>
      <c r="K61" s="46">
        <v>118.92</v>
      </c>
      <c r="L61" s="91">
        <v>151.29</v>
      </c>
      <c r="M61" s="91">
        <v>153.71</v>
      </c>
      <c r="N61" s="91">
        <v>158.35</v>
      </c>
      <c r="O61" s="91">
        <v>198.71</v>
      </c>
      <c r="P61" s="91">
        <v>201.88</v>
      </c>
      <c r="Q61" s="91">
        <v>204.83</v>
      </c>
      <c r="R61" s="91">
        <v>209.22</v>
      </c>
      <c r="S61" s="91">
        <v>212.84</v>
      </c>
      <c r="T61" s="91">
        <v>224.01</v>
      </c>
      <c r="U61" s="91">
        <v>230.75</v>
      </c>
    </row>
    <row r="62" ht="12.75" customHeight="1">
      <c r="A62" s="16">
        <v>60.0</v>
      </c>
      <c r="B62" s="47">
        <v>26.020000000000003</v>
      </c>
      <c r="C62" s="47">
        <v>32.46</v>
      </c>
      <c r="D62" s="47">
        <v>37.82</v>
      </c>
      <c r="E62" s="47">
        <v>48.12</v>
      </c>
      <c r="F62" s="47">
        <v>57.57</v>
      </c>
      <c r="G62" s="47">
        <v>67.9</v>
      </c>
      <c r="H62" s="47">
        <v>80.9</v>
      </c>
      <c r="I62" s="47">
        <v>117.57000000000001</v>
      </c>
      <c r="J62" s="47">
        <v>118.92</v>
      </c>
      <c r="K62" s="48">
        <v>120.04</v>
      </c>
      <c r="L62" s="92">
        <v>154.33</v>
      </c>
      <c r="M62" s="92">
        <v>156.83</v>
      </c>
      <c r="N62" s="92">
        <v>160.9</v>
      </c>
      <c r="O62" s="92">
        <v>202.8</v>
      </c>
      <c r="P62" s="92">
        <v>205.71</v>
      </c>
      <c r="Q62" s="92">
        <v>210.93</v>
      </c>
      <c r="R62" s="92">
        <v>213.14000000000001</v>
      </c>
      <c r="S62" s="92">
        <v>216.58</v>
      </c>
      <c r="T62" s="92">
        <v>227.91</v>
      </c>
      <c r="U62" s="92">
        <v>234.49</v>
      </c>
    </row>
    <row r="63" ht="12.75" customHeight="1">
      <c r="A63" s="19">
        <v>61.0</v>
      </c>
      <c r="B63" s="49">
        <v>26.03</v>
      </c>
      <c r="C63" s="49">
        <v>32.559999999999995</v>
      </c>
      <c r="D63" s="50">
        <v>38.129999999999995</v>
      </c>
      <c r="E63" s="50">
        <v>48.269999999999996</v>
      </c>
      <c r="F63" s="50">
        <v>57.58</v>
      </c>
      <c r="G63" s="50">
        <v>67.91000000000001</v>
      </c>
      <c r="H63" s="50">
        <v>81.4</v>
      </c>
      <c r="I63" s="50">
        <v>118.72</v>
      </c>
      <c r="J63" s="50">
        <v>119.89</v>
      </c>
      <c r="K63" s="51">
        <v>121.16</v>
      </c>
      <c r="L63" s="89">
        <v>157.86</v>
      </c>
      <c r="M63" s="89">
        <v>159.37</v>
      </c>
      <c r="N63" s="89">
        <v>166.20000000000002</v>
      </c>
      <c r="O63" s="89">
        <v>206.66</v>
      </c>
      <c r="P63" s="89">
        <v>209.52</v>
      </c>
      <c r="Q63" s="89">
        <v>212.78</v>
      </c>
      <c r="R63" s="89">
        <v>216.87</v>
      </c>
      <c r="S63" s="89">
        <v>220.47</v>
      </c>
      <c r="T63" s="89">
        <v>231.66</v>
      </c>
      <c r="U63" s="89">
        <v>238.12</v>
      </c>
    </row>
    <row r="64" ht="12.75" customHeight="1">
      <c r="A64" s="23">
        <v>62.0</v>
      </c>
      <c r="B64" s="52">
        <v>27.1</v>
      </c>
      <c r="C64" s="52">
        <v>34.86</v>
      </c>
      <c r="D64" s="53">
        <v>38.82</v>
      </c>
      <c r="E64" s="53">
        <v>49.64</v>
      </c>
      <c r="F64" s="53">
        <v>58.47</v>
      </c>
      <c r="G64" s="53">
        <v>68.96000000000001</v>
      </c>
      <c r="H64" s="53">
        <v>81.9</v>
      </c>
      <c r="I64" s="53">
        <v>119.87</v>
      </c>
      <c r="J64" s="53">
        <v>120.9</v>
      </c>
      <c r="K64" s="54">
        <v>122.28</v>
      </c>
      <c r="L64" s="89">
        <v>160.84</v>
      </c>
      <c r="M64" s="89">
        <v>162.37</v>
      </c>
      <c r="N64" s="89">
        <v>170.65</v>
      </c>
      <c r="O64" s="89">
        <v>211.63</v>
      </c>
      <c r="P64" s="89">
        <v>217.31</v>
      </c>
      <c r="Q64" s="89">
        <v>217.93</v>
      </c>
      <c r="R64" s="89">
        <v>220.75</v>
      </c>
      <c r="S64" s="89">
        <v>223.97</v>
      </c>
      <c r="T64" s="89">
        <v>235.43</v>
      </c>
      <c r="U64" s="89">
        <v>241.84</v>
      </c>
    </row>
    <row r="65" ht="12.75" customHeight="1">
      <c r="A65" s="23">
        <v>63.0</v>
      </c>
      <c r="B65" s="52">
        <v>27.110000000000003</v>
      </c>
      <c r="C65" s="52">
        <v>34.87</v>
      </c>
      <c r="D65" s="53">
        <v>39.19</v>
      </c>
      <c r="E65" s="53">
        <v>49.66</v>
      </c>
      <c r="F65" s="53">
        <v>58.87</v>
      </c>
      <c r="G65" s="53">
        <v>69.53</v>
      </c>
      <c r="H65" s="53">
        <v>82.4</v>
      </c>
      <c r="I65" s="53">
        <v>121.03</v>
      </c>
      <c r="J65" s="53">
        <v>122.03</v>
      </c>
      <c r="K65" s="54">
        <v>123.4</v>
      </c>
      <c r="L65" s="89">
        <v>164.58</v>
      </c>
      <c r="M65" s="89">
        <v>166.14000000000001</v>
      </c>
      <c r="N65" s="89">
        <v>175.12</v>
      </c>
      <c r="O65" s="89">
        <v>212.66</v>
      </c>
      <c r="P65" s="89">
        <v>217.8</v>
      </c>
      <c r="Q65" s="89">
        <v>218.75</v>
      </c>
      <c r="R65" s="89">
        <v>224.32</v>
      </c>
      <c r="S65" s="89">
        <v>227.66</v>
      </c>
      <c r="T65" s="89">
        <v>240.44</v>
      </c>
      <c r="U65" s="89">
        <v>246.08</v>
      </c>
    </row>
    <row r="66" ht="12.75" customHeight="1">
      <c r="A66" s="23">
        <v>64.0</v>
      </c>
      <c r="B66" s="52">
        <v>27.830000000000002</v>
      </c>
      <c r="C66" s="52">
        <v>34.89</v>
      </c>
      <c r="D66" s="53">
        <v>39.83</v>
      </c>
      <c r="E66" s="53">
        <v>49.69</v>
      </c>
      <c r="F66" s="53">
        <v>59.29</v>
      </c>
      <c r="G66" s="53">
        <v>69.54</v>
      </c>
      <c r="H66" s="53">
        <v>82.89</v>
      </c>
      <c r="I66" s="53">
        <v>122.18</v>
      </c>
      <c r="J66" s="53">
        <v>123.17</v>
      </c>
      <c r="K66" s="54">
        <v>124.52</v>
      </c>
      <c r="L66" s="89">
        <v>165.74</v>
      </c>
      <c r="M66" s="89">
        <v>167.42000000000002</v>
      </c>
      <c r="N66" s="89">
        <v>178.19</v>
      </c>
      <c r="O66" s="89">
        <v>214.9</v>
      </c>
      <c r="P66" s="89">
        <v>217.91</v>
      </c>
      <c r="Q66" s="89">
        <v>225.84</v>
      </c>
      <c r="R66" s="89">
        <v>228.22</v>
      </c>
      <c r="S66" s="89">
        <v>233.24</v>
      </c>
      <c r="T66" s="89">
        <v>242.66</v>
      </c>
      <c r="U66" s="89">
        <v>248.34</v>
      </c>
    </row>
    <row r="67" ht="12.75" customHeight="1">
      <c r="A67" s="23">
        <v>65.0</v>
      </c>
      <c r="B67" s="55">
        <v>28.14</v>
      </c>
      <c r="C67" s="55">
        <v>35.83</v>
      </c>
      <c r="D67" s="56">
        <v>39.84</v>
      </c>
      <c r="E67" s="56">
        <v>49.73</v>
      </c>
      <c r="F67" s="56">
        <v>59.79</v>
      </c>
      <c r="G67" s="56">
        <v>69.71000000000001</v>
      </c>
      <c r="H67" s="56">
        <v>83.04</v>
      </c>
      <c r="I67" s="56">
        <v>123.33</v>
      </c>
      <c r="J67" s="56">
        <v>124.29</v>
      </c>
      <c r="K67" s="57">
        <v>125.63000000000001</v>
      </c>
      <c r="L67" s="90">
        <v>169.47</v>
      </c>
      <c r="M67" s="90">
        <v>171.08</v>
      </c>
      <c r="N67" s="90">
        <v>182.48</v>
      </c>
      <c r="O67" s="90">
        <v>216.75</v>
      </c>
      <c r="P67" s="90">
        <v>219.76</v>
      </c>
      <c r="Q67" s="90">
        <v>227.05</v>
      </c>
      <c r="R67" s="90">
        <v>228.72</v>
      </c>
      <c r="S67" s="90">
        <v>235.25</v>
      </c>
      <c r="T67" s="90">
        <v>244.63</v>
      </c>
      <c r="U67" s="90">
        <v>250.36</v>
      </c>
    </row>
    <row r="68" ht="12.75" customHeight="1">
      <c r="A68" s="9">
        <v>66.0</v>
      </c>
      <c r="B68" s="43">
        <v>28.270000000000003</v>
      </c>
      <c r="C68" s="43">
        <v>36.18</v>
      </c>
      <c r="D68" s="43">
        <v>39.85</v>
      </c>
      <c r="E68" s="43">
        <v>49.74999999999999</v>
      </c>
      <c r="F68" s="43">
        <v>59.839999999999996</v>
      </c>
      <c r="G68" s="43">
        <v>69.92</v>
      </c>
      <c r="H68" s="43">
        <v>83.39</v>
      </c>
      <c r="I68" s="43">
        <v>124.48</v>
      </c>
      <c r="J68" s="43">
        <v>125.43</v>
      </c>
      <c r="K68" s="44">
        <v>126.77</v>
      </c>
      <c r="L68" s="91">
        <v>172.6</v>
      </c>
      <c r="M68" s="91">
        <v>174.24</v>
      </c>
      <c r="N68" s="91">
        <v>186.03</v>
      </c>
      <c r="O68" s="91">
        <v>219.21</v>
      </c>
      <c r="P68" s="91">
        <v>222.06</v>
      </c>
      <c r="Q68" s="91">
        <v>228.1</v>
      </c>
      <c r="R68" s="91">
        <v>230.84</v>
      </c>
      <c r="S68" s="91">
        <v>237.32</v>
      </c>
      <c r="T68" s="91">
        <v>246.75</v>
      </c>
      <c r="U68" s="91">
        <v>252.3</v>
      </c>
    </row>
    <row r="69" ht="12.75" customHeight="1">
      <c r="A69" s="33">
        <v>67.0</v>
      </c>
      <c r="B69" s="45">
        <v>28.28</v>
      </c>
      <c r="C69" s="45">
        <v>36.23</v>
      </c>
      <c r="D69" s="45">
        <v>39.86</v>
      </c>
      <c r="E69" s="45">
        <v>49.839999999999996</v>
      </c>
      <c r="F69" s="45">
        <v>60.309999999999995</v>
      </c>
      <c r="G69" s="45">
        <v>70.26</v>
      </c>
      <c r="H69" s="45">
        <v>84.22</v>
      </c>
      <c r="I69" s="45">
        <v>125.64</v>
      </c>
      <c r="J69" s="45">
        <v>126.55</v>
      </c>
      <c r="K69" s="46">
        <v>127.88000000000001</v>
      </c>
      <c r="L69" s="91">
        <v>175.68</v>
      </c>
      <c r="M69" s="91">
        <v>177.33</v>
      </c>
      <c r="N69" s="91">
        <v>189.52</v>
      </c>
      <c r="O69" s="91">
        <v>222.78</v>
      </c>
      <c r="P69" s="91">
        <v>225.78</v>
      </c>
      <c r="Q69" s="91">
        <v>228.59</v>
      </c>
      <c r="R69" s="91">
        <v>234.43</v>
      </c>
      <c r="S69" s="91">
        <v>240.87</v>
      </c>
      <c r="T69" s="91">
        <v>250.02</v>
      </c>
      <c r="U69" s="91">
        <v>255.74</v>
      </c>
    </row>
    <row r="70" ht="12.75" customHeight="1">
      <c r="A70" s="33">
        <v>68.0</v>
      </c>
      <c r="B70" s="45">
        <v>28.59</v>
      </c>
      <c r="C70" s="45">
        <v>36.86</v>
      </c>
      <c r="D70" s="45">
        <v>42.27</v>
      </c>
      <c r="E70" s="45">
        <v>50.879999999999995</v>
      </c>
      <c r="F70" s="45">
        <v>61.199999999999996</v>
      </c>
      <c r="G70" s="45">
        <v>71.33</v>
      </c>
      <c r="H70" s="45">
        <v>84.27000000000001</v>
      </c>
      <c r="I70" s="45">
        <v>126.79</v>
      </c>
      <c r="J70" s="45">
        <v>127.69</v>
      </c>
      <c r="K70" s="46">
        <v>129.01</v>
      </c>
      <c r="L70" s="91">
        <v>179.61</v>
      </c>
      <c r="M70" s="91">
        <v>181.32</v>
      </c>
      <c r="N70" s="91">
        <v>192.88</v>
      </c>
      <c r="O70" s="91">
        <v>226.54</v>
      </c>
      <c r="P70" s="91">
        <v>232.94</v>
      </c>
      <c r="Q70" s="91">
        <v>235.24</v>
      </c>
      <c r="R70" s="91">
        <v>239.0</v>
      </c>
      <c r="S70" s="91">
        <v>244.42000000000002</v>
      </c>
      <c r="T70" s="91">
        <v>253.71</v>
      </c>
      <c r="U70" s="91">
        <v>259.26</v>
      </c>
    </row>
    <row r="71" ht="12.75" customHeight="1">
      <c r="A71" s="33">
        <v>69.0</v>
      </c>
      <c r="B71" s="45">
        <v>29.19</v>
      </c>
      <c r="C71" s="45">
        <v>37.22</v>
      </c>
      <c r="D71" s="45">
        <v>42.58</v>
      </c>
      <c r="E71" s="45">
        <v>51.28</v>
      </c>
      <c r="F71" s="45">
        <v>61.519999999999996</v>
      </c>
      <c r="G71" s="45">
        <v>71.38000000000001</v>
      </c>
      <c r="H71" s="45">
        <v>84.63000000000001</v>
      </c>
      <c r="I71" s="45">
        <v>127.95</v>
      </c>
      <c r="J71" s="45">
        <v>128.83</v>
      </c>
      <c r="K71" s="46">
        <v>130.13</v>
      </c>
      <c r="L71" s="91">
        <v>182.59</v>
      </c>
      <c r="M71" s="91">
        <v>184.31</v>
      </c>
      <c r="N71" s="91">
        <v>196.49</v>
      </c>
      <c r="O71" s="91">
        <v>230.04</v>
      </c>
      <c r="P71" s="91">
        <v>233.12</v>
      </c>
      <c r="Q71" s="91">
        <v>235.88</v>
      </c>
      <c r="R71" s="91">
        <v>241.3</v>
      </c>
      <c r="S71" s="91">
        <v>247.78</v>
      </c>
      <c r="T71" s="91">
        <v>257.01</v>
      </c>
      <c r="U71" s="91">
        <v>262.5</v>
      </c>
    </row>
    <row r="72" ht="12.75" customHeight="1">
      <c r="A72" s="16">
        <v>70.0</v>
      </c>
      <c r="B72" s="47">
        <v>29.330000000000002</v>
      </c>
      <c r="C72" s="47">
        <v>37.73</v>
      </c>
      <c r="D72" s="47">
        <v>43.5</v>
      </c>
      <c r="E72" s="47">
        <v>53.47</v>
      </c>
      <c r="F72" s="47">
        <v>62.76</v>
      </c>
      <c r="G72" s="47">
        <v>71.44000000000001</v>
      </c>
      <c r="H72" s="47">
        <v>85.35000000000001</v>
      </c>
      <c r="I72" s="47">
        <v>129.09</v>
      </c>
      <c r="J72" s="47">
        <v>129.96</v>
      </c>
      <c r="K72" s="48">
        <v>131.25</v>
      </c>
      <c r="L72" s="92">
        <v>185.49</v>
      </c>
      <c r="M72" s="92">
        <v>187.26</v>
      </c>
      <c r="N72" s="92">
        <v>199.78</v>
      </c>
      <c r="O72" s="92">
        <v>233.63</v>
      </c>
      <c r="P72" s="92">
        <v>236.66</v>
      </c>
      <c r="Q72" s="92">
        <v>239.54</v>
      </c>
      <c r="R72" s="92">
        <v>244.84</v>
      </c>
      <c r="S72" s="92">
        <v>251.26000000000002</v>
      </c>
      <c r="T72" s="92">
        <v>260.85</v>
      </c>
      <c r="U72" s="92">
        <v>265.88</v>
      </c>
    </row>
    <row r="73" ht="12.75" customHeight="1">
      <c r="A73" s="35">
        <v>71.0</v>
      </c>
      <c r="B73" s="49">
        <v>29.400000000000002</v>
      </c>
      <c r="C73" s="49">
        <v>37.8</v>
      </c>
      <c r="D73" s="50">
        <v>44.26</v>
      </c>
      <c r="E73" s="50">
        <v>53.75</v>
      </c>
      <c r="F73" s="50">
        <v>63.28</v>
      </c>
      <c r="G73" s="50">
        <v>72.63000000000001</v>
      </c>
      <c r="H73" s="50">
        <v>85.53</v>
      </c>
      <c r="I73" s="50">
        <v>130.24</v>
      </c>
      <c r="J73" s="50">
        <v>131.09</v>
      </c>
      <c r="K73" s="51">
        <v>132.37</v>
      </c>
      <c r="L73" s="89">
        <v>188.96</v>
      </c>
      <c r="M73" s="89">
        <v>190.77</v>
      </c>
      <c r="N73" s="89">
        <v>203.4</v>
      </c>
      <c r="O73" s="89">
        <v>236.33</v>
      </c>
      <c r="P73" s="89">
        <v>245.06</v>
      </c>
      <c r="Q73" s="89">
        <v>245.35</v>
      </c>
      <c r="R73" s="89">
        <v>247.62</v>
      </c>
      <c r="S73" s="89">
        <v>253.76000000000002</v>
      </c>
      <c r="T73" s="89">
        <v>263.38</v>
      </c>
      <c r="U73" s="89">
        <v>268.61</v>
      </c>
    </row>
    <row r="74" ht="12.75" customHeight="1">
      <c r="A74" s="23">
        <v>72.0</v>
      </c>
      <c r="B74" s="52">
        <v>30.240000000000002</v>
      </c>
      <c r="C74" s="52">
        <v>37.809999999999995</v>
      </c>
      <c r="D74" s="53">
        <v>45.19</v>
      </c>
      <c r="E74" s="53">
        <v>53.76</v>
      </c>
      <c r="F74" s="53">
        <v>64.33</v>
      </c>
      <c r="G74" s="53">
        <v>75.73</v>
      </c>
      <c r="H74" s="53">
        <v>85.66000000000001</v>
      </c>
      <c r="I74" s="53">
        <v>131.39000000000001</v>
      </c>
      <c r="J74" s="53">
        <v>132.22</v>
      </c>
      <c r="K74" s="54">
        <v>133.49</v>
      </c>
      <c r="L74" s="89">
        <v>191.95000000000002</v>
      </c>
      <c r="M74" s="89">
        <v>193.79</v>
      </c>
      <c r="N74" s="89">
        <v>206.70000000000002</v>
      </c>
      <c r="O74" s="89">
        <v>240.3</v>
      </c>
      <c r="P74" s="89">
        <v>246.41</v>
      </c>
      <c r="Q74" s="89">
        <v>249.07</v>
      </c>
      <c r="R74" s="89">
        <v>251.09</v>
      </c>
      <c r="S74" s="89">
        <v>257.19</v>
      </c>
      <c r="T74" s="89">
        <v>266.75</v>
      </c>
      <c r="U74" s="89">
        <v>271.98</v>
      </c>
    </row>
    <row r="75" ht="12.75" customHeight="1">
      <c r="A75" s="23">
        <v>73.0</v>
      </c>
      <c r="B75" s="52">
        <v>30.430000000000003</v>
      </c>
      <c r="C75" s="52">
        <v>38.18</v>
      </c>
      <c r="D75" s="53">
        <v>45.199999999999996</v>
      </c>
      <c r="E75" s="53">
        <v>54.559999999999995</v>
      </c>
      <c r="F75" s="53">
        <v>64.94000000000001</v>
      </c>
      <c r="G75" s="53">
        <v>75.77000000000001</v>
      </c>
      <c r="H75" s="53">
        <v>85.67</v>
      </c>
      <c r="I75" s="53">
        <v>132.55</v>
      </c>
      <c r="J75" s="53">
        <v>133.35</v>
      </c>
      <c r="K75" s="54">
        <v>135.36</v>
      </c>
      <c r="L75" s="89">
        <v>195.17000000000002</v>
      </c>
      <c r="M75" s="89">
        <v>197.04</v>
      </c>
      <c r="N75" s="89">
        <v>210.11</v>
      </c>
      <c r="O75" s="89">
        <v>243.55</v>
      </c>
      <c r="P75" s="89">
        <v>246.74</v>
      </c>
      <c r="Q75" s="89">
        <v>249.51000000000002</v>
      </c>
      <c r="R75" s="89">
        <v>253.89000000000001</v>
      </c>
      <c r="S75" s="89">
        <v>259.73</v>
      </c>
      <c r="T75" s="89">
        <v>269.27</v>
      </c>
      <c r="U75" s="89">
        <v>274.49</v>
      </c>
    </row>
    <row r="76" ht="12.75" customHeight="1">
      <c r="A76" s="23">
        <v>74.0</v>
      </c>
      <c r="B76" s="52">
        <v>31.23</v>
      </c>
      <c r="C76" s="52">
        <v>38.19</v>
      </c>
      <c r="D76" s="53">
        <v>45.21</v>
      </c>
      <c r="E76" s="53">
        <v>54.57</v>
      </c>
      <c r="F76" s="53">
        <v>66.01</v>
      </c>
      <c r="G76" s="53">
        <v>75.87</v>
      </c>
      <c r="H76" s="53">
        <v>85.68</v>
      </c>
      <c r="I76" s="53">
        <v>133.7</v>
      </c>
      <c r="J76" s="53">
        <v>134.47</v>
      </c>
      <c r="K76" s="54">
        <v>138.1</v>
      </c>
      <c r="L76" s="89">
        <v>198.59</v>
      </c>
      <c r="M76" s="89">
        <v>200.49</v>
      </c>
      <c r="N76" s="89">
        <v>213.35</v>
      </c>
      <c r="O76" s="89">
        <v>246.79</v>
      </c>
      <c r="P76" s="89">
        <v>248.97</v>
      </c>
      <c r="Q76" s="89">
        <v>252.38</v>
      </c>
      <c r="R76" s="89">
        <v>256.49</v>
      </c>
      <c r="S76" s="89">
        <v>262.15</v>
      </c>
      <c r="T76" s="89">
        <v>271.62</v>
      </c>
      <c r="U76" s="89">
        <v>277.12</v>
      </c>
    </row>
    <row r="77" ht="12.75" customHeight="1">
      <c r="A77" s="27">
        <v>75.0</v>
      </c>
      <c r="B77" s="55">
        <v>32.41</v>
      </c>
      <c r="C77" s="55">
        <v>38.23</v>
      </c>
      <c r="D77" s="56">
        <v>45.22</v>
      </c>
      <c r="E77" s="56">
        <v>55.05</v>
      </c>
      <c r="F77" s="56">
        <v>66.03</v>
      </c>
      <c r="G77" s="56">
        <v>76.64</v>
      </c>
      <c r="H77" s="56">
        <v>85.69000000000001</v>
      </c>
      <c r="I77" s="56">
        <v>134.85</v>
      </c>
      <c r="J77" s="56">
        <v>135.44</v>
      </c>
      <c r="K77" s="57">
        <v>140.91</v>
      </c>
      <c r="L77" s="90">
        <v>201.42000000000002</v>
      </c>
      <c r="M77" s="90">
        <v>203.35</v>
      </c>
      <c r="N77" s="90">
        <v>216.96</v>
      </c>
      <c r="O77" s="90">
        <v>250.59</v>
      </c>
      <c r="P77" s="90">
        <v>252.08</v>
      </c>
      <c r="Q77" s="90">
        <v>255.96</v>
      </c>
      <c r="R77" s="90">
        <v>259.53000000000003</v>
      </c>
      <c r="S77" s="90">
        <v>265.17</v>
      </c>
      <c r="T77" s="90">
        <v>274.68</v>
      </c>
      <c r="U77" s="90">
        <v>280.23</v>
      </c>
    </row>
    <row r="78" ht="12.75" customHeight="1">
      <c r="A78" s="5">
        <v>76.0</v>
      </c>
      <c r="B78" s="58">
        <v>34.91</v>
      </c>
      <c r="C78" s="58">
        <v>40.37</v>
      </c>
      <c r="D78" s="58">
        <v>45.51</v>
      </c>
      <c r="E78" s="58">
        <v>55.9</v>
      </c>
      <c r="F78" s="58">
        <v>67.49000000000001</v>
      </c>
      <c r="G78" s="58">
        <v>77.89</v>
      </c>
      <c r="H78" s="58">
        <v>86.54</v>
      </c>
      <c r="I78" s="58">
        <v>136.01</v>
      </c>
      <c r="J78" s="58">
        <v>136.41</v>
      </c>
      <c r="K78" s="59">
        <v>143.70000000000002</v>
      </c>
      <c r="L78" s="93">
        <v>202.58</v>
      </c>
      <c r="M78" s="93">
        <v>204.32</v>
      </c>
      <c r="N78" s="93">
        <v>223.15</v>
      </c>
      <c r="O78" s="93">
        <v>260.12</v>
      </c>
      <c r="P78" s="93">
        <v>261.99</v>
      </c>
      <c r="Q78" s="93">
        <v>265.31</v>
      </c>
      <c r="R78" s="93">
        <v>268.71</v>
      </c>
      <c r="S78" s="93">
        <v>274.12</v>
      </c>
      <c r="T78" s="93">
        <v>283.55</v>
      </c>
      <c r="U78" s="93">
        <v>289.0</v>
      </c>
    </row>
    <row r="79" ht="12.75" customHeight="1">
      <c r="A79" s="9">
        <v>77.0</v>
      </c>
      <c r="B79" s="43">
        <v>36.28</v>
      </c>
      <c r="C79" s="43">
        <v>40.96</v>
      </c>
      <c r="D79" s="43">
        <v>46.06</v>
      </c>
      <c r="E79" s="43">
        <v>56.15</v>
      </c>
      <c r="F79" s="43">
        <v>67.88000000000001</v>
      </c>
      <c r="G79" s="43">
        <v>80.11</v>
      </c>
      <c r="H79" s="43">
        <v>86.58</v>
      </c>
      <c r="I79" s="43">
        <v>137.11</v>
      </c>
      <c r="J79" s="43">
        <v>137.38</v>
      </c>
      <c r="K79" s="44">
        <v>148.85</v>
      </c>
      <c r="L79" s="94">
        <v>206.3</v>
      </c>
      <c r="M79" s="94">
        <v>210.18</v>
      </c>
      <c r="N79" s="94">
        <v>232.01</v>
      </c>
      <c r="O79" s="94">
        <v>270.53000000000003</v>
      </c>
      <c r="P79" s="94">
        <v>272.06</v>
      </c>
      <c r="Q79" s="94">
        <v>274.63</v>
      </c>
      <c r="R79" s="94">
        <v>277.87</v>
      </c>
      <c r="S79" s="94">
        <v>283.22</v>
      </c>
      <c r="T79" s="94">
        <v>292.87</v>
      </c>
      <c r="U79" s="94">
        <v>298.62</v>
      </c>
    </row>
    <row r="80" ht="12.75" customHeight="1">
      <c r="A80" s="13">
        <v>78.0</v>
      </c>
      <c r="B80" s="45">
        <v>36.32</v>
      </c>
      <c r="C80" s="45">
        <v>42.5</v>
      </c>
      <c r="D80" s="45">
        <v>47.42</v>
      </c>
      <c r="E80" s="45">
        <v>56.75</v>
      </c>
      <c r="F80" s="45">
        <v>68.30000000000001</v>
      </c>
      <c r="G80" s="45">
        <v>80.7</v>
      </c>
      <c r="H80" s="45">
        <v>86.59</v>
      </c>
      <c r="I80" s="45">
        <v>138.23</v>
      </c>
      <c r="J80" s="45">
        <v>142.27</v>
      </c>
      <c r="K80" s="46">
        <v>154.92000000000002</v>
      </c>
      <c r="L80" s="95">
        <v>214.41</v>
      </c>
      <c r="M80" s="95">
        <v>219.09</v>
      </c>
      <c r="N80" s="95">
        <v>241.51</v>
      </c>
      <c r="O80" s="95">
        <v>278.27</v>
      </c>
      <c r="P80" s="95">
        <v>279.99</v>
      </c>
      <c r="Q80" s="95">
        <v>282.84000000000003</v>
      </c>
      <c r="R80" s="95">
        <v>285.66</v>
      </c>
      <c r="S80" s="95">
        <v>291.17</v>
      </c>
      <c r="T80" s="95">
        <v>300.93</v>
      </c>
      <c r="U80" s="95">
        <v>306.66</v>
      </c>
      <c r="V80" s="34"/>
      <c r="W80" s="34"/>
      <c r="X80" s="34"/>
      <c r="Y80" s="34"/>
      <c r="Z80" s="34"/>
    </row>
    <row r="81" ht="12.75" customHeight="1">
      <c r="A81" s="13">
        <v>79.0</v>
      </c>
      <c r="B81" s="45">
        <v>37.95</v>
      </c>
      <c r="C81" s="45">
        <v>44.239999999999995</v>
      </c>
      <c r="D81" s="45">
        <v>48.559999999999995</v>
      </c>
      <c r="E81" s="45">
        <v>57.64</v>
      </c>
      <c r="F81" s="45">
        <v>69.72</v>
      </c>
      <c r="G81" s="45">
        <v>81.95</v>
      </c>
      <c r="H81" s="45">
        <v>87.93</v>
      </c>
      <c r="I81" s="45">
        <v>141.65</v>
      </c>
      <c r="J81" s="45">
        <v>146.85</v>
      </c>
      <c r="K81" s="46">
        <v>161.88</v>
      </c>
      <c r="L81" s="91">
        <v>222.53</v>
      </c>
      <c r="M81" s="91">
        <v>227.58</v>
      </c>
      <c r="N81" s="91">
        <v>250.78</v>
      </c>
      <c r="O81" s="91">
        <v>286.26</v>
      </c>
      <c r="P81" s="91">
        <v>288.09000000000003</v>
      </c>
      <c r="Q81" s="91">
        <v>290.87</v>
      </c>
      <c r="R81" s="91">
        <v>293.37</v>
      </c>
      <c r="S81" s="91">
        <v>299.19</v>
      </c>
      <c r="T81" s="91">
        <v>309.14</v>
      </c>
      <c r="U81" s="91">
        <v>314.98</v>
      </c>
    </row>
    <row r="82" ht="12.75" customHeight="1">
      <c r="A82" s="16">
        <v>80.0</v>
      </c>
      <c r="B82" s="47">
        <v>38.99</v>
      </c>
      <c r="C82" s="47">
        <v>45.11</v>
      </c>
      <c r="D82" s="47">
        <v>48.82</v>
      </c>
      <c r="E82" s="47">
        <v>59.01</v>
      </c>
      <c r="F82" s="47">
        <v>70.89</v>
      </c>
      <c r="G82" s="47">
        <v>83.07000000000001</v>
      </c>
      <c r="H82" s="47">
        <v>88.60000000000001</v>
      </c>
      <c r="I82" s="47">
        <v>144.96</v>
      </c>
      <c r="J82" s="47">
        <v>152.43</v>
      </c>
      <c r="K82" s="48">
        <v>167.96</v>
      </c>
      <c r="L82" s="92">
        <v>230.65</v>
      </c>
      <c r="M82" s="92">
        <v>236.36</v>
      </c>
      <c r="N82" s="92">
        <v>259.87</v>
      </c>
      <c r="O82" s="92">
        <v>294.49</v>
      </c>
      <c r="P82" s="92">
        <v>296.1</v>
      </c>
      <c r="Q82" s="92">
        <v>299.19</v>
      </c>
      <c r="R82" s="92">
        <v>301.16</v>
      </c>
      <c r="S82" s="92">
        <v>306.97</v>
      </c>
      <c r="T82" s="92">
        <v>316.95</v>
      </c>
      <c r="U82" s="92">
        <v>322.89</v>
      </c>
    </row>
    <row r="83" ht="12.75" customHeight="1">
      <c r="A83" s="19">
        <v>81.0</v>
      </c>
      <c r="B83" s="49">
        <v>39.94</v>
      </c>
      <c r="C83" s="49">
        <v>45.48</v>
      </c>
      <c r="D83" s="50">
        <v>50.0</v>
      </c>
      <c r="E83" s="50">
        <v>59.41</v>
      </c>
      <c r="F83" s="50">
        <v>71.81</v>
      </c>
      <c r="G83" s="50">
        <v>83.58</v>
      </c>
      <c r="H83" s="50">
        <v>88.91000000000001</v>
      </c>
      <c r="I83" s="50">
        <v>147.93</v>
      </c>
      <c r="J83" s="50">
        <v>156.38</v>
      </c>
      <c r="K83" s="51">
        <v>174.62</v>
      </c>
      <c r="L83" s="96">
        <v>238.85</v>
      </c>
      <c r="M83" s="96">
        <v>244.0</v>
      </c>
      <c r="N83" s="96">
        <v>267.89</v>
      </c>
      <c r="O83" s="96">
        <v>302.43</v>
      </c>
      <c r="P83" s="96">
        <v>304.38</v>
      </c>
      <c r="Q83" s="96">
        <v>307.44</v>
      </c>
      <c r="R83" s="96">
        <v>309.18</v>
      </c>
      <c r="S83" s="96">
        <v>314.79</v>
      </c>
      <c r="T83" s="96">
        <v>324.94</v>
      </c>
      <c r="U83" s="96">
        <v>330.91</v>
      </c>
    </row>
    <row r="84" ht="12.75" customHeight="1">
      <c r="A84" s="23">
        <v>82.0</v>
      </c>
      <c r="B84" s="52">
        <v>41.21</v>
      </c>
      <c r="C84" s="52">
        <v>46.58</v>
      </c>
      <c r="D84" s="53">
        <v>52.26</v>
      </c>
      <c r="E84" s="53">
        <v>60.87</v>
      </c>
      <c r="F84" s="53">
        <v>71.99000000000001</v>
      </c>
      <c r="G84" s="53">
        <v>85.74000000000001</v>
      </c>
      <c r="H84" s="53">
        <v>89.21000000000001</v>
      </c>
      <c r="I84" s="53">
        <v>151.13</v>
      </c>
      <c r="J84" s="53">
        <v>160.83</v>
      </c>
      <c r="K84" s="54">
        <v>180.93</v>
      </c>
      <c r="L84" s="89">
        <v>245.37</v>
      </c>
      <c r="M84" s="89">
        <v>249.25</v>
      </c>
      <c r="N84" s="89">
        <v>275.3</v>
      </c>
      <c r="O84" s="89">
        <v>310.40000000000003</v>
      </c>
      <c r="P84" s="89">
        <v>312.8</v>
      </c>
      <c r="Q84" s="89">
        <v>315.90000000000003</v>
      </c>
      <c r="R84" s="89">
        <v>316.98</v>
      </c>
      <c r="S84" s="89">
        <v>322.68</v>
      </c>
      <c r="T84" s="89">
        <v>332.77</v>
      </c>
      <c r="U84" s="89">
        <v>338.61</v>
      </c>
    </row>
    <row r="85" ht="12.75" customHeight="1">
      <c r="A85" s="19">
        <v>83.0</v>
      </c>
      <c r="B85" s="52">
        <v>41.25</v>
      </c>
      <c r="C85" s="52">
        <v>46.59</v>
      </c>
      <c r="D85" s="53">
        <v>52.27</v>
      </c>
      <c r="E85" s="53">
        <v>60.94</v>
      </c>
      <c r="F85" s="53">
        <v>72.21000000000001</v>
      </c>
      <c r="G85" s="53">
        <v>85.75</v>
      </c>
      <c r="H85" s="53">
        <v>89.52</v>
      </c>
      <c r="I85" s="53">
        <v>154.26</v>
      </c>
      <c r="J85" s="53">
        <v>164.37</v>
      </c>
      <c r="K85" s="54">
        <v>186.32</v>
      </c>
      <c r="L85" s="89">
        <v>253.23000000000002</v>
      </c>
      <c r="M85" s="89">
        <v>256.88</v>
      </c>
      <c r="N85" s="89">
        <v>284.03000000000003</v>
      </c>
      <c r="O85" s="89">
        <v>318.63</v>
      </c>
      <c r="P85" s="89">
        <v>321.39</v>
      </c>
      <c r="Q85" s="89">
        <v>324.46</v>
      </c>
      <c r="R85" s="89">
        <v>325.34000000000003</v>
      </c>
      <c r="S85" s="89">
        <v>330.89</v>
      </c>
      <c r="T85" s="89">
        <v>340.63</v>
      </c>
      <c r="U85" s="89">
        <v>346.79</v>
      </c>
    </row>
    <row r="86" ht="12.75" customHeight="1">
      <c r="A86" s="19">
        <v>84.0</v>
      </c>
      <c r="B86" s="52">
        <v>42.89</v>
      </c>
      <c r="C86" s="52">
        <v>48.44</v>
      </c>
      <c r="D86" s="53">
        <v>53.79</v>
      </c>
      <c r="E86" s="53">
        <v>61.53</v>
      </c>
      <c r="F86" s="53">
        <v>73.98</v>
      </c>
      <c r="G86" s="53">
        <v>86.77000000000001</v>
      </c>
      <c r="H86" s="53">
        <v>89.61</v>
      </c>
      <c r="I86" s="53">
        <v>157.21</v>
      </c>
      <c r="J86" s="53">
        <v>168.33</v>
      </c>
      <c r="K86" s="54">
        <v>191.45000000000002</v>
      </c>
      <c r="L86" s="89">
        <v>264.32</v>
      </c>
      <c r="M86" s="89">
        <v>268.28000000000003</v>
      </c>
      <c r="N86" s="89">
        <v>290.2</v>
      </c>
      <c r="O86" s="89">
        <v>327.40000000000003</v>
      </c>
      <c r="P86" s="89">
        <v>330.42</v>
      </c>
      <c r="Q86" s="89">
        <v>333.74</v>
      </c>
      <c r="R86" s="89">
        <v>333.95</v>
      </c>
      <c r="S86" s="89">
        <v>339.41</v>
      </c>
      <c r="T86" s="89">
        <v>349.13</v>
      </c>
      <c r="U86" s="89">
        <v>355.45</v>
      </c>
    </row>
    <row r="87" ht="12.75" customHeight="1">
      <c r="A87" s="27">
        <v>85.0</v>
      </c>
      <c r="B87" s="55">
        <v>44.04</v>
      </c>
      <c r="C87" s="55">
        <v>48.45</v>
      </c>
      <c r="D87" s="56">
        <v>53.83</v>
      </c>
      <c r="E87" s="56">
        <v>62.51</v>
      </c>
      <c r="F87" s="56">
        <v>74.43</v>
      </c>
      <c r="G87" s="56">
        <v>87.71000000000001</v>
      </c>
      <c r="H87" s="56">
        <v>90.58</v>
      </c>
      <c r="I87" s="56">
        <v>160.45000000000002</v>
      </c>
      <c r="J87" s="56">
        <v>171.92000000000002</v>
      </c>
      <c r="K87" s="57">
        <v>196.82</v>
      </c>
      <c r="L87" s="90">
        <v>269.75</v>
      </c>
      <c r="M87" s="90">
        <v>273.82</v>
      </c>
      <c r="N87" s="90">
        <v>293.93</v>
      </c>
      <c r="O87" s="90">
        <v>335.90000000000003</v>
      </c>
      <c r="P87" s="90">
        <v>339.56</v>
      </c>
      <c r="Q87" s="90">
        <v>342.93</v>
      </c>
      <c r="R87" s="90">
        <v>344.13</v>
      </c>
      <c r="S87" s="90">
        <v>348.12</v>
      </c>
      <c r="T87" s="90">
        <v>357.64</v>
      </c>
      <c r="U87" s="90">
        <v>364.02</v>
      </c>
    </row>
    <row r="88" ht="12.75" customHeight="1">
      <c r="A88" s="13">
        <v>86.0</v>
      </c>
      <c r="B88" s="43">
        <v>45.65</v>
      </c>
      <c r="C88" s="43">
        <v>51.14</v>
      </c>
      <c r="D88" s="43">
        <v>55.93</v>
      </c>
      <c r="E88" s="43">
        <v>63.699999999999996</v>
      </c>
      <c r="F88" s="43">
        <v>76.03</v>
      </c>
      <c r="G88" s="43">
        <v>90.17</v>
      </c>
      <c r="H88" s="43">
        <v>93.35000000000001</v>
      </c>
      <c r="I88" s="43">
        <v>1.07</v>
      </c>
      <c r="J88" s="43">
        <v>1.1500000000000001</v>
      </c>
      <c r="K88" s="44">
        <v>1.32</v>
      </c>
      <c r="L88" s="91">
        <v>1.8</v>
      </c>
      <c r="M88" s="91">
        <v>1.83</v>
      </c>
      <c r="N88" s="91">
        <v>1.96</v>
      </c>
      <c r="O88" s="91">
        <v>2.24</v>
      </c>
      <c r="P88" s="91">
        <v>2.27</v>
      </c>
      <c r="Q88" s="91">
        <v>2.29</v>
      </c>
      <c r="R88" s="91">
        <v>2.3000000000000003</v>
      </c>
      <c r="S88" s="91">
        <v>2.33</v>
      </c>
      <c r="T88" s="91">
        <v>2.39</v>
      </c>
      <c r="U88" s="91">
        <v>2.43</v>
      </c>
    </row>
    <row r="89" ht="12.75" customHeight="1">
      <c r="A89" s="13">
        <v>87.0</v>
      </c>
      <c r="B89" s="45">
        <v>46.58</v>
      </c>
      <c r="C89" s="45">
        <v>51.16</v>
      </c>
      <c r="D89" s="45">
        <v>55.94</v>
      </c>
      <c r="E89" s="45">
        <v>63.71</v>
      </c>
      <c r="F89" s="45">
        <v>77.03</v>
      </c>
      <c r="G89" s="45">
        <v>90.26</v>
      </c>
      <c r="H89" s="45">
        <v>93.5</v>
      </c>
      <c r="I89" s="45">
        <v>323.14</v>
      </c>
      <c r="J89" s="45">
        <v>403.22</v>
      </c>
      <c r="K89" s="46">
        <v>332.72</v>
      </c>
      <c r="L89" s="91">
        <v>171.76</v>
      </c>
      <c r="M89" s="91">
        <v>173.38</v>
      </c>
      <c r="N89" s="91">
        <v>188.38</v>
      </c>
      <c r="O89" s="91">
        <v>216.4</v>
      </c>
      <c r="P89" s="91">
        <v>219.3</v>
      </c>
      <c r="Q89" s="91">
        <v>221.9</v>
      </c>
      <c r="R89" s="91">
        <v>226.99</v>
      </c>
      <c r="S89" s="91">
        <v>233.09</v>
      </c>
      <c r="T89" s="91">
        <v>241.77</v>
      </c>
      <c r="U89" s="91">
        <v>246.94</v>
      </c>
    </row>
    <row r="90" ht="12.75" customHeight="1">
      <c r="A90" s="13">
        <v>88.0</v>
      </c>
      <c r="B90" s="45">
        <v>48.52</v>
      </c>
      <c r="C90" s="45">
        <v>52.31</v>
      </c>
      <c r="D90" s="45">
        <v>57.7</v>
      </c>
      <c r="E90" s="45">
        <v>65.76</v>
      </c>
      <c r="F90" s="45">
        <v>77.31</v>
      </c>
      <c r="G90" s="45">
        <v>90.35000000000001</v>
      </c>
      <c r="H90" s="45">
        <v>94.53</v>
      </c>
      <c r="I90" s="45">
        <v>326.71</v>
      </c>
      <c r="J90" s="45">
        <v>409.47</v>
      </c>
      <c r="K90" s="46">
        <v>336.33</v>
      </c>
      <c r="L90" s="91">
        <v>171.76</v>
      </c>
      <c r="M90" s="91">
        <v>173.38</v>
      </c>
      <c r="N90" s="91">
        <v>188.38</v>
      </c>
      <c r="O90" s="91">
        <v>216.4</v>
      </c>
      <c r="P90" s="91">
        <v>219.3</v>
      </c>
      <c r="Q90" s="91">
        <v>221.9</v>
      </c>
      <c r="R90" s="91">
        <v>226.99</v>
      </c>
      <c r="S90" s="91">
        <v>233.09</v>
      </c>
      <c r="T90" s="91">
        <v>241.77</v>
      </c>
      <c r="U90" s="91">
        <v>246.94</v>
      </c>
    </row>
    <row r="91" ht="12.75" customHeight="1">
      <c r="A91" s="13">
        <v>89.0</v>
      </c>
      <c r="B91" s="45">
        <v>50.69</v>
      </c>
      <c r="C91" s="45">
        <v>53.77</v>
      </c>
      <c r="D91" s="45">
        <v>58.84</v>
      </c>
      <c r="E91" s="45">
        <v>65.98</v>
      </c>
      <c r="F91" s="45">
        <v>78.99000000000001</v>
      </c>
      <c r="G91" s="45">
        <v>91.28</v>
      </c>
      <c r="H91" s="45">
        <v>96.51</v>
      </c>
      <c r="I91" s="45">
        <v>330.13</v>
      </c>
      <c r="J91" s="45">
        <v>409.84</v>
      </c>
      <c r="K91" s="46">
        <v>339.73</v>
      </c>
      <c r="L91" s="91">
        <v>174.49</v>
      </c>
      <c r="M91" s="91">
        <v>176.16</v>
      </c>
      <c r="N91" s="91">
        <v>191.54</v>
      </c>
      <c r="O91" s="91">
        <v>219.78</v>
      </c>
      <c r="P91" s="91">
        <v>222.63</v>
      </c>
      <c r="Q91" s="91">
        <v>225.34</v>
      </c>
      <c r="R91" s="91">
        <v>230.32</v>
      </c>
      <c r="S91" s="91">
        <v>236.36</v>
      </c>
      <c r="T91" s="91">
        <v>245.39000000000001</v>
      </c>
      <c r="U91" s="91">
        <v>250.12</v>
      </c>
    </row>
    <row r="92" ht="12.75" customHeight="1">
      <c r="A92" s="13">
        <v>90.0</v>
      </c>
      <c r="B92" s="47">
        <v>53.75</v>
      </c>
      <c r="C92" s="47">
        <v>56.1</v>
      </c>
      <c r="D92" s="47">
        <v>61.33</v>
      </c>
      <c r="E92" s="47">
        <v>67.92</v>
      </c>
      <c r="F92" s="47">
        <v>80.12</v>
      </c>
      <c r="G92" s="47">
        <v>93.39</v>
      </c>
      <c r="H92" s="47">
        <v>98.41000000000001</v>
      </c>
      <c r="I92" s="47">
        <v>333.46</v>
      </c>
      <c r="J92" s="47">
        <v>415.95</v>
      </c>
      <c r="K92" s="48">
        <v>344.36</v>
      </c>
      <c r="L92" s="92">
        <v>174.49</v>
      </c>
      <c r="M92" s="92">
        <v>176.16</v>
      </c>
      <c r="N92" s="92">
        <v>191.54</v>
      </c>
      <c r="O92" s="92">
        <v>219.78</v>
      </c>
      <c r="P92" s="92">
        <v>222.63</v>
      </c>
      <c r="Q92" s="92">
        <v>225.34</v>
      </c>
      <c r="R92" s="92">
        <v>230.32</v>
      </c>
      <c r="S92" s="92">
        <v>236.36</v>
      </c>
      <c r="T92" s="92">
        <v>245.39000000000001</v>
      </c>
      <c r="U92" s="92">
        <v>250.12</v>
      </c>
    </row>
    <row r="93" ht="12.75" customHeight="1">
      <c r="A93" s="31">
        <v>91.0</v>
      </c>
      <c r="B93" s="49">
        <v>53.76</v>
      </c>
      <c r="C93" s="49">
        <v>56.11</v>
      </c>
      <c r="D93" s="50">
        <v>61.339999999999996</v>
      </c>
      <c r="E93" s="50">
        <v>67.98</v>
      </c>
      <c r="F93" s="50">
        <v>80.19</v>
      </c>
      <c r="G93" s="50">
        <v>93.4</v>
      </c>
      <c r="H93" s="50">
        <v>98.42</v>
      </c>
      <c r="I93" s="50">
        <v>337.03</v>
      </c>
      <c r="J93" s="50">
        <v>416.32</v>
      </c>
      <c r="K93" s="51">
        <v>346.55</v>
      </c>
      <c r="L93" s="89">
        <v>177.76</v>
      </c>
      <c r="M93" s="89">
        <v>179.46</v>
      </c>
      <c r="N93" s="89">
        <v>195.01</v>
      </c>
      <c r="O93" s="89">
        <v>222.32</v>
      </c>
      <c r="P93" s="89">
        <v>230.53</v>
      </c>
      <c r="Q93" s="89">
        <v>230.8</v>
      </c>
      <c r="R93" s="89">
        <v>232.94</v>
      </c>
      <c r="S93" s="89">
        <v>238.72</v>
      </c>
      <c r="T93" s="89">
        <v>247.77</v>
      </c>
      <c r="U93" s="89">
        <v>252.69</v>
      </c>
    </row>
    <row r="94" ht="12.75" customHeight="1">
      <c r="A94" s="19">
        <v>92.0</v>
      </c>
      <c r="B94" s="52">
        <v>54.96</v>
      </c>
      <c r="C94" s="52">
        <v>56.58</v>
      </c>
      <c r="D94" s="53">
        <v>61.66</v>
      </c>
      <c r="E94" s="53">
        <v>68.5</v>
      </c>
      <c r="F94" s="53">
        <v>81.0</v>
      </c>
      <c r="G94" s="53">
        <v>93.41000000000001</v>
      </c>
      <c r="H94" s="53">
        <v>98.60000000000001</v>
      </c>
      <c r="I94" s="53">
        <v>340.25</v>
      </c>
      <c r="J94" s="53">
        <v>419.98</v>
      </c>
      <c r="K94" s="54">
        <v>349.8</v>
      </c>
      <c r="L94" s="89">
        <v>177.76</v>
      </c>
      <c r="M94" s="89">
        <v>179.46</v>
      </c>
      <c r="N94" s="89">
        <v>195.01</v>
      </c>
      <c r="O94" s="89">
        <v>222.32</v>
      </c>
      <c r="P94" s="89">
        <v>230.53</v>
      </c>
      <c r="Q94" s="89">
        <v>230.8</v>
      </c>
      <c r="R94" s="89">
        <v>232.94</v>
      </c>
      <c r="S94" s="89">
        <v>238.72</v>
      </c>
      <c r="T94" s="89">
        <v>247.77</v>
      </c>
      <c r="U94" s="89">
        <v>252.69</v>
      </c>
    </row>
    <row r="95" ht="12.75" customHeight="1">
      <c r="A95" s="19">
        <v>93.0</v>
      </c>
      <c r="B95" s="52">
        <v>55.71</v>
      </c>
      <c r="C95" s="52">
        <v>57.18</v>
      </c>
      <c r="D95" s="53">
        <v>62.89</v>
      </c>
      <c r="E95" s="53">
        <v>68.64</v>
      </c>
      <c r="F95" s="53">
        <v>81.17</v>
      </c>
      <c r="G95" s="53">
        <v>93.42</v>
      </c>
      <c r="H95" s="53">
        <v>98.72</v>
      </c>
      <c r="I95" s="53">
        <v>343.55</v>
      </c>
      <c r="J95" s="53">
        <v>420.1</v>
      </c>
      <c r="K95" s="54">
        <v>353.13</v>
      </c>
      <c r="L95" s="89">
        <v>180.57</v>
      </c>
      <c r="M95" s="89">
        <v>182.3</v>
      </c>
      <c r="N95" s="89">
        <v>198.17000000000002</v>
      </c>
      <c r="O95" s="89">
        <v>226.05</v>
      </c>
      <c r="P95" s="89">
        <v>231.8</v>
      </c>
      <c r="Q95" s="89">
        <v>234.3</v>
      </c>
      <c r="R95" s="89">
        <v>236.20000000000002</v>
      </c>
      <c r="S95" s="89">
        <v>241.94</v>
      </c>
      <c r="T95" s="89">
        <v>250.94</v>
      </c>
      <c r="U95" s="89">
        <v>255.86</v>
      </c>
    </row>
    <row r="96" ht="12.75" customHeight="1">
      <c r="A96" s="19">
        <v>94.0</v>
      </c>
      <c r="B96" s="52">
        <v>55.99</v>
      </c>
      <c r="C96" s="52">
        <v>58.68</v>
      </c>
      <c r="D96" s="53">
        <v>63.19</v>
      </c>
      <c r="E96" s="53">
        <v>69.53</v>
      </c>
      <c r="F96" s="53">
        <v>82.89</v>
      </c>
      <c r="G96" s="53">
        <v>93.44000000000001</v>
      </c>
      <c r="H96" s="53">
        <v>100.67</v>
      </c>
      <c r="I96" s="53">
        <v>346.8</v>
      </c>
      <c r="J96" s="53">
        <v>434.31</v>
      </c>
      <c r="K96" s="54">
        <v>356.42</v>
      </c>
      <c r="L96" s="89">
        <v>180.57</v>
      </c>
      <c r="M96" s="89">
        <v>182.3</v>
      </c>
      <c r="N96" s="89">
        <v>198.17000000000002</v>
      </c>
      <c r="O96" s="89">
        <v>226.05</v>
      </c>
      <c r="P96" s="89">
        <v>231.8</v>
      </c>
      <c r="Q96" s="89">
        <v>234.3</v>
      </c>
      <c r="R96" s="89">
        <v>236.20000000000002</v>
      </c>
      <c r="S96" s="89">
        <v>241.94</v>
      </c>
      <c r="T96" s="89">
        <v>250.94</v>
      </c>
      <c r="U96" s="89">
        <v>255.86</v>
      </c>
    </row>
    <row r="97" ht="12.75" customHeight="1">
      <c r="A97" s="19">
        <v>95.0</v>
      </c>
      <c r="B97" s="55">
        <v>56.76</v>
      </c>
      <c r="C97" s="55">
        <v>59.21</v>
      </c>
      <c r="D97" s="56">
        <v>63.61</v>
      </c>
      <c r="E97" s="56">
        <v>70.47</v>
      </c>
      <c r="F97" s="56">
        <v>83.14</v>
      </c>
      <c r="G97" s="56">
        <v>93.77000000000001</v>
      </c>
      <c r="H97" s="56">
        <v>101.76</v>
      </c>
      <c r="I97" s="56">
        <v>350.17</v>
      </c>
      <c r="J97" s="56">
        <v>434.39</v>
      </c>
      <c r="K97" s="57">
        <v>359.76</v>
      </c>
      <c r="L97" s="90">
        <v>183.6</v>
      </c>
      <c r="M97" s="90">
        <v>185.36</v>
      </c>
      <c r="N97" s="90">
        <v>201.44</v>
      </c>
      <c r="O97" s="90">
        <v>229.11</v>
      </c>
      <c r="P97" s="90">
        <v>232.11</v>
      </c>
      <c r="Q97" s="90">
        <v>234.72</v>
      </c>
      <c r="R97" s="90">
        <v>238.84</v>
      </c>
      <c r="S97" s="90">
        <v>244.33</v>
      </c>
      <c r="T97" s="90">
        <v>253.31</v>
      </c>
      <c r="U97" s="90">
        <v>258.22</v>
      </c>
    </row>
    <row r="98" ht="12.75" customHeight="1">
      <c r="A98" s="32">
        <v>96.0</v>
      </c>
      <c r="B98" s="43">
        <v>58.57</v>
      </c>
      <c r="C98" s="43">
        <v>59.6</v>
      </c>
      <c r="D98" s="43">
        <v>65.94</v>
      </c>
      <c r="E98" s="43">
        <v>71.25</v>
      </c>
      <c r="F98" s="43">
        <v>83.15</v>
      </c>
      <c r="G98" s="43">
        <v>93.78</v>
      </c>
      <c r="H98" s="43">
        <v>102.76</v>
      </c>
      <c r="I98" s="43">
        <v>353.37</v>
      </c>
      <c r="J98" s="43">
        <v>436.45</v>
      </c>
      <c r="K98" s="44">
        <v>362.92</v>
      </c>
      <c r="L98" s="91">
        <v>183.6</v>
      </c>
      <c r="M98" s="91">
        <v>185.36</v>
      </c>
      <c r="N98" s="91">
        <v>201.44</v>
      </c>
      <c r="O98" s="91">
        <v>229.11</v>
      </c>
      <c r="P98" s="91">
        <v>232.11</v>
      </c>
      <c r="Q98" s="91">
        <v>234.72</v>
      </c>
      <c r="R98" s="91">
        <v>238.84</v>
      </c>
      <c r="S98" s="91">
        <v>244.33</v>
      </c>
      <c r="T98" s="91">
        <v>253.31</v>
      </c>
      <c r="U98" s="91">
        <v>258.22</v>
      </c>
    </row>
    <row r="99" ht="12.75" customHeight="1">
      <c r="A99" s="13">
        <v>97.0</v>
      </c>
      <c r="B99" s="45">
        <v>60.5</v>
      </c>
      <c r="C99" s="45">
        <v>61.93</v>
      </c>
      <c r="D99" s="45">
        <v>66.9</v>
      </c>
      <c r="E99" s="45">
        <v>72.33</v>
      </c>
      <c r="F99" s="45">
        <v>84.86</v>
      </c>
      <c r="G99" s="45">
        <v>95.12</v>
      </c>
      <c r="H99" s="45">
        <v>104.80000000000001</v>
      </c>
      <c r="I99" s="45">
        <v>356.74</v>
      </c>
      <c r="J99" s="45">
        <v>436.82</v>
      </c>
      <c r="K99" s="46">
        <v>366.28</v>
      </c>
      <c r="L99" s="91">
        <v>186.82</v>
      </c>
      <c r="M99" s="91">
        <v>188.6</v>
      </c>
      <c r="N99" s="91">
        <v>204.55</v>
      </c>
      <c r="O99" s="91">
        <v>232.16</v>
      </c>
      <c r="P99" s="91">
        <v>234.21</v>
      </c>
      <c r="Q99" s="91">
        <v>237.42000000000002</v>
      </c>
      <c r="R99" s="91">
        <v>241.28</v>
      </c>
      <c r="S99" s="91">
        <v>246.61</v>
      </c>
      <c r="T99" s="91">
        <v>255.52</v>
      </c>
      <c r="U99" s="91">
        <v>260.69</v>
      </c>
    </row>
    <row r="100" ht="12.75" customHeight="1">
      <c r="A100" s="13">
        <v>98.0</v>
      </c>
      <c r="B100" s="45">
        <v>61.3</v>
      </c>
      <c r="C100" s="45">
        <v>62.33</v>
      </c>
      <c r="D100" s="45">
        <v>66.91</v>
      </c>
      <c r="E100" s="45">
        <v>73.18</v>
      </c>
      <c r="F100" s="45">
        <v>85.82000000000001</v>
      </c>
      <c r="G100" s="45">
        <v>95.13000000000001</v>
      </c>
      <c r="H100" s="45">
        <v>104.81</v>
      </c>
      <c r="I100" s="45">
        <v>359.91</v>
      </c>
      <c r="J100" s="45">
        <v>437.01</v>
      </c>
      <c r="K100" s="46">
        <v>369.54</v>
      </c>
      <c r="L100" s="91">
        <v>186.82</v>
      </c>
      <c r="M100" s="91">
        <v>188.6</v>
      </c>
      <c r="N100" s="91">
        <v>204.55</v>
      </c>
      <c r="O100" s="91">
        <v>232.16</v>
      </c>
      <c r="P100" s="91">
        <v>234.21</v>
      </c>
      <c r="Q100" s="91">
        <v>237.42000000000002</v>
      </c>
      <c r="R100" s="91">
        <v>241.28</v>
      </c>
      <c r="S100" s="91">
        <v>246.61</v>
      </c>
      <c r="T100" s="91">
        <v>255.52</v>
      </c>
      <c r="U100" s="91">
        <v>260.69</v>
      </c>
    </row>
    <row r="101" ht="12.75" customHeight="1">
      <c r="A101" s="13">
        <v>99.0</v>
      </c>
      <c r="B101" s="45">
        <v>62.64</v>
      </c>
      <c r="C101" s="45">
        <v>62.72</v>
      </c>
      <c r="D101" s="45">
        <v>68.79</v>
      </c>
      <c r="E101" s="45">
        <v>74.10000000000001</v>
      </c>
      <c r="F101" s="45">
        <v>86.02000000000001</v>
      </c>
      <c r="G101" s="45">
        <v>96.08</v>
      </c>
      <c r="H101" s="45">
        <v>105.86</v>
      </c>
      <c r="I101" s="45">
        <v>363.28</v>
      </c>
      <c r="J101" s="45">
        <v>437.35</v>
      </c>
      <c r="K101" s="46">
        <v>372.85</v>
      </c>
      <c r="L101" s="91">
        <v>189.48</v>
      </c>
      <c r="M101" s="91">
        <v>191.29</v>
      </c>
      <c r="N101" s="91">
        <v>208.01</v>
      </c>
      <c r="O101" s="91">
        <v>235.73000000000002</v>
      </c>
      <c r="P101" s="91">
        <v>237.14000000000001</v>
      </c>
      <c r="Q101" s="91">
        <v>240.79</v>
      </c>
      <c r="R101" s="91">
        <v>244.14000000000001</v>
      </c>
      <c r="S101" s="91">
        <v>249.45000000000002</v>
      </c>
      <c r="T101" s="91">
        <v>258.4</v>
      </c>
      <c r="U101" s="91">
        <v>263.62</v>
      </c>
    </row>
    <row r="102" ht="12.75" customHeight="1">
      <c r="A102" s="16">
        <v>100.0</v>
      </c>
      <c r="B102" s="47">
        <v>63.129999999999995</v>
      </c>
      <c r="C102" s="47">
        <v>63.76</v>
      </c>
      <c r="D102" s="47">
        <v>68.8</v>
      </c>
      <c r="E102" s="47">
        <v>74.56</v>
      </c>
      <c r="F102" s="47">
        <v>87.03</v>
      </c>
      <c r="G102" s="47">
        <v>96.15</v>
      </c>
      <c r="H102" s="47">
        <v>105.92</v>
      </c>
      <c r="I102" s="47">
        <v>366.65</v>
      </c>
      <c r="J102" s="47">
        <v>470.12</v>
      </c>
      <c r="K102" s="48">
        <v>376.23</v>
      </c>
      <c r="L102" s="92">
        <v>189.48</v>
      </c>
      <c r="M102" s="92">
        <v>191.29</v>
      </c>
      <c r="N102" s="92">
        <v>208.01</v>
      </c>
      <c r="O102" s="92">
        <v>235.73000000000002</v>
      </c>
      <c r="P102" s="92">
        <v>237.14000000000001</v>
      </c>
      <c r="Q102" s="92">
        <v>240.79</v>
      </c>
      <c r="R102" s="92">
        <v>244.14000000000001</v>
      </c>
      <c r="S102" s="92">
        <v>249.45000000000002</v>
      </c>
      <c r="T102" s="92">
        <v>258.4</v>
      </c>
      <c r="U102" s="92">
        <v>263.62</v>
      </c>
    </row>
    <row r="103" ht="12.75" customHeight="1">
      <c r="A103" s="19">
        <v>101.0</v>
      </c>
      <c r="B103" s="49">
        <v>64.23</v>
      </c>
      <c r="C103" s="49">
        <v>64.38</v>
      </c>
      <c r="D103" s="50">
        <v>69.46</v>
      </c>
      <c r="E103" s="50">
        <v>75.27</v>
      </c>
      <c r="F103" s="50">
        <v>87.85</v>
      </c>
      <c r="G103" s="50">
        <v>97.06</v>
      </c>
      <c r="H103" s="50">
        <v>106.96000000000001</v>
      </c>
      <c r="I103" s="50">
        <v>366.66</v>
      </c>
      <c r="J103" s="50">
        <v>474.82</v>
      </c>
      <c r="K103" s="51">
        <v>376.24</v>
      </c>
      <c r="L103" s="89">
        <v>190.57</v>
      </c>
      <c r="M103" s="89">
        <v>193.26</v>
      </c>
      <c r="N103" s="89">
        <v>213.95000000000002</v>
      </c>
      <c r="O103" s="89">
        <v>244.70000000000002</v>
      </c>
      <c r="P103" s="89">
        <v>246.46</v>
      </c>
      <c r="Q103" s="89">
        <v>249.58</v>
      </c>
      <c r="R103" s="89">
        <v>252.78</v>
      </c>
      <c r="S103" s="89">
        <v>257.87</v>
      </c>
      <c r="T103" s="89">
        <v>266.74</v>
      </c>
      <c r="U103" s="89">
        <v>271.87</v>
      </c>
    </row>
    <row r="104" ht="12.75" customHeight="1">
      <c r="A104" s="23">
        <v>102.0</v>
      </c>
      <c r="B104" s="52">
        <v>64.24</v>
      </c>
      <c r="C104" s="52">
        <v>64.39</v>
      </c>
      <c r="D104" s="53">
        <v>69.47</v>
      </c>
      <c r="E104" s="53">
        <v>75.28</v>
      </c>
      <c r="F104" s="53">
        <v>87.86</v>
      </c>
      <c r="G104" s="53">
        <v>97.07000000000001</v>
      </c>
      <c r="H104" s="53">
        <v>107.01</v>
      </c>
      <c r="I104" s="53">
        <v>366.67</v>
      </c>
      <c r="J104" s="53">
        <v>479.52</v>
      </c>
      <c r="K104" s="54">
        <v>376.3</v>
      </c>
      <c r="L104" s="89">
        <v>190.57</v>
      </c>
      <c r="M104" s="89">
        <v>193.26</v>
      </c>
      <c r="N104" s="89">
        <v>213.95000000000002</v>
      </c>
      <c r="O104" s="89">
        <v>244.70000000000002</v>
      </c>
      <c r="P104" s="89">
        <v>246.46</v>
      </c>
      <c r="Q104" s="89">
        <v>249.58</v>
      </c>
      <c r="R104" s="89">
        <v>252.78</v>
      </c>
      <c r="S104" s="89">
        <v>257.87</v>
      </c>
      <c r="T104" s="89">
        <v>266.74</v>
      </c>
      <c r="U104" s="89">
        <v>271.87</v>
      </c>
    </row>
    <row r="105" ht="12.75" customHeight="1">
      <c r="A105" s="23">
        <v>103.0</v>
      </c>
      <c r="B105" s="52">
        <v>65.08</v>
      </c>
      <c r="C105" s="52">
        <v>65.98</v>
      </c>
      <c r="D105" s="53">
        <v>70.9</v>
      </c>
      <c r="E105" s="53">
        <v>75.72</v>
      </c>
      <c r="F105" s="53">
        <v>88.09</v>
      </c>
      <c r="G105" s="53">
        <v>97.16</v>
      </c>
      <c r="H105" s="53">
        <v>107.02</v>
      </c>
      <c r="I105" s="53">
        <v>366.68</v>
      </c>
      <c r="J105" s="53">
        <v>484.22</v>
      </c>
      <c r="K105" s="54">
        <v>376.35</v>
      </c>
      <c r="L105" s="89">
        <v>190.57</v>
      </c>
      <c r="M105" s="89">
        <v>193.26</v>
      </c>
      <c r="N105" s="89">
        <v>213.95000000000002</v>
      </c>
      <c r="O105" s="89">
        <v>244.70000000000002</v>
      </c>
      <c r="P105" s="89">
        <v>246.46</v>
      </c>
      <c r="Q105" s="89">
        <v>249.58</v>
      </c>
      <c r="R105" s="89">
        <v>252.78</v>
      </c>
      <c r="S105" s="89">
        <v>257.87</v>
      </c>
      <c r="T105" s="89">
        <v>266.74</v>
      </c>
      <c r="U105" s="89">
        <v>271.87</v>
      </c>
    </row>
    <row r="106" ht="12.75" customHeight="1">
      <c r="A106" s="23">
        <v>104.0</v>
      </c>
      <c r="B106" s="52">
        <v>65.09</v>
      </c>
      <c r="C106" s="52">
        <v>65.99</v>
      </c>
      <c r="D106" s="53">
        <v>71.08</v>
      </c>
      <c r="E106" s="53">
        <v>75.81</v>
      </c>
      <c r="F106" s="53">
        <v>88.1</v>
      </c>
      <c r="G106" s="53">
        <v>97.17</v>
      </c>
      <c r="H106" s="53">
        <v>107.03</v>
      </c>
      <c r="I106" s="53">
        <v>366.71</v>
      </c>
      <c r="J106" s="53">
        <v>488.92</v>
      </c>
      <c r="K106" s="54">
        <v>376.81</v>
      </c>
      <c r="L106" s="89">
        <v>190.57</v>
      </c>
      <c r="M106" s="89">
        <v>193.26</v>
      </c>
      <c r="N106" s="89">
        <v>213.95000000000002</v>
      </c>
      <c r="O106" s="89">
        <v>244.70000000000002</v>
      </c>
      <c r="P106" s="89">
        <v>246.46</v>
      </c>
      <c r="Q106" s="89">
        <v>249.58</v>
      </c>
      <c r="R106" s="89">
        <v>252.78</v>
      </c>
      <c r="S106" s="89">
        <v>257.87</v>
      </c>
      <c r="T106" s="89">
        <v>266.74</v>
      </c>
      <c r="U106" s="89">
        <v>271.87</v>
      </c>
    </row>
    <row r="107" ht="12.75" customHeight="1">
      <c r="A107" s="23">
        <v>105.0</v>
      </c>
      <c r="B107" s="55">
        <v>67.41</v>
      </c>
      <c r="C107" s="55">
        <v>67.94</v>
      </c>
      <c r="D107" s="56">
        <v>72.58</v>
      </c>
      <c r="E107" s="56">
        <v>78.11</v>
      </c>
      <c r="F107" s="56">
        <v>90.27</v>
      </c>
      <c r="G107" s="56">
        <v>99.43</v>
      </c>
      <c r="H107" s="56">
        <v>109.65</v>
      </c>
      <c r="I107" s="56">
        <v>369.98</v>
      </c>
      <c r="J107" s="56">
        <v>493.62</v>
      </c>
      <c r="K107" s="57">
        <v>377.42</v>
      </c>
      <c r="L107" s="90">
        <v>190.57</v>
      </c>
      <c r="M107" s="90">
        <v>193.26</v>
      </c>
      <c r="N107" s="90">
        <v>213.95000000000002</v>
      </c>
      <c r="O107" s="90">
        <v>244.70000000000002</v>
      </c>
      <c r="P107" s="90">
        <v>246.46</v>
      </c>
      <c r="Q107" s="90">
        <v>249.58</v>
      </c>
      <c r="R107" s="90">
        <v>252.78</v>
      </c>
      <c r="S107" s="90">
        <v>257.87</v>
      </c>
      <c r="T107" s="90">
        <v>266.74</v>
      </c>
      <c r="U107" s="90">
        <v>271.87</v>
      </c>
    </row>
    <row r="108" ht="12.75" customHeight="1">
      <c r="A108" s="9">
        <v>106.0</v>
      </c>
      <c r="B108" s="43">
        <v>67.88</v>
      </c>
      <c r="C108" s="43">
        <v>68.3</v>
      </c>
      <c r="D108" s="43">
        <v>72.7</v>
      </c>
      <c r="E108" s="43">
        <v>78.12</v>
      </c>
      <c r="F108" s="43">
        <v>90.28</v>
      </c>
      <c r="G108" s="43">
        <v>99.44</v>
      </c>
      <c r="H108" s="43">
        <v>109.66</v>
      </c>
      <c r="I108" s="43">
        <v>373.41</v>
      </c>
      <c r="J108" s="43">
        <v>498.31</v>
      </c>
      <c r="K108" s="44">
        <v>380.85</v>
      </c>
      <c r="L108" s="91">
        <v>194.07</v>
      </c>
      <c r="M108" s="91">
        <v>201.51</v>
      </c>
      <c r="N108" s="91">
        <v>222.44</v>
      </c>
      <c r="O108" s="91">
        <v>254.49</v>
      </c>
      <c r="P108" s="91">
        <v>255.93</v>
      </c>
      <c r="Q108" s="91">
        <v>258.35</v>
      </c>
      <c r="R108" s="91">
        <v>261.4</v>
      </c>
      <c r="S108" s="91">
        <v>266.43</v>
      </c>
      <c r="T108" s="91">
        <v>275.51</v>
      </c>
      <c r="U108" s="91">
        <v>280.92</v>
      </c>
    </row>
    <row r="109" ht="12.75" customHeight="1">
      <c r="A109" s="33">
        <v>107.0</v>
      </c>
      <c r="B109" s="45">
        <v>68.88</v>
      </c>
      <c r="C109" s="45">
        <v>68.89</v>
      </c>
      <c r="D109" s="45">
        <v>74.26</v>
      </c>
      <c r="E109" s="45">
        <v>78.96</v>
      </c>
      <c r="F109" s="45">
        <v>90.29</v>
      </c>
      <c r="G109" s="45">
        <v>100.18</v>
      </c>
      <c r="H109" s="45">
        <v>110.53</v>
      </c>
      <c r="I109" s="45">
        <v>376.86</v>
      </c>
      <c r="J109" s="45">
        <v>503.03</v>
      </c>
      <c r="K109" s="46">
        <v>384.28</v>
      </c>
      <c r="L109" s="91">
        <v>194.07</v>
      </c>
      <c r="M109" s="91">
        <v>201.51</v>
      </c>
      <c r="N109" s="91">
        <v>222.44</v>
      </c>
      <c r="O109" s="91">
        <v>254.49</v>
      </c>
      <c r="P109" s="91">
        <v>255.93</v>
      </c>
      <c r="Q109" s="91">
        <v>258.35</v>
      </c>
      <c r="R109" s="91">
        <v>261.4</v>
      </c>
      <c r="S109" s="91">
        <v>266.43</v>
      </c>
      <c r="T109" s="91">
        <v>275.51</v>
      </c>
      <c r="U109" s="91">
        <v>280.92</v>
      </c>
    </row>
    <row r="110" ht="12.75" customHeight="1">
      <c r="A110" s="33">
        <v>108.0</v>
      </c>
      <c r="B110" s="45">
        <v>69.21</v>
      </c>
      <c r="C110" s="45">
        <v>69.65</v>
      </c>
      <c r="D110" s="45">
        <v>74.27</v>
      </c>
      <c r="E110" s="45">
        <v>78.97</v>
      </c>
      <c r="F110" s="45">
        <v>91.1</v>
      </c>
      <c r="G110" s="45">
        <v>100.19</v>
      </c>
      <c r="H110" s="45">
        <v>110.54</v>
      </c>
      <c r="I110" s="45">
        <v>380.29</v>
      </c>
      <c r="J110" s="45">
        <v>507.73</v>
      </c>
      <c r="K110" s="46">
        <v>388.59</v>
      </c>
      <c r="L110" s="91">
        <v>194.07</v>
      </c>
      <c r="M110" s="91">
        <v>201.51</v>
      </c>
      <c r="N110" s="91">
        <v>222.44</v>
      </c>
      <c r="O110" s="91">
        <v>254.49</v>
      </c>
      <c r="P110" s="91">
        <v>255.93</v>
      </c>
      <c r="Q110" s="91">
        <v>258.35</v>
      </c>
      <c r="R110" s="91">
        <v>261.4</v>
      </c>
      <c r="S110" s="91">
        <v>266.43</v>
      </c>
      <c r="T110" s="91">
        <v>275.51</v>
      </c>
      <c r="U110" s="91">
        <v>280.92</v>
      </c>
    </row>
    <row r="111" ht="12.75" customHeight="1">
      <c r="A111" s="33">
        <v>109.0</v>
      </c>
      <c r="B111" s="45">
        <v>71.22</v>
      </c>
      <c r="C111" s="45">
        <v>71.32</v>
      </c>
      <c r="D111" s="45">
        <v>75.19</v>
      </c>
      <c r="E111" s="45">
        <v>80.49</v>
      </c>
      <c r="F111" s="45">
        <v>91.89</v>
      </c>
      <c r="G111" s="45">
        <v>101.98</v>
      </c>
      <c r="H111" s="45">
        <v>112.55</v>
      </c>
      <c r="I111" s="45">
        <v>383.55</v>
      </c>
      <c r="J111" s="45">
        <v>512.43</v>
      </c>
      <c r="K111" s="46">
        <v>391.88</v>
      </c>
      <c r="L111" s="91">
        <v>194.07</v>
      </c>
      <c r="M111" s="91">
        <v>201.51</v>
      </c>
      <c r="N111" s="91">
        <v>222.44</v>
      </c>
      <c r="O111" s="91">
        <v>254.49</v>
      </c>
      <c r="P111" s="91">
        <v>255.93</v>
      </c>
      <c r="Q111" s="91">
        <v>258.35</v>
      </c>
      <c r="R111" s="91">
        <v>261.4</v>
      </c>
      <c r="S111" s="91">
        <v>266.43</v>
      </c>
      <c r="T111" s="91">
        <v>275.51</v>
      </c>
      <c r="U111" s="91">
        <v>280.92</v>
      </c>
    </row>
    <row r="112" ht="12.75" customHeight="1">
      <c r="A112" s="16">
        <v>110.0</v>
      </c>
      <c r="B112" s="47">
        <v>72.53</v>
      </c>
      <c r="C112" s="47">
        <v>73.03</v>
      </c>
      <c r="D112" s="47">
        <v>76.78</v>
      </c>
      <c r="E112" s="47">
        <v>81.89</v>
      </c>
      <c r="F112" s="47">
        <v>94.44</v>
      </c>
      <c r="G112" s="47">
        <v>103.89</v>
      </c>
      <c r="H112" s="47">
        <v>114.63</v>
      </c>
      <c r="I112" s="47">
        <v>386.78</v>
      </c>
      <c r="J112" s="47">
        <v>517.13</v>
      </c>
      <c r="K112" s="48">
        <v>394.14</v>
      </c>
      <c r="L112" s="92">
        <v>194.07</v>
      </c>
      <c r="M112" s="92">
        <v>201.51</v>
      </c>
      <c r="N112" s="92">
        <v>222.44</v>
      </c>
      <c r="O112" s="92">
        <v>254.49</v>
      </c>
      <c r="P112" s="92">
        <v>255.93</v>
      </c>
      <c r="Q112" s="92">
        <v>258.35</v>
      </c>
      <c r="R112" s="92">
        <v>261.4</v>
      </c>
      <c r="S112" s="92">
        <v>266.43</v>
      </c>
      <c r="T112" s="92">
        <v>275.51</v>
      </c>
      <c r="U112" s="92">
        <v>280.92</v>
      </c>
    </row>
    <row r="113" ht="12.75" customHeight="1">
      <c r="A113" s="35">
        <v>111.0</v>
      </c>
      <c r="B113" s="49">
        <v>72.54</v>
      </c>
      <c r="C113" s="49">
        <v>73.14</v>
      </c>
      <c r="D113" s="50">
        <v>78.47</v>
      </c>
      <c r="E113" s="50">
        <v>82.84</v>
      </c>
      <c r="F113" s="50">
        <v>94.45</v>
      </c>
      <c r="G113" s="50">
        <v>104.63</v>
      </c>
      <c r="H113" s="50">
        <v>115.99</v>
      </c>
      <c r="I113" s="50">
        <v>391.19</v>
      </c>
      <c r="J113" s="50">
        <v>521.83</v>
      </c>
      <c r="K113" s="51">
        <v>399.54</v>
      </c>
      <c r="L113" s="89">
        <v>201.70000000000002</v>
      </c>
      <c r="M113" s="89">
        <v>210.05</v>
      </c>
      <c r="N113" s="89">
        <v>231.55</v>
      </c>
      <c r="O113" s="89">
        <v>261.77</v>
      </c>
      <c r="P113" s="89">
        <v>263.39</v>
      </c>
      <c r="Q113" s="89">
        <v>266.07</v>
      </c>
      <c r="R113" s="89">
        <v>268.73</v>
      </c>
      <c r="S113" s="89">
        <v>273.91</v>
      </c>
      <c r="T113" s="89">
        <v>283.09000000000003</v>
      </c>
      <c r="U113" s="89">
        <v>288.48</v>
      </c>
    </row>
    <row r="114" ht="12.75" customHeight="1">
      <c r="A114" s="23">
        <v>112.0</v>
      </c>
      <c r="B114" s="52">
        <v>73.39</v>
      </c>
      <c r="C114" s="52">
        <v>74.65</v>
      </c>
      <c r="D114" s="53">
        <v>78.48</v>
      </c>
      <c r="E114" s="53">
        <v>82.85</v>
      </c>
      <c r="F114" s="53">
        <v>95.2</v>
      </c>
      <c r="G114" s="53">
        <v>104.64</v>
      </c>
      <c r="H114" s="53">
        <v>116.0</v>
      </c>
      <c r="I114" s="53">
        <v>395.61</v>
      </c>
      <c r="J114" s="53">
        <v>526.54</v>
      </c>
      <c r="K114" s="54">
        <v>404.97</v>
      </c>
      <c r="L114" s="89">
        <v>201.70000000000002</v>
      </c>
      <c r="M114" s="89">
        <v>210.05</v>
      </c>
      <c r="N114" s="89">
        <v>231.55</v>
      </c>
      <c r="O114" s="89">
        <v>261.77</v>
      </c>
      <c r="P114" s="89">
        <v>263.39</v>
      </c>
      <c r="Q114" s="89">
        <v>266.07</v>
      </c>
      <c r="R114" s="89">
        <v>268.73</v>
      </c>
      <c r="S114" s="89">
        <v>273.91</v>
      </c>
      <c r="T114" s="89">
        <v>283.09000000000003</v>
      </c>
      <c r="U114" s="89">
        <v>288.48</v>
      </c>
    </row>
    <row r="115" ht="12.75" customHeight="1">
      <c r="A115" s="23">
        <v>113.0</v>
      </c>
      <c r="B115" s="52">
        <v>73.4</v>
      </c>
      <c r="C115" s="52">
        <v>74.66</v>
      </c>
      <c r="D115" s="53">
        <v>79.35</v>
      </c>
      <c r="E115" s="53">
        <v>83.61</v>
      </c>
      <c r="F115" s="53">
        <v>95.21</v>
      </c>
      <c r="G115" s="53">
        <v>104.65</v>
      </c>
      <c r="H115" s="53">
        <v>117.01</v>
      </c>
      <c r="I115" s="53">
        <v>399.03</v>
      </c>
      <c r="J115" s="53">
        <v>531.22</v>
      </c>
      <c r="K115" s="54">
        <v>408.39</v>
      </c>
      <c r="L115" s="89">
        <v>201.70000000000002</v>
      </c>
      <c r="M115" s="89">
        <v>210.05</v>
      </c>
      <c r="N115" s="89">
        <v>231.55</v>
      </c>
      <c r="O115" s="89">
        <v>261.77</v>
      </c>
      <c r="P115" s="89">
        <v>263.39</v>
      </c>
      <c r="Q115" s="89">
        <v>266.07</v>
      </c>
      <c r="R115" s="89">
        <v>268.73</v>
      </c>
      <c r="S115" s="89">
        <v>273.91</v>
      </c>
      <c r="T115" s="89">
        <v>283.09000000000003</v>
      </c>
      <c r="U115" s="89">
        <v>288.48</v>
      </c>
    </row>
    <row r="116" ht="12.75" customHeight="1">
      <c r="A116" s="23">
        <v>114.0</v>
      </c>
      <c r="B116" s="52">
        <v>74.88</v>
      </c>
      <c r="C116" s="52">
        <v>76.26</v>
      </c>
      <c r="D116" s="53">
        <v>81.0</v>
      </c>
      <c r="E116" s="53">
        <v>85.24</v>
      </c>
      <c r="F116" s="53">
        <v>97.73</v>
      </c>
      <c r="G116" s="53">
        <v>107.27</v>
      </c>
      <c r="H116" s="53">
        <v>118.87</v>
      </c>
      <c r="I116" s="53">
        <v>402.5</v>
      </c>
      <c r="J116" s="53">
        <v>535.92</v>
      </c>
      <c r="K116" s="54">
        <v>411.86</v>
      </c>
      <c r="L116" s="89">
        <v>201.70000000000002</v>
      </c>
      <c r="M116" s="89">
        <v>210.05</v>
      </c>
      <c r="N116" s="89">
        <v>231.55</v>
      </c>
      <c r="O116" s="89">
        <v>261.77</v>
      </c>
      <c r="P116" s="89">
        <v>263.39</v>
      </c>
      <c r="Q116" s="89">
        <v>266.07</v>
      </c>
      <c r="R116" s="89">
        <v>268.73</v>
      </c>
      <c r="S116" s="89">
        <v>273.91</v>
      </c>
      <c r="T116" s="89">
        <v>283.09000000000003</v>
      </c>
      <c r="U116" s="89">
        <v>288.48</v>
      </c>
    </row>
    <row r="117" ht="12.75" customHeight="1">
      <c r="A117" s="27">
        <v>115.0</v>
      </c>
      <c r="B117" s="55">
        <v>76.36</v>
      </c>
      <c r="C117" s="55">
        <v>77.83</v>
      </c>
      <c r="D117" s="56">
        <v>81.72</v>
      </c>
      <c r="E117" s="56">
        <v>86.11</v>
      </c>
      <c r="F117" s="56">
        <v>98.06</v>
      </c>
      <c r="G117" s="56">
        <v>108.08</v>
      </c>
      <c r="H117" s="56">
        <v>119.68</v>
      </c>
      <c r="I117" s="56">
        <v>405.93</v>
      </c>
      <c r="J117" s="56">
        <v>540.64</v>
      </c>
      <c r="K117" s="57">
        <v>415.31</v>
      </c>
      <c r="L117" s="90">
        <v>201.70000000000002</v>
      </c>
      <c r="M117" s="90">
        <v>210.05</v>
      </c>
      <c r="N117" s="90">
        <v>231.55</v>
      </c>
      <c r="O117" s="90">
        <v>261.77</v>
      </c>
      <c r="P117" s="90">
        <v>263.39</v>
      </c>
      <c r="Q117" s="90">
        <v>266.07</v>
      </c>
      <c r="R117" s="90">
        <v>268.73</v>
      </c>
      <c r="S117" s="90">
        <v>273.91</v>
      </c>
      <c r="T117" s="90">
        <v>283.09000000000003</v>
      </c>
      <c r="U117" s="90">
        <v>288.48</v>
      </c>
    </row>
    <row r="118" ht="12.75" customHeight="1">
      <c r="A118" s="5">
        <v>116.0</v>
      </c>
      <c r="B118" s="58">
        <v>76.45</v>
      </c>
      <c r="C118" s="58">
        <v>78.09</v>
      </c>
      <c r="D118" s="58">
        <v>82.79</v>
      </c>
      <c r="E118" s="58">
        <v>86.5</v>
      </c>
      <c r="F118" s="58">
        <v>98.98</v>
      </c>
      <c r="G118" s="58">
        <v>109.64</v>
      </c>
      <c r="H118" s="58">
        <v>120.53</v>
      </c>
      <c r="I118" s="58">
        <v>408.47</v>
      </c>
      <c r="J118" s="58">
        <v>545.35</v>
      </c>
      <c r="K118" s="59">
        <v>418.62</v>
      </c>
      <c r="L118" s="93">
        <v>209.34</v>
      </c>
      <c r="M118" s="93">
        <v>218.19</v>
      </c>
      <c r="N118" s="93">
        <v>240.44</v>
      </c>
      <c r="O118" s="93">
        <v>269.29</v>
      </c>
      <c r="P118" s="93">
        <v>271.01</v>
      </c>
      <c r="Q118" s="93">
        <v>273.63</v>
      </c>
      <c r="R118" s="93">
        <v>275.98</v>
      </c>
      <c r="S118" s="93">
        <v>281.45</v>
      </c>
      <c r="T118" s="93">
        <v>290.81</v>
      </c>
      <c r="U118" s="93">
        <v>296.31</v>
      </c>
    </row>
    <row r="119" ht="12.75" customHeight="1">
      <c r="A119" s="9">
        <v>117.0</v>
      </c>
      <c r="B119" s="43">
        <v>76.52</v>
      </c>
      <c r="C119" s="43">
        <v>78.16</v>
      </c>
      <c r="D119" s="43">
        <v>82.8</v>
      </c>
      <c r="E119" s="43">
        <v>87.45</v>
      </c>
      <c r="F119" s="43">
        <v>99.18</v>
      </c>
      <c r="G119" s="43">
        <v>109.65</v>
      </c>
      <c r="H119" s="43">
        <v>121.55</v>
      </c>
      <c r="I119" s="43">
        <v>411.72</v>
      </c>
      <c r="J119" s="43">
        <v>550.03</v>
      </c>
      <c r="K119" s="44">
        <v>422.88</v>
      </c>
      <c r="L119" s="94">
        <v>209.34</v>
      </c>
      <c r="M119" s="94">
        <v>218.19</v>
      </c>
      <c r="N119" s="94">
        <v>240.44</v>
      </c>
      <c r="O119" s="94">
        <v>269.29</v>
      </c>
      <c r="P119" s="94">
        <v>271.01</v>
      </c>
      <c r="Q119" s="94">
        <v>273.63</v>
      </c>
      <c r="R119" s="94">
        <v>275.98</v>
      </c>
      <c r="S119" s="94">
        <v>281.45</v>
      </c>
      <c r="T119" s="94">
        <v>290.81</v>
      </c>
      <c r="U119" s="94">
        <v>296.31</v>
      </c>
    </row>
    <row r="120" ht="12.75" customHeight="1">
      <c r="A120" s="13">
        <v>118.0</v>
      </c>
      <c r="B120" s="45">
        <v>78.06</v>
      </c>
      <c r="C120" s="45">
        <v>79.83</v>
      </c>
      <c r="D120" s="45">
        <v>82.89</v>
      </c>
      <c r="E120" s="45">
        <v>87.7</v>
      </c>
      <c r="F120" s="45">
        <v>99.91</v>
      </c>
      <c r="G120" s="45">
        <v>109.66</v>
      </c>
      <c r="H120" s="45">
        <v>123.39</v>
      </c>
      <c r="I120" s="45">
        <v>414.97</v>
      </c>
      <c r="J120" s="45">
        <v>554.74</v>
      </c>
      <c r="K120" s="46">
        <v>425.13</v>
      </c>
      <c r="L120" s="95">
        <v>209.34</v>
      </c>
      <c r="M120" s="95">
        <v>218.19</v>
      </c>
      <c r="N120" s="95">
        <v>240.44</v>
      </c>
      <c r="O120" s="95">
        <v>269.29</v>
      </c>
      <c r="P120" s="95">
        <v>271.01</v>
      </c>
      <c r="Q120" s="95">
        <v>273.63</v>
      </c>
      <c r="R120" s="95">
        <v>275.98</v>
      </c>
      <c r="S120" s="95">
        <v>281.45</v>
      </c>
      <c r="T120" s="95">
        <v>290.81</v>
      </c>
      <c r="U120" s="95">
        <v>296.31</v>
      </c>
      <c r="V120" s="34"/>
      <c r="W120" s="34"/>
      <c r="X120" s="34"/>
      <c r="Y120" s="34"/>
      <c r="Z120" s="34"/>
    </row>
    <row r="121" ht="12.75" customHeight="1">
      <c r="A121" s="13">
        <v>119.0</v>
      </c>
      <c r="B121" s="45">
        <v>79.48</v>
      </c>
      <c r="C121" s="45">
        <v>80.63000000000001</v>
      </c>
      <c r="D121" s="45">
        <v>85.35</v>
      </c>
      <c r="E121" s="45">
        <v>88.85000000000001</v>
      </c>
      <c r="F121" s="45">
        <v>99.92</v>
      </c>
      <c r="G121" s="45">
        <v>110.53</v>
      </c>
      <c r="H121" s="45">
        <v>123.47</v>
      </c>
      <c r="I121" s="45">
        <v>420.97</v>
      </c>
      <c r="J121" s="45">
        <v>559.45</v>
      </c>
      <c r="K121" s="46">
        <v>433.34</v>
      </c>
      <c r="L121" s="91">
        <v>209.34</v>
      </c>
      <c r="M121" s="91">
        <v>218.19</v>
      </c>
      <c r="N121" s="91">
        <v>240.44</v>
      </c>
      <c r="O121" s="91">
        <v>269.29</v>
      </c>
      <c r="P121" s="91">
        <v>271.01</v>
      </c>
      <c r="Q121" s="91">
        <v>273.63</v>
      </c>
      <c r="R121" s="91">
        <v>275.98</v>
      </c>
      <c r="S121" s="91">
        <v>281.45</v>
      </c>
      <c r="T121" s="91">
        <v>290.81</v>
      </c>
      <c r="U121" s="91">
        <v>296.31</v>
      </c>
    </row>
    <row r="122" ht="12.75" customHeight="1">
      <c r="A122" s="16">
        <v>120.0</v>
      </c>
      <c r="B122" s="47">
        <v>81.74000000000001</v>
      </c>
      <c r="C122" s="47">
        <v>81.86</v>
      </c>
      <c r="D122" s="47">
        <v>85.47</v>
      </c>
      <c r="E122" s="47">
        <v>89.64</v>
      </c>
      <c r="F122" s="47">
        <v>101.66</v>
      </c>
      <c r="G122" s="47">
        <v>111.98</v>
      </c>
      <c r="H122" s="47">
        <v>123.65</v>
      </c>
      <c r="I122" s="47">
        <v>424.43</v>
      </c>
      <c r="J122" s="47">
        <v>564.12</v>
      </c>
      <c r="K122" s="48">
        <v>437.87</v>
      </c>
      <c r="L122" s="92">
        <v>209.34</v>
      </c>
      <c r="M122" s="92">
        <v>218.19</v>
      </c>
      <c r="N122" s="92">
        <v>240.44</v>
      </c>
      <c r="O122" s="92">
        <v>269.29</v>
      </c>
      <c r="P122" s="92">
        <v>271.01</v>
      </c>
      <c r="Q122" s="92">
        <v>273.63</v>
      </c>
      <c r="R122" s="92">
        <v>275.98</v>
      </c>
      <c r="S122" s="92">
        <v>281.45</v>
      </c>
      <c r="T122" s="92">
        <v>290.81</v>
      </c>
      <c r="U122" s="92">
        <v>296.31</v>
      </c>
    </row>
    <row r="123" ht="12.75" customHeight="1">
      <c r="A123" s="19">
        <v>121.0</v>
      </c>
      <c r="B123" s="49">
        <v>81.78</v>
      </c>
      <c r="C123" s="49">
        <v>81.87</v>
      </c>
      <c r="D123" s="50">
        <v>85.48</v>
      </c>
      <c r="E123" s="50">
        <v>89.66</v>
      </c>
      <c r="F123" s="50">
        <v>102.32</v>
      </c>
      <c r="G123" s="50">
        <v>111.99</v>
      </c>
      <c r="H123" s="50">
        <v>123.66</v>
      </c>
      <c r="I123" s="50">
        <v>427.26</v>
      </c>
      <c r="J123" s="50">
        <v>568.84</v>
      </c>
      <c r="K123" s="51">
        <v>440.55</v>
      </c>
      <c r="L123" s="96">
        <v>216.98000000000002</v>
      </c>
      <c r="M123" s="96">
        <v>226.61</v>
      </c>
      <c r="N123" s="96">
        <v>249.15</v>
      </c>
      <c r="O123" s="96">
        <v>277.03000000000003</v>
      </c>
      <c r="P123" s="96">
        <v>278.55</v>
      </c>
      <c r="Q123" s="96">
        <v>281.45</v>
      </c>
      <c r="R123" s="96">
        <v>283.31</v>
      </c>
      <c r="S123" s="96">
        <v>288.77</v>
      </c>
      <c r="T123" s="96">
        <v>298.16</v>
      </c>
      <c r="U123" s="96">
        <v>303.75</v>
      </c>
    </row>
    <row r="124" ht="12.75" customHeight="1">
      <c r="A124" s="23">
        <v>122.0</v>
      </c>
      <c r="B124" s="52">
        <v>81.81</v>
      </c>
      <c r="C124" s="52">
        <v>83.44</v>
      </c>
      <c r="D124" s="53">
        <v>86.31</v>
      </c>
      <c r="E124" s="53">
        <v>90.46</v>
      </c>
      <c r="F124" s="53">
        <v>103.11</v>
      </c>
      <c r="G124" s="53">
        <v>113.75</v>
      </c>
      <c r="H124" s="53">
        <v>125.83</v>
      </c>
      <c r="I124" s="53">
        <v>434.94</v>
      </c>
      <c r="J124" s="53">
        <v>573.55</v>
      </c>
      <c r="K124" s="54">
        <v>448.36</v>
      </c>
      <c r="L124" s="89">
        <v>216.98000000000002</v>
      </c>
      <c r="M124" s="89">
        <v>226.61</v>
      </c>
      <c r="N124" s="89">
        <v>249.15</v>
      </c>
      <c r="O124" s="89">
        <v>277.03000000000003</v>
      </c>
      <c r="P124" s="89">
        <v>278.55</v>
      </c>
      <c r="Q124" s="89">
        <v>281.45</v>
      </c>
      <c r="R124" s="89">
        <v>283.31</v>
      </c>
      <c r="S124" s="89">
        <v>288.77</v>
      </c>
      <c r="T124" s="89">
        <v>298.16</v>
      </c>
      <c r="U124" s="89">
        <v>303.75</v>
      </c>
    </row>
    <row r="125" ht="12.75" customHeight="1">
      <c r="A125" s="19">
        <v>123.0</v>
      </c>
      <c r="B125" s="52">
        <v>83.17</v>
      </c>
      <c r="C125" s="52">
        <v>84.25</v>
      </c>
      <c r="D125" s="53">
        <v>89.74</v>
      </c>
      <c r="E125" s="53">
        <v>92.74000000000001</v>
      </c>
      <c r="F125" s="53">
        <v>103.92</v>
      </c>
      <c r="G125" s="53">
        <v>115.62</v>
      </c>
      <c r="H125" s="53">
        <v>127.29</v>
      </c>
      <c r="I125" s="53">
        <v>434.95</v>
      </c>
      <c r="J125" s="53">
        <v>578.25</v>
      </c>
      <c r="K125" s="54">
        <v>449.28</v>
      </c>
      <c r="L125" s="89">
        <v>216.98000000000002</v>
      </c>
      <c r="M125" s="89">
        <v>226.61</v>
      </c>
      <c r="N125" s="89">
        <v>249.15</v>
      </c>
      <c r="O125" s="89">
        <v>277.03000000000003</v>
      </c>
      <c r="P125" s="89">
        <v>278.55</v>
      </c>
      <c r="Q125" s="89">
        <v>281.45</v>
      </c>
      <c r="R125" s="89">
        <v>283.31</v>
      </c>
      <c r="S125" s="89">
        <v>288.77</v>
      </c>
      <c r="T125" s="89">
        <v>298.16</v>
      </c>
      <c r="U125" s="89">
        <v>303.75</v>
      </c>
    </row>
    <row r="126" ht="12.75" customHeight="1">
      <c r="A126" s="19">
        <v>124.0</v>
      </c>
      <c r="B126" s="52">
        <v>83.27000000000001</v>
      </c>
      <c r="C126" s="52">
        <v>84.35</v>
      </c>
      <c r="D126" s="53">
        <v>89.83</v>
      </c>
      <c r="E126" s="53">
        <v>92.75</v>
      </c>
      <c r="F126" s="53">
        <v>104.4</v>
      </c>
      <c r="G126" s="53">
        <v>115.63000000000001</v>
      </c>
      <c r="H126" s="53">
        <v>127.55</v>
      </c>
      <c r="I126" s="53">
        <v>438.17</v>
      </c>
      <c r="J126" s="53">
        <v>582.94</v>
      </c>
      <c r="K126" s="54">
        <v>451.54</v>
      </c>
      <c r="L126" s="89">
        <v>216.98000000000002</v>
      </c>
      <c r="M126" s="89">
        <v>226.61</v>
      </c>
      <c r="N126" s="89">
        <v>249.15</v>
      </c>
      <c r="O126" s="89">
        <v>277.03000000000003</v>
      </c>
      <c r="P126" s="89">
        <v>278.55</v>
      </c>
      <c r="Q126" s="89">
        <v>281.45</v>
      </c>
      <c r="R126" s="89">
        <v>283.31</v>
      </c>
      <c r="S126" s="89">
        <v>288.77</v>
      </c>
      <c r="T126" s="89">
        <v>298.16</v>
      </c>
      <c r="U126" s="89">
        <v>303.75</v>
      </c>
    </row>
    <row r="127" ht="12.75" customHeight="1">
      <c r="A127" s="27">
        <v>125.0</v>
      </c>
      <c r="B127" s="55">
        <v>83.35</v>
      </c>
      <c r="C127" s="55">
        <v>84.36</v>
      </c>
      <c r="D127" s="56">
        <v>89.84</v>
      </c>
      <c r="E127" s="56">
        <v>92.94</v>
      </c>
      <c r="F127" s="56">
        <v>104.61</v>
      </c>
      <c r="G127" s="56">
        <v>115.64</v>
      </c>
      <c r="H127" s="56">
        <v>127.56</v>
      </c>
      <c r="I127" s="56">
        <v>441.83</v>
      </c>
      <c r="J127" s="56">
        <v>587.65</v>
      </c>
      <c r="K127" s="57">
        <v>455.22</v>
      </c>
      <c r="L127" s="90">
        <v>216.98000000000002</v>
      </c>
      <c r="M127" s="90">
        <v>226.61</v>
      </c>
      <c r="N127" s="90">
        <v>249.15</v>
      </c>
      <c r="O127" s="90">
        <v>277.03000000000003</v>
      </c>
      <c r="P127" s="90">
        <v>278.55</v>
      </c>
      <c r="Q127" s="90">
        <v>281.45</v>
      </c>
      <c r="R127" s="90">
        <v>283.31</v>
      </c>
      <c r="S127" s="90">
        <v>288.77</v>
      </c>
      <c r="T127" s="90">
        <v>298.16</v>
      </c>
      <c r="U127" s="90">
        <v>303.75</v>
      </c>
    </row>
    <row r="128" ht="12.75" customHeight="1">
      <c r="A128" s="13">
        <v>126.0</v>
      </c>
      <c r="B128" s="43">
        <v>85.02</v>
      </c>
      <c r="C128" s="43">
        <v>85.19</v>
      </c>
      <c r="D128" s="43">
        <v>90.76</v>
      </c>
      <c r="E128" s="43">
        <v>92.95</v>
      </c>
      <c r="F128" s="43">
        <v>105.23</v>
      </c>
      <c r="G128" s="43">
        <v>115.87</v>
      </c>
      <c r="H128" s="43">
        <v>131.79</v>
      </c>
      <c r="I128" s="43">
        <v>444.57</v>
      </c>
      <c r="J128" s="43">
        <v>592.35</v>
      </c>
      <c r="K128" s="44">
        <v>459.96</v>
      </c>
      <c r="L128" s="91">
        <v>224.69</v>
      </c>
      <c r="M128" s="91">
        <v>233.94</v>
      </c>
      <c r="N128" s="91">
        <v>256.84000000000003</v>
      </c>
      <c r="O128" s="91">
        <v>284.5</v>
      </c>
      <c r="P128" s="91">
        <v>286.34000000000003</v>
      </c>
      <c r="Q128" s="91">
        <v>289.21</v>
      </c>
      <c r="R128" s="91">
        <v>290.85</v>
      </c>
      <c r="S128" s="91">
        <v>296.13</v>
      </c>
      <c r="T128" s="91">
        <v>305.68</v>
      </c>
      <c r="U128" s="91">
        <v>311.29</v>
      </c>
    </row>
    <row r="129" ht="12.75" customHeight="1">
      <c r="A129" s="13">
        <v>127.0</v>
      </c>
      <c r="B129" s="45">
        <v>85.03</v>
      </c>
      <c r="C129" s="45">
        <v>86.66</v>
      </c>
      <c r="D129" s="45">
        <v>92.52</v>
      </c>
      <c r="E129" s="45">
        <v>94.88000000000001</v>
      </c>
      <c r="F129" s="45">
        <v>107.42</v>
      </c>
      <c r="G129" s="45">
        <v>117.73</v>
      </c>
      <c r="H129" s="45">
        <v>131.79999999999998</v>
      </c>
      <c r="I129" s="45">
        <v>448.19</v>
      </c>
      <c r="J129" s="45">
        <v>597.05</v>
      </c>
      <c r="K129" s="46">
        <v>462.54</v>
      </c>
      <c r="L129" s="91">
        <v>224.69</v>
      </c>
      <c r="M129" s="91">
        <v>233.94</v>
      </c>
      <c r="N129" s="91">
        <v>256.84000000000003</v>
      </c>
      <c r="O129" s="91">
        <v>284.5</v>
      </c>
      <c r="P129" s="91">
        <v>286.34000000000003</v>
      </c>
      <c r="Q129" s="91">
        <v>289.21</v>
      </c>
      <c r="R129" s="91">
        <v>290.85</v>
      </c>
      <c r="S129" s="91">
        <v>296.13</v>
      </c>
      <c r="T129" s="91">
        <v>305.68</v>
      </c>
      <c r="U129" s="91">
        <v>311.29</v>
      </c>
    </row>
    <row r="130" ht="12.75" customHeight="1">
      <c r="A130" s="13">
        <v>128.0</v>
      </c>
      <c r="B130" s="45">
        <v>85.77000000000001</v>
      </c>
      <c r="C130" s="45">
        <v>86.67</v>
      </c>
      <c r="D130" s="45">
        <v>92.53</v>
      </c>
      <c r="E130" s="45">
        <v>95.08</v>
      </c>
      <c r="F130" s="45">
        <v>107.64</v>
      </c>
      <c r="G130" s="45">
        <v>117.97</v>
      </c>
      <c r="H130" s="45">
        <v>132.78</v>
      </c>
      <c r="I130" s="45">
        <v>451.83</v>
      </c>
      <c r="J130" s="45">
        <v>601.75</v>
      </c>
      <c r="K130" s="46">
        <v>467.31</v>
      </c>
      <c r="L130" s="91">
        <v>224.69</v>
      </c>
      <c r="M130" s="91">
        <v>233.94</v>
      </c>
      <c r="N130" s="91">
        <v>256.84000000000003</v>
      </c>
      <c r="O130" s="91">
        <v>284.5</v>
      </c>
      <c r="P130" s="91">
        <v>286.34000000000003</v>
      </c>
      <c r="Q130" s="91">
        <v>289.21</v>
      </c>
      <c r="R130" s="91">
        <v>290.85</v>
      </c>
      <c r="S130" s="91">
        <v>296.13</v>
      </c>
      <c r="T130" s="91">
        <v>305.68</v>
      </c>
      <c r="U130" s="91">
        <v>311.29</v>
      </c>
    </row>
    <row r="131" ht="12.75" customHeight="1">
      <c r="A131" s="13">
        <v>129.0</v>
      </c>
      <c r="B131" s="45">
        <v>87.45</v>
      </c>
      <c r="C131" s="45">
        <v>87.78</v>
      </c>
      <c r="D131" s="45">
        <v>92.56</v>
      </c>
      <c r="E131" s="45">
        <v>95.55000000000001</v>
      </c>
      <c r="F131" s="45">
        <v>107.65</v>
      </c>
      <c r="G131" s="45">
        <v>117.98</v>
      </c>
      <c r="H131" s="45">
        <v>133.79</v>
      </c>
      <c r="I131" s="45">
        <v>455.48</v>
      </c>
      <c r="J131" s="45">
        <v>606.44</v>
      </c>
      <c r="K131" s="46">
        <v>471.05</v>
      </c>
      <c r="L131" s="91">
        <v>224.69</v>
      </c>
      <c r="M131" s="91">
        <v>233.94</v>
      </c>
      <c r="N131" s="91">
        <v>256.84000000000003</v>
      </c>
      <c r="O131" s="91">
        <v>284.5</v>
      </c>
      <c r="P131" s="91">
        <v>286.34000000000003</v>
      </c>
      <c r="Q131" s="91">
        <v>289.21</v>
      </c>
      <c r="R131" s="91">
        <v>290.85</v>
      </c>
      <c r="S131" s="91">
        <v>296.13</v>
      </c>
      <c r="T131" s="91">
        <v>305.68</v>
      </c>
      <c r="U131" s="91">
        <v>311.29</v>
      </c>
    </row>
    <row r="132" ht="12.75" customHeight="1">
      <c r="A132" s="13">
        <v>130.0</v>
      </c>
      <c r="B132" s="47">
        <v>87.7</v>
      </c>
      <c r="C132" s="47">
        <v>87.81</v>
      </c>
      <c r="D132" s="47">
        <v>93.4</v>
      </c>
      <c r="E132" s="47">
        <v>95.74</v>
      </c>
      <c r="F132" s="47">
        <v>108.42</v>
      </c>
      <c r="G132" s="47">
        <v>119.52</v>
      </c>
      <c r="H132" s="47">
        <v>137.13</v>
      </c>
      <c r="I132" s="47">
        <v>467.96</v>
      </c>
      <c r="J132" s="47">
        <v>611.15</v>
      </c>
      <c r="K132" s="48">
        <v>483.85</v>
      </c>
      <c r="L132" s="92">
        <v>224.69</v>
      </c>
      <c r="M132" s="92">
        <v>233.94</v>
      </c>
      <c r="N132" s="92">
        <v>256.84000000000003</v>
      </c>
      <c r="O132" s="92">
        <v>284.5</v>
      </c>
      <c r="P132" s="92">
        <v>286.34000000000003</v>
      </c>
      <c r="Q132" s="92">
        <v>289.21</v>
      </c>
      <c r="R132" s="92">
        <v>290.85</v>
      </c>
      <c r="S132" s="92">
        <v>296.13</v>
      </c>
      <c r="T132" s="92">
        <v>305.68</v>
      </c>
      <c r="U132" s="92">
        <v>311.29</v>
      </c>
    </row>
    <row r="133" ht="12.75" customHeight="1">
      <c r="A133" s="31">
        <v>131.0</v>
      </c>
      <c r="B133" s="49">
        <v>88.21000000000001</v>
      </c>
      <c r="C133" s="49">
        <v>89.18</v>
      </c>
      <c r="D133" s="50">
        <v>95.47</v>
      </c>
      <c r="E133" s="50">
        <v>97.3</v>
      </c>
      <c r="F133" s="50">
        <v>110.02</v>
      </c>
      <c r="G133" s="50">
        <v>120.42</v>
      </c>
      <c r="H133" s="50">
        <v>137.48</v>
      </c>
      <c r="I133" s="50">
        <v>467.97</v>
      </c>
      <c r="J133" s="50">
        <v>615.86</v>
      </c>
      <c r="K133" s="51">
        <v>485.94</v>
      </c>
      <c r="L133" s="89">
        <v>230.82</v>
      </c>
      <c r="M133" s="89">
        <v>238.97</v>
      </c>
      <c r="N133" s="89">
        <v>263.95</v>
      </c>
      <c r="O133" s="89">
        <v>292.0</v>
      </c>
      <c r="P133" s="89">
        <v>294.26</v>
      </c>
      <c r="Q133" s="89">
        <v>297.17</v>
      </c>
      <c r="R133" s="89">
        <v>298.19</v>
      </c>
      <c r="S133" s="89">
        <v>303.55</v>
      </c>
      <c r="T133" s="89">
        <v>313.04</v>
      </c>
      <c r="U133" s="89">
        <v>318.54</v>
      </c>
    </row>
    <row r="134" ht="12.75" customHeight="1">
      <c r="A134" s="19">
        <v>132.0</v>
      </c>
      <c r="B134" s="52">
        <v>89.95</v>
      </c>
      <c r="C134" s="52">
        <v>90.07</v>
      </c>
      <c r="D134" s="53">
        <v>96.08</v>
      </c>
      <c r="E134" s="53">
        <v>97.95</v>
      </c>
      <c r="F134" s="53">
        <v>110.03</v>
      </c>
      <c r="G134" s="53">
        <v>120.43</v>
      </c>
      <c r="H134" s="53">
        <v>137.48999999999998</v>
      </c>
      <c r="I134" s="53">
        <v>472.17</v>
      </c>
      <c r="J134" s="53">
        <v>620.55</v>
      </c>
      <c r="K134" s="54">
        <v>491.42</v>
      </c>
      <c r="L134" s="89">
        <v>230.82</v>
      </c>
      <c r="M134" s="89">
        <v>238.97</v>
      </c>
      <c r="N134" s="89">
        <v>263.95</v>
      </c>
      <c r="O134" s="89">
        <v>292.0</v>
      </c>
      <c r="P134" s="89">
        <v>294.26</v>
      </c>
      <c r="Q134" s="89">
        <v>297.17</v>
      </c>
      <c r="R134" s="89">
        <v>298.19</v>
      </c>
      <c r="S134" s="89">
        <v>303.55</v>
      </c>
      <c r="T134" s="89">
        <v>313.04</v>
      </c>
      <c r="U134" s="89">
        <v>318.54</v>
      </c>
    </row>
    <row r="135" ht="12.75" customHeight="1">
      <c r="A135" s="19">
        <v>133.0</v>
      </c>
      <c r="B135" s="52">
        <v>89.96</v>
      </c>
      <c r="C135" s="52">
        <v>91.06</v>
      </c>
      <c r="D135" s="53">
        <v>96.09</v>
      </c>
      <c r="E135" s="53">
        <v>97.96</v>
      </c>
      <c r="F135" s="53">
        <v>110.6</v>
      </c>
      <c r="G135" s="53">
        <v>120.67</v>
      </c>
      <c r="H135" s="53">
        <v>137.5</v>
      </c>
      <c r="I135" s="53">
        <v>475.0</v>
      </c>
      <c r="J135" s="53">
        <v>625.26</v>
      </c>
      <c r="K135" s="54">
        <v>493.09</v>
      </c>
      <c r="L135" s="89">
        <v>230.82</v>
      </c>
      <c r="M135" s="89">
        <v>238.97</v>
      </c>
      <c r="N135" s="89">
        <v>263.95</v>
      </c>
      <c r="O135" s="89">
        <v>292.0</v>
      </c>
      <c r="P135" s="89">
        <v>294.26</v>
      </c>
      <c r="Q135" s="89">
        <v>297.17</v>
      </c>
      <c r="R135" s="89">
        <v>298.19</v>
      </c>
      <c r="S135" s="89">
        <v>303.55</v>
      </c>
      <c r="T135" s="89">
        <v>313.04</v>
      </c>
      <c r="U135" s="89">
        <v>318.54</v>
      </c>
    </row>
    <row r="136" ht="12.75" customHeight="1">
      <c r="A136" s="19">
        <v>134.0</v>
      </c>
      <c r="B136" s="52">
        <v>91.47</v>
      </c>
      <c r="C136" s="52">
        <v>91.68</v>
      </c>
      <c r="D136" s="53">
        <v>96.99000000000001</v>
      </c>
      <c r="E136" s="53">
        <v>99.52000000000001</v>
      </c>
      <c r="F136" s="53">
        <v>112.28</v>
      </c>
      <c r="G136" s="53">
        <v>122.41000000000001</v>
      </c>
      <c r="H136" s="53">
        <v>137.51999999999998</v>
      </c>
      <c r="I136" s="53">
        <v>475.02</v>
      </c>
      <c r="J136" s="53">
        <v>629.96</v>
      </c>
      <c r="K136" s="54">
        <v>493.14</v>
      </c>
      <c r="L136" s="89">
        <v>230.82</v>
      </c>
      <c r="M136" s="89">
        <v>238.97</v>
      </c>
      <c r="N136" s="89">
        <v>263.95</v>
      </c>
      <c r="O136" s="89">
        <v>292.0</v>
      </c>
      <c r="P136" s="89">
        <v>294.26</v>
      </c>
      <c r="Q136" s="89">
        <v>297.17</v>
      </c>
      <c r="R136" s="89">
        <v>298.19</v>
      </c>
      <c r="S136" s="89">
        <v>303.55</v>
      </c>
      <c r="T136" s="89">
        <v>313.04</v>
      </c>
      <c r="U136" s="89">
        <v>318.54</v>
      </c>
    </row>
    <row r="137" ht="12.75" customHeight="1">
      <c r="A137" s="19">
        <v>135.0</v>
      </c>
      <c r="B137" s="55">
        <v>92.34</v>
      </c>
      <c r="C137" s="55">
        <v>93.56</v>
      </c>
      <c r="D137" s="56">
        <v>98.84</v>
      </c>
      <c r="E137" s="56">
        <v>101.29</v>
      </c>
      <c r="F137" s="56">
        <v>113.89</v>
      </c>
      <c r="G137" s="56">
        <v>123.29</v>
      </c>
      <c r="H137" s="56">
        <v>138.46</v>
      </c>
      <c r="I137" s="56">
        <v>478.62</v>
      </c>
      <c r="J137" s="56">
        <v>634.67</v>
      </c>
      <c r="K137" s="57">
        <v>497.88</v>
      </c>
      <c r="L137" s="90">
        <v>230.82</v>
      </c>
      <c r="M137" s="90">
        <v>238.97</v>
      </c>
      <c r="N137" s="90">
        <v>263.95</v>
      </c>
      <c r="O137" s="90">
        <v>292.0</v>
      </c>
      <c r="P137" s="90">
        <v>294.26</v>
      </c>
      <c r="Q137" s="90">
        <v>297.17</v>
      </c>
      <c r="R137" s="90">
        <v>298.19</v>
      </c>
      <c r="S137" s="90">
        <v>303.55</v>
      </c>
      <c r="T137" s="90">
        <v>313.04</v>
      </c>
      <c r="U137" s="90">
        <v>318.54</v>
      </c>
    </row>
    <row r="138" ht="12.75" customHeight="1">
      <c r="A138" s="32">
        <v>136.0</v>
      </c>
      <c r="B138" s="43">
        <v>93.02</v>
      </c>
      <c r="C138" s="43">
        <v>93.79</v>
      </c>
      <c r="D138" s="43">
        <v>100.44</v>
      </c>
      <c r="E138" s="43">
        <v>102.17</v>
      </c>
      <c r="F138" s="43">
        <v>114.27000000000001</v>
      </c>
      <c r="G138" s="43">
        <v>125.01</v>
      </c>
      <c r="H138" s="43">
        <v>139.14</v>
      </c>
      <c r="I138" s="43">
        <v>482.26</v>
      </c>
      <c r="J138" s="43">
        <v>639.37</v>
      </c>
      <c r="K138" s="44">
        <v>501.6</v>
      </c>
      <c r="L138" s="91">
        <v>238.22</v>
      </c>
      <c r="M138" s="91">
        <v>246.28</v>
      </c>
      <c r="N138" s="91">
        <v>272.32</v>
      </c>
      <c r="O138" s="91">
        <v>299.74</v>
      </c>
      <c r="P138" s="91">
        <v>302.34000000000003</v>
      </c>
      <c r="Q138" s="91">
        <v>305.23</v>
      </c>
      <c r="R138" s="91">
        <v>306.05</v>
      </c>
      <c r="S138" s="91">
        <v>311.27</v>
      </c>
      <c r="T138" s="91">
        <v>320.44</v>
      </c>
      <c r="U138" s="91">
        <v>326.23</v>
      </c>
    </row>
    <row r="139" ht="12.75" customHeight="1">
      <c r="A139" s="13">
        <v>137.0</v>
      </c>
      <c r="B139" s="45">
        <v>93.03</v>
      </c>
      <c r="C139" s="45">
        <v>93.8</v>
      </c>
      <c r="D139" s="45">
        <v>102.14</v>
      </c>
      <c r="E139" s="45">
        <v>103.12</v>
      </c>
      <c r="F139" s="45">
        <v>114.91</v>
      </c>
      <c r="G139" s="45">
        <v>125.22</v>
      </c>
      <c r="H139" s="45">
        <v>139.42</v>
      </c>
      <c r="I139" s="45">
        <v>495.2</v>
      </c>
      <c r="J139" s="45">
        <v>644.06</v>
      </c>
      <c r="K139" s="46">
        <v>514.99</v>
      </c>
      <c r="L139" s="91">
        <v>238.22</v>
      </c>
      <c r="M139" s="91">
        <v>246.28</v>
      </c>
      <c r="N139" s="91">
        <v>272.32</v>
      </c>
      <c r="O139" s="91">
        <v>299.74</v>
      </c>
      <c r="P139" s="91">
        <v>302.34000000000003</v>
      </c>
      <c r="Q139" s="91">
        <v>305.23</v>
      </c>
      <c r="R139" s="91">
        <v>306.05</v>
      </c>
      <c r="S139" s="91">
        <v>311.27</v>
      </c>
      <c r="T139" s="91">
        <v>320.44</v>
      </c>
      <c r="U139" s="91">
        <v>326.23</v>
      </c>
    </row>
    <row r="140" ht="12.75" customHeight="1">
      <c r="A140" s="13">
        <v>138.0</v>
      </c>
      <c r="B140" s="45">
        <v>94.76</v>
      </c>
      <c r="C140" s="45">
        <v>96.18</v>
      </c>
      <c r="D140" s="45">
        <v>102.64</v>
      </c>
      <c r="E140" s="45">
        <v>103.97</v>
      </c>
      <c r="F140" s="45">
        <v>116.25</v>
      </c>
      <c r="G140" s="45">
        <v>126.28</v>
      </c>
      <c r="H140" s="45">
        <v>143.25</v>
      </c>
      <c r="I140" s="45">
        <v>497.84</v>
      </c>
      <c r="J140" s="45">
        <v>648.75</v>
      </c>
      <c r="K140" s="46">
        <v>517.69</v>
      </c>
      <c r="L140" s="91">
        <v>238.22</v>
      </c>
      <c r="M140" s="91">
        <v>246.28</v>
      </c>
      <c r="N140" s="91">
        <v>272.32</v>
      </c>
      <c r="O140" s="91">
        <v>299.74</v>
      </c>
      <c r="P140" s="91">
        <v>302.34000000000003</v>
      </c>
      <c r="Q140" s="91">
        <v>305.23</v>
      </c>
      <c r="R140" s="91">
        <v>306.05</v>
      </c>
      <c r="S140" s="91">
        <v>311.27</v>
      </c>
      <c r="T140" s="91">
        <v>320.44</v>
      </c>
      <c r="U140" s="91">
        <v>326.23</v>
      </c>
    </row>
    <row r="141" ht="12.75" customHeight="1">
      <c r="A141" s="13">
        <v>139.0</v>
      </c>
      <c r="B141" s="45">
        <v>96.45</v>
      </c>
      <c r="C141" s="45">
        <v>96.54</v>
      </c>
      <c r="D141" s="45">
        <v>102.66</v>
      </c>
      <c r="E141" s="45">
        <v>103.99</v>
      </c>
      <c r="F141" s="45">
        <v>116.26</v>
      </c>
      <c r="G141" s="45">
        <v>128.37</v>
      </c>
      <c r="H141" s="45">
        <v>144.32999999999998</v>
      </c>
      <c r="I141" s="45">
        <v>497.85</v>
      </c>
      <c r="J141" s="45">
        <v>653.45</v>
      </c>
      <c r="K141" s="46">
        <v>517.75</v>
      </c>
      <c r="L141" s="91">
        <v>238.22</v>
      </c>
      <c r="M141" s="91">
        <v>246.28</v>
      </c>
      <c r="N141" s="91">
        <v>272.32</v>
      </c>
      <c r="O141" s="91">
        <v>299.74</v>
      </c>
      <c r="P141" s="91">
        <v>302.34000000000003</v>
      </c>
      <c r="Q141" s="91">
        <v>305.23</v>
      </c>
      <c r="R141" s="91">
        <v>306.05</v>
      </c>
      <c r="S141" s="91">
        <v>311.27</v>
      </c>
      <c r="T141" s="91">
        <v>320.44</v>
      </c>
      <c r="U141" s="91">
        <v>326.23</v>
      </c>
    </row>
    <row r="142" ht="12.75" customHeight="1">
      <c r="A142" s="16">
        <v>140.0</v>
      </c>
      <c r="B142" s="47">
        <v>97.32</v>
      </c>
      <c r="C142" s="47">
        <v>98.07</v>
      </c>
      <c r="D142" s="47">
        <v>103.67</v>
      </c>
      <c r="E142" s="47">
        <v>105.41000000000001</v>
      </c>
      <c r="F142" s="47">
        <v>117.27000000000001</v>
      </c>
      <c r="G142" s="47">
        <v>128.38</v>
      </c>
      <c r="H142" s="47">
        <v>144.34</v>
      </c>
      <c r="I142" s="47">
        <v>497.86</v>
      </c>
      <c r="J142" s="47">
        <v>658.17</v>
      </c>
      <c r="K142" s="48">
        <v>518.05</v>
      </c>
      <c r="L142" s="92">
        <v>238.22</v>
      </c>
      <c r="M142" s="92">
        <v>246.28</v>
      </c>
      <c r="N142" s="92">
        <v>272.32</v>
      </c>
      <c r="O142" s="92">
        <v>299.74</v>
      </c>
      <c r="P142" s="92">
        <v>302.34000000000003</v>
      </c>
      <c r="Q142" s="92">
        <v>305.23</v>
      </c>
      <c r="R142" s="92">
        <v>306.05</v>
      </c>
      <c r="S142" s="92">
        <v>311.27</v>
      </c>
      <c r="T142" s="92">
        <v>320.44</v>
      </c>
      <c r="U142" s="92">
        <v>326.23</v>
      </c>
    </row>
    <row r="143" ht="12.75" customHeight="1">
      <c r="A143" s="19">
        <v>141.0</v>
      </c>
      <c r="B143" s="49">
        <v>97.33</v>
      </c>
      <c r="C143" s="49">
        <v>98.08</v>
      </c>
      <c r="D143" s="50">
        <v>104.58</v>
      </c>
      <c r="E143" s="50">
        <v>105.63</v>
      </c>
      <c r="F143" s="50">
        <v>117.51</v>
      </c>
      <c r="G143" s="50">
        <v>128.65</v>
      </c>
      <c r="H143" s="50">
        <v>144.35</v>
      </c>
      <c r="I143" s="50">
        <v>499.13</v>
      </c>
      <c r="J143" s="50">
        <v>662.86</v>
      </c>
      <c r="K143" s="51">
        <v>518.58</v>
      </c>
      <c r="L143" s="89">
        <v>248.65</v>
      </c>
      <c r="M143" s="89">
        <v>253.09</v>
      </c>
      <c r="N143" s="89">
        <v>278.23</v>
      </c>
      <c r="O143" s="89">
        <v>307.99</v>
      </c>
      <c r="P143" s="89">
        <v>310.83</v>
      </c>
      <c r="Q143" s="89">
        <v>313.96</v>
      </c>
      <c r="R143" s="89">
        <v>314.15000000000003</v>
      </c>
      <c r="S143" s="89">
        <v>319.29</v>
      </c>
      <c r="T143" s="89">
        <v>328.43</v>
      </c>
      <c r="U143" s="89">
        <v>334.38</v>
      </c>
    </row>
    <row r="144" ht="12.75" customHeight="1">
      <c r="A144" s="23">
        <v>142.0</v>
      </c>
      <c r="B144" s="52">
        <v>98.58</v>
      </c>
      <c r="C144" s="52">
        <v>98.95</v>
      </c>
      <c r="D144" s="53">
        <v>105.51</v>
      </c>
      <c r="E144" s="53">
        <v>107.27000000000001</v>
      </c>
      <c r="F144" s="53">
        <v>119.04</v>
      </c>
      <c r="G144" s="53">
        <v>130.44</v>
      </c>
      <c r="H144" s="53">
        <v>144.89</v>
      </c>
      <c r="I144" s="53">
        <v>507.46</v>
      </c>
      <c r="J144" s="53">
        <v>667.57</v>
      </c>
      <c r="K144" s="54">
        <v>528.4</v>
      </c>
      <c r="L144" s="89">
        <v>248.65</v>
      </c>
      <c r="M144" s="89">
        <v>253.09</v>
      </c>
      <c r="N144" s="89">
        <v>278.23</v>
      </c>
      <c r="O144" s="89">
        <v>307.99</v>
      </c>
      <c r="P144" s="89">
        <v>310.83</v>
      </c>
      <c r="Q144" s="89">
        <v>313.96</v>
      </c>
      <c r="R144" s="89">
        <v>314.15000000000003</v>
      </c>
      <c r="S144" s="89">
        <v>319.29</v>
      </c>
      <c r="T144" s="89">
        <v>328.43</v>
      </c>
      <c r="U144" s="89">
        <v>334.38</v>
      </c>
    </row>
    <row r="145" ht="12.75" customHeight="1">
      <c r="A145" s="23">
        <v>143.0</v>
      </c>
      <c r="B145" s="52">
        <v>98.59</v>
      </c>
      <c r="C145" s="52">
        <v>98.96</v>
      </c>
      <c r="D145" s="53">
        <v>105.52</v>
      </c>
      <c r="E145" s="53">
        <v>107.33</v>
      </c>
      <c r="F145" s="53">
        <v>119.28</v>
      </c>
      <c r="G145" s="53">
        <v>130.45</v>
      </c>
      <c r="H145" s="53">
        <v>144.99</v>
      </c>
      <c r="I145" s="53">
        <v>510.9</v>
      </c>
      <c r="J145" s="53">
        <v>672.27</v>
      </c>
      <c r="K145" s="54">
        <v>531.93</v>
      </c>
      <c r="L145" s="89">
        <v>248.65</v>
      </c>
      <c r="M145" s="89">
        <v>253.09</v>
      </c>
      <c r="N145" s="89">
        <v>278.23</v>
      </c>
      <c r="O145" s="89">
        <v>307.99</v>
      </c>
      <c r="P145" s="89">
        <v>310.83</v>
      </c>
      <c r="Q145" s="89">
        <v>313.96</v>
      </c>
      <c r="R145" s="89">
        <v>314.15000000000003</v>
      </c>
      <c r="S145" s="89">
        <v>319.29</v>
      </c>
      <c r="T145" s="89">
        <v>328.43</v>
      </c>
      <c r="U145" s="89">
        <v>334.38</v>
      </c>
    </row>
    <row r="146" ht="12.75" customHeight="1">
      <c r="A146" s="23">
        <v>144.0</v>
      </c>
      <c r="B146" s="52">
        <v>101.28</v>
      </c>
      <c r="C146" s="52">
        <v>102.74</v>
      </c>
      <c r="D146" s="53">
        <v>109.41000000000001</v>
      </c>
      <c r="E146" s="53">
        <v>110.47</v>
      </c>
      <c r="F146" s="53">
        <v>122.21000000000001</v>
      </c>
      <c r="G146" s="53">
        <v>133.56</v>
      </c>
      <c r="H146" s="53">
        <v>149.41</v>
      </c>
      <c r="I146" s="53">
        <v>514.4</v>
      </c>
      <c r="J146" s="53">
        <v>676.98</v>
      </c>
      <c r="K146" s="54">
        <v>535.5</v>
      </c>
      <c r="L146" s="89">
        <v>248.65</v>
      </c>
      <c r="M146" s="89">
        <v>253.09</v>
      </c>
      <c r="N146" s="89">
        <v>278.23</v>
      </c>
      <c r="O146" s="89">
        <v>307.99</v>
      </c>
      <c r="P146" s="89">
        <v>310.83</v>
      </c>
      <c r="Q146" s="89">
        <v>313.96</v>
      </c>
      <c r="R146" s="89">
        <v>314.15000000000003</v>
      </c>
      <c r="S146" s="89">
        <v>319.29</v>
      </c>
      <c r="T146" s="89">
        <v>328.43</v>
      </c>
      <c r="U146" s="89">
        <v>334.38</v>
      </c>
    </row>
    <row r="147" ht="12.75" customHeight="1">
      <c r="A147" s="23">
        <v>145.0</v>
      </c>
      <c r="B147" s="55">
        <v>101.29</v>
      </c>
      <c r="C147" s="55">
        <v>104.66000000000001</v>
      </c>
      <c r="D147" s="56">
        <v>109.42</v>
      </c>
      <c r="E147" s="56">
        <v>110.7</v>
      </c>
      <c r="F147" s="56">
        <v>124.04</v>
      </c>
      <c r="G147" s="56">
        <v>134.95999999999998</v>
      </c>
      <c r="H147" s="56">
        <v>149.42</v>
      </c>
      <c r="I147" s="56">
        <v>514.41</v>
      </c>
      <c r="J147" s="56">
        <v>681.67</v>
      </c>
      <c r="K147" s="57">
        <v>535.55</v>
      </c>
      <c r="L147" s="90">
        <v>248.65</v>
      </c>
      <c r="M147" s="90">
        <v>253.09</v>
      </c>
      <c r="N147" s="90">
        <v>278.23</v>
      </c>
      <c r="O147" s="90">
        <v>307.99</v>
      </c>
      <c r="P147" s="90">
        <v>310.83</v>
      </c>
      <c r="Q147" s="90">
        <v>313.96</v>
      </c>
      <c r="R147" s="90">
        <v>314.15000000000003</v>
      </c>
      <c r="S147" s="90">
        <v>319.29</v>
      </c>
      <c r="T147" s="90">
        <v>328.43</v>
      </c>
      <c r="U147" s="90">
        <v>334.38</v>
      </c>
    </row>
    <row r="148" ht="12.75" customHeight="1">
      <c r="A148" s="9">
        <v>146.0</v>
      </c>
      <c r="B148" s="43">
        <v>101.30000000000001</v>
      </c>
      <c r="C148" s="43">
        <v>104.71000000000001</v>
      </c>
      <c r="D148" s="43">
        <v>109.56</v>
      </c>
      <c r="E148" s="43">
        <v>110.71000000000001</v>
      </c>
      <c r="F148" s="43">
        <v>124.05000000000001</v>
      </c>
      <c r="G148" s="43">
        <v>134.97</v>
      </c>
      <c r="H148" s="43">
        <v>150.37</v>
      </c>
      <c r="I148" s="43">
        <v>516.8</v>
      </c>
      <c r="J148" s="43">
        <v>686.37</v>
      </c>
      <c r="K148" s="44">
        <v>537.9</v>
      </c>
      <c r="L148" s="91">
        <v>253.76000000000002</v>
      </c>
      <c r="M148" s="91">
        <v>258.32</v>
      </c>
      <c r="N148" s="91">
        <v>281.81</v>
      </c>
      <c r="O148" s="91">
        <v>315.99</v>
      </c>
      <c r="P148" s="91">
        <v>319.43</v>
      </c>
      <c r="Q148" s="91">
        <v>322.6</v>
      </c>
      <c r="R148" s="91">
        <v>323.72</v>
      </c>
      <c r="S148" s="91">
        <v>327.48</v>
      </c>
      <c r="T148" s="91">
        <v>336.44</v>
      </c>
      <c r="U148" s="91">
        <v>342.44</v>
      </c>
    </row>
    <row r="149" ht="12.75" customHeight="1">
      <c r="A149" s="33">
        <v>147.0</v>
      </c>
      <c r="B149" s="45">
        <v>102.52000000000001</v>
      </c>
      <c r="C149" s="45">
        <v>104.78</v>
      </c>
      <c r="D149" s="45">
        <v>110.44000000000001</v>
      </c>
      <c r="E149" s="45">
        <v>111.61</v>
      </c>
      <c r="F149" s="45">
        <v>124.94000000000001</v>
      </c>
      <c r="G149" s="45">
        <v>135.0</v>
      </c>
      <c r="H149" s="45">
        <v>151.39999999999998</v>
      </c>
      <c r="I149" s="45">
        <v>529.11</v>
      </c>
      <c r="J149" s="45">
        <v>691.07</v>
      </c>
      <c r="K149" s="46">
        <v>550.64</v>
      </c>
      <c r="L149" s="91">
        <v>253.76000000000002</v>
      </c>
      <c r="M149" s="91">
        <v>258.32</v>
      </c>
      <c r="N149" s="91">
        <v>281.81</v>
      </c>
      <c r="O149" s="91">
        <v>315.99</v>
      </c>
      <c r="P149" s="91">
        <v>319.43</v>
      </c>
      <c r="Q149" s="91">
        <v>322.6</v>
      </c>
      <c r="R149" s="91">
        <v>323.72</v>
      </c>
      <c r="S149" s="91">
        <v>327.48</v>
      </c>
      <c r="T149" s="91">
        <v>336.44</v>
      </c>
      <c r="U149" s="91">
        <v>342.44</v>
      </c>
    </row>
    <row r="150" ht="12.75" customHeight="1">
      <c r="A150" s="33">
        <v>148.0</v>
      </c>
      <c r="B150" s="45">
        <v>102.62</v>
      </c>
      <c r="C150" s="45">
        <v>105.33</v>
      </c>
      <c r="D150" s="45">
        <v>111.49000000000001</v>
      </c>
      <c r="E150" s="45">
        <v>112.55000000000001</v>
      </c>
      <c r="F150" s="45">
        <v>125.35000000000001</v>
      </c>
      <c r="G150" s="45">
        <v>135.14999999999998</v>
      </c>
      <c r="H150" s="45">
        <v>152.23999999999998</v>
      </c>
      <c r="I150" s="45">
        <v>529.12</v>
      </c>
      <c r="J150" s="45">
        <v>695.78</v>
      </c>
      <c r="K150" s="46">
        <v>551.28</v>
      </c>
      <c r="L150" s="91">
        <v>253.76000000000002</v>
      </c>
      <c r="M150" s="91">
        <v>258.32</v>
      </c>
      <c r="N150" s="91">
        <v>281.81</v>
      </c>
      <c r="O150" s="91">
        <v>315.99</v>
      </c>
      <c r="P150" s="91">
        <v>319.43</v>
      </c>
      <c r="Q150" s="91">
        <v>322.6</v>
      </c>
      <c r="R150" s="91">
        <v>323.72</v>
      </c>
      <c r="S150" s="91">
        <v>327.48</v>
      </c>
      <c r="T150" s="91">
        <v>336.44</v>
      </c>
      <c r="U150" s="91">
        <v>342.44</v>
      </c>
    </row>
    <row r="151" ht="12.75" customHeight="1">
      <c r="A151" s="33">
        <v>149.0</v>
      </c>
      <c r="B151" s="45">
        <v>102.63</v>
      </c>
      <c r="C151" s="45">
        <v>105.4</v>
      </c>
      <c r="D151" s="45">
        <v>111.97</v>
      </c>
      <c r="E151" s="45">
        <v>113.37</v>
      </c>
      <c r="F151" s="45">
        <v>125.36</v>
      </c>
      <c r="G151" s="45">
        <v>135.16</v>
      </c>
      <c r="H151" s="45">
        <v>152.25</v>
      </c>
      <c r="I151" s="45">
        <v>530.25</v>
      </c>
      <c r="J151" s="45">
        <v>700.48</v>
      </c>
      <c r="K151" s="46">
        <v>553.02</v>
      </c>
      <c r="L151" s="91">
        <v>253.76000000000002</v>
      </c>
      <c r="M151" s="91">
        <v>258.32</v>
      </c>
      <c r="N151" s="91">
        <v>281.81</v>
      </c>
      <c r="O151" s="91">
        <v>315.99</v>
      </c>
      <c r="P151" s="91">
        <v>319.43</v>
      </c>
      <c r="Q151" s="91">
        <v>322.6</v>
      </c>
      <c r="R151" s="91">
        <v>323.72</v>
      </c>
      <c r="S151" s="91">
        <v>327.48</v>
      </c>
      <c r="T151" s="91">
        <v>336.44</v>
      </c>
      <c r="U151" s="91">
        <v>342.44</v>
      </c>
    </row>
    <row r="152" ht="12.75" customHeight="1">
      <c r="A152" s="16">
        <v>150.0</v>
      </c>
      <c r="B152" s="47">
        <v>102.64</v>
      </c>
      <c r="C152" s="47">
        <v>105.44</v>
      </c>
      <c r="D152" s="47">
        <v>112.2</v>
      </c>
      <c r="E152" s="47">
        <v>115.2</v>
      </c>
      <c r="F152" s="47">
        <v>125.61</v>
      </c>
      <c r="G152" s="47">
        <v>135.43</v>
      </c>
      <c r="H152" s="47">
        <v>152.56</v>
      </c>
      <c r="I152" s="47">
        <v>533.88</v>
      </c>
      <c r="J152" s="47">
        <v>705.18</v>
      </c>
      <c r="K152" s="48">
        <v>562.03</v>
      </c>
      <c r="L152" s="92">
        <v>253.76000000000002</v>
      </c>
      <c r="M152" s="92">
        <v>258.32</v>
      </c>
      <c r="N152" s="92">
        <v>281.81</v>
      </c>
      <c r="O152" s="92">
        <v>315.99</v>
      </c>
      <c r="P152" s="92">
        <v>319.43</v>
      </c>
      <c r="Q152" s="92">
        <v>322.6</v>
      </c>
      <c r="R152" s="92">
        <v>323.72</v>
      </c>
      <c r="S152" s="92">
        <v>327.48</v>
      </c>
      <c r="T152" s="92">
        <v>336.44</v>
      </c>
      <c r="U152" s="92">
        <v>342.44</v>
      </c>
    </row>
    <row r="153" ht="12.75" customHeight="1">
      <c r="A153" s="36" t="s">
        <v>7</v>
      </c>
      <c r="B153" s="60">
        <v>0.69</v>
      </c>
      <c r="C153" s="60">
        <v>0.71</v>
      </c>
      <c r="D153" s="60">
        <v>0.76</v>
      </c>
      <c r="E153" s="60">
        <v>0.78</v>
      </c>
      <c r="F153" s="60">
        <v>0.85</v>
      </c>
      <c r="G153" s="60">
        <v>0.91</v>
      </c>
      <c r="H153" s="61">
        <v>1.03</v>
      </c>
      <c r="I153" s="61">
        <v>3.59</v>
      </c>
      <c r="J153" s="61">
        <v>4.75</v>
      </c>
      <c r="K153" s="61">
        <v>3.78</v>
      </c>
      <c r="L153" s="61">
        <v>1.6</v>
      </c>
      <c r="M153" s="61">
        <v>1.67</v>
      </c>
      <c r="N153" s="61">
        <v>1.82</v>
      </c>
      <c r="O153" s="61">
        <v>2.05</v>
      </c>
      <c r="P153" s="61">
        <v>2.07</v>
      </c>
      <c r="Q153" s="61">
        <v>2.1</v>
      </c>
      <c r="R153" s="61">
        <v>2.1</v>
      </c>
      <c r="S153" s="61">
        <v>2.12</v>
      </c>
      <c r="T153" s="61">
        <v>2.18</v>
      </c>
      <c r="U153" s="61">
        <v>2.22</v>
      </c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57" footer="0.0" header="0.0" left="0.75" right="0.75" top="0.51"/>
  <pageSetup scale="92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1" width="8.63"/>
    <col customWidth="1" min="12" max="12" width="14.63"/>
    <col customWidth="1" min="13" max="15" width="8.63"/>
    <col customWidth="1" min="16" max="16" width="14.25"/>
    <col customWidth="1" min="17" max="26" width="8.63"/>
  </cols>
  <sheetData>
    <row r="1" ht="12.75" customHeight="1">
      <c r="A1" s="97"/>
      <c r="B1" s="98" t="s">
        <v>0</v>
      </c>
      <c r="C1" s="98" t="s">
        <v>0</v>
      </c>
      <c r="D1" s="99" t="s">
        <v>0</v>
      </c>
      <c r="E1" s="100" t="s">
        <v>0</v>
      </c>
      <c r="F1" s="98" t="s">
        <v>0</v>
      </c>
      <c r="G1" s="98" t="s">
        <v>0</v>
      </c>
      <c r="H1" s="99" t="s">
        <v>0</v>
      </c>
      <c r="I1" s="100"/>
      <c r="J1" s="98"/>
      <c r="K1" s="98"/>
      <c r="L1" s="101"/>
      <c r="M1" s="100"/>
      <c r="P1" s="102" t="s">
        <v>15</v>
      </c>
      <c r="Q1" s="103" t="s">
        <v>4</v>
      </c>
      <c r="R1" s="104">
        <v>1.0</v>
      </c>
      <c r="S1" s="104">
        <v>2.0</v>
      </c>
      <c r="T1" s="105" t="s">
        <v>16</v>
      </c>
      <c r="U1" s="105" t="s">
        <v>17</v>
      </c>
      <c r="V1" s="105" t="s">
        <v>18</v>
      </c>
      <c r="W1" s="105" t="s">
        <v>19</v>
      </c>
      <c r="X1" s="105" t="s">
        <v>20</v>
      </c>
      <c r="Y1" s="105" t="s">
        <v>21</v>
      </c>
    </row>
    <row r="2" ht="12.75" customHeight="1">
      <c r="A2" s="106" t="s">
        <v>4</v>
      </c>
      <c r="B2" s="107">
        <v>2.0</v>
      </c>
      <c r="C2" s="107">
        <v>3.0</v>
      </c>
      <c r="D2" s="108">
        <v>4.0</v>
      </c>
      <c r="E2" s="109">
        <v>5.0</v>
      </c>
      <c r="F2" s="107">
        <v>6.0</v>
      </c>
      <c r="G2" s="107">
        <v>7.0</v>
      </c>
      <c r="H2" s="108">
        <v>8.0</v>
      </c>
      <c r="I2" s="109"/>
      <c r="J2" s="107"/>
      <c r="K2" s="107"/>
      <c r="L2" s="108"/>
      <c r="M2" s="109"/>
      <c r="Q2" s="110">
        <v>0.0625</v>
      </c>
      <c r="R2" s="111">
        <v>3.22</v>
      </c>
      <c r="S2" s="111">
        <v>3.22</v>
      </c>
      <c r="T2" s="111">
        <v>3.24</v>
      </c>
      <c r="U2" s="111">
        <v>3.26</v>
      </c>
      <c r="V2" s="111">
        <v>3.33</v>
      </c>
      <c r="W2" s="111">
        <v>3.43</v>
      </c>
      <c r="X2" s="111">
        <v>3.53</v>
      </c>
      <c r="Y2" s="111">
        <v>3.59</v>
      </c>
      <c r="Z2" s="112"/>
    </row>
    <row r="3" ht="12.75" customHeight="1">
      <c r="A3" s="113" t="s">
        <v>22</v>
      </c>
      <c r="B3" s="114">
        <v>10.55</v>
      </c>
      <c r="C3" s="114">
        <v>10.96</v>
      </c>
      <c r="D3" s="114">
        <v>11.91</v>
      </c>
      <c r="E3" s="114">
        <v>12.43</v>
      </c>
      <c r="F3" s="114">
        <v>12.83</v>
      </c>
      <c r="G3" s="114">
        <v>12.97</v>
      </c>
      <c r="H3" s="114">
        <v>13.19</v>
      </c>
      <c r="I3" s="114"/>
      <c r="J3" s="114"/>
      <c r="K3" s="114"/>
      <c r="L3" s="114"/>
      <c r="M3" s="115"/>
      <c r="Q3" s="110">
        <v>0.125</v>
      </c>
      <c r="R3" s="111">
        <v>3.22</v>
      </c>
      <c r="S3" s="111">
        <v>3.22</v>
      </c>
      <c r="T3" s="111">
        <v>3.24</v>
      </c>
      <c r="U3" s="111">
        <v>3.26</v>
      </c>
      <c r="V3" s="111">
        <v>3.33</v>
      </c>
      <c r="W3" s="111">
        <v>3.43</v>
      </c>
      <c r="X3" s="111">
        <v>3.53</v>
      </c>
      <c r="Y3" s="111">
        <v>3.62</v>
      </c>
      <c r="Z3" s="112"/>
    </row>
    <row r="4" ht="12.75" customHeight="1">
      <c r="A4" s="116">
        <v>2.0</v>
      </c>
      <c r="B4" s="117">
        <v>11.35</v>
      </c>
      <c r="C4" s="117">
        <v>12.46</v>
      </c>
      <c r="D4" s="117">
        <v>13.56</v>
      </c>
      <c r="E4" s="117">
        <v>13.85</v>
      </c>
      <c r="F4" s="117">
        <v>14.43</v>
      </c>
      <c r="G4" s="117">
        <v>14.95</v>
      </c>
      <c r="H4" s="117">
        <v>15.2</v>
      </c>
      <c r="I4" s="117"/>
      <c r="J4" s="117"/>
      <c r="K4" s="117"/>
      <c r="L4" s="117"/>
      <c r="M4" s="118"/>
      <c r="Q4" s="110">
        <v>0.1875</v>
      </c>
      <c r="R4" s="111">
        <v>3.22</v>
      </c>
      <c r="S4" s="111">
        <v>3.22</v>
      </c>
      <c r="T4" s="111">
        <v>3.24</v>
      </c>
      <c r="U4" s="111">
        <v>3.26</v>
      </c>
      <c r="V4" s="111">
        <v>3.33</v>
      </c>
      <c r="W4" s="111">
        <v>3.43</v>
      </c>
      <c r="X4" s="111">
        <v>3.53</v>
      </c>
      <c r="Y4" s="111">
        <v>3.66</v>
      </c>
      <c r="Z4" s="112"/>
    </row>
    <row r="5" ht="12.75" customHeight="1">
      <c r="A5" s="119">
        <v>3.0</v>
      </c>
      <c r="B5" s="120">
        <v>11.79</v>
      </c>
      <c r="C5" s="120">
        <v>13.1</v>
      </c>
      <c r="D5" s="120">
        <v>14.14</v>
      </c>
      <c r="E5" s="120">
        <v>14.83</v>
      </c>
      <c r="F5" s="120">
        <v>15.42</v>
      </c>
      <c r="G5" s="120">
        <v>15.92</v>
      </c>
      <c r="H5" s="120">
        <v>16.68</v>
      </c>
      <c r="I5" s="120"/>
      <c r="J5" s="120"/>
      <c r="K5" s="120"/>
      <c r="L5" s="120"/>
      <c r="M5" s="121"/>
      <c r="Q5" s="110">
        <v>0.25</v>
      </c>
      <c r="R5" s="111">
        <v>3.22</v>
      </c>
      <c r="S5" s="111">
        <v>3.22</v>
      </c>
      <c r="T5" s="111">
        <v>3.24</v>
      </c>
      <c r="U5" s="111">
        <v>3.26</v>
      </c>
      <c r="V5" s="111">
        <v>3.33</v>
      </c>
      <c r="W5" s="111">
        <v>3.43</v>
      </c>
      <c r="X5" s="111">
        <v>3.53</v>
      </c>
      <c r="Y5" s="111">
        <v>3.69</v>
      </c>
      <c r="Z5" s="112"/>
    </row>
    <row r="6" ht="12.75" customHeight="1">
      <c r="A6" s="119">
        <v>4.0</v>
      </c>
      <c r="B6" s="120">
        <v>12.12</v>
      </c>
      <c r="C6" s="120">
        <v>13.18</v>
      </c>
      <c r="D6" s="120">
        <v>14.7</v>
      </c>
      <c r="E6" s="120">
        <v>15.62</v>
      </c>
      <c r="F6" s="120">
        <v>16.04</v>
      </c>
      <c r="G6" s="120">
        <v>17.06</v>
      </c>
      <c r="H6" s="120">
        <v>17.84</v>
      </c>
      <c r="I6" s="120"/>
      <c r="J6" s="120"/>
      <c r="K6" s="120"/>
      <c r="L6" s="120"/>
      <c r="M6" s="121"/>
      <c r="Q6" s="110">
        <v>0.3125</v>
      </c>
      <c r="R6" s="111">
        <v>3.43</v>
      </c>
      <c r="S6" s="111">
        <v>3.43</v>
      </c>
      <c r="T6" s="111">
        <v>3.51</v>
      </c>
      <c r="U6" s="111">
        <v>3.56</v>
      </c>
      <c r="V6" s="111">
        <v>3.61</v>
      </c>
      <c r="W6" s="111">
        <v>3.63</v>
      </c>
      <c r="X6" s="111">
        <v>3.75</v>
      </c>
      <c r="Y6" s="111">
        <v>3.87</v>
      </c>
      <c r="Z6" s="112"/>
    </row>
    <row r="7" ht="12.75" customHeight="1">
      <c r="A7" s="122">
        <v>5.0</v>
      </c>
      <c r="B7" s="123">
        <v>12.43</v>
      </c>
      <c r="C7" s="123">
        <v>13.76</v>
      </c>
      <c r="D7" s="123">
        <v>15.05</v>
      </c>
      <c r="E7" s="123">
        <v>16.3</v>
      </c>
      <c r="F7" s="123">
        <v>16.94</v>
      </c>
      <c r="G7" s="123">
        <v>17.83</v>
      </c>
      <c r="H7" s="123">
        <v>18.87</v>
      </c>
      <c r="I7" s="123"/>
      <c r="J7" s="123"/>
      <c r="K7" s="123"/>
      <c r="L7" s="123"/>
      <c r="M7" s="124"/>
      <c r="Q7" s="110">
        <v>0.375</v>
      </c>
      <c r="R7" s="111">
        <v>3.43</v>
      </c>
      <c r="S7" s="111">
        <v>3.43</v>
      </c>
      <c r="T7" s="111">
        <v>3.51</v>
      </c>
      <c r="U7" s="111">
        <v>3.56</v>
      </c>
      <c r="V7" s="111">
        <v>3.61</v>
      </c>
      <c r="W7" s="111">
        <v>3.63</v>
      </c>
      <c r="X7" s="111">
        <v>3.75</v>
      </c>
      <c r="Y7" s="111">
        <v>3.91</v>
      </c>
      <c r="Z7" s="112"/>
    </row>
    <row r="8" ht="12.75" customHeight="1">
      <c r="A8" s="125">
        <v>6.0</v>
      </c>
      <c r="B8" s="126">
        <v>12.53</v>
      </c>
      <c r="C8" s="126">
        <v>13.81</v>
      </c>
      <c r="D8" s="126">
        <v>15.19</v>
      </c>
      <c r="E8" s="126">
        <v>16.36</v>
      </c>
      <c r="F8" s="126">
        <v>16.95</v>
      </c>
      <c r="G8" s="126">
        <v>17.84</v>
      </c>
      <c r="H8" s="126">
        <v>18.88</v>
      </c>
      <c r="I8" s="126"/>
      <c r="J8" s="126"/>
      <c r="K8" s="126"/>
      <c r="L8" s="126"/>
      <c r="M8" s="127"/>
      <c r="Q8" s="110">
        <v>0.4375</v>
      </c>
      <c r="R8" s="111">
        <v>3.43</v>
      </c>
      <c r="S8" s="111">
        <v>3.43</v>
      </c>
      <c r="T8" s="111">
        <v>3.51</v>
      </c>
      <c r="U8" s="111">
        <v>3.56</v>
      </c>
      <c r="V8" s="111">
        <v>3.61</v>
      </c>
      <c r="W8" s="111">
        <v>3.63</v>
      </c>
      <c r="X8" s="111">
        <v>3.75</v>
      </c>
      <c r="Y8" s="111">
        <v>3.92</v>
      </c>
      <c r="Z8" s="112"/>
    </row>
    <row r="9" ht="12.75" customHeight="1">
      <c r="A9" s="128">
        <v>7.0</v>
      </c>
      <c r="B9" s="129">
        <v>13.21</v>
      </c>
      <c r="C9" s="129">
        <v>14.11</v>
      </c>
      <c r="D9" s="129">
        <v>15.58</v>
      </c>
      <c r="E9" s="129">
        <v>16.87</v>
      </c>
      <c r="F9" s="129">
        <v>17.25</v>
      </c>
      <c r="G9" s="129">
        <v>18.31</v>
      </c>
      <c r="H9" s="129">
        <v>19.57</v>
      </c>
      <c r="I9" s="129"/>
      <c r="J9" s="129"/>
      <c r="K9" s="129"/>
      <c r="L9" s="129"/>
      <c r="M9" s="130"/>
      <c r="Q9" s="110">
        <v>0.5</v>
      </c>
      <c r="R9" s="111">
        <v>3.43</v>
      </c>
      <c r="S9" s="111">
        <v>3.43</v>
      </c>
      <c r="T9" s="111">
        <v>3.51</v>
      </c>
      <c r="U9" s="111">
        <v>3.56</v>
      </c>
      <c r="V9" s="111">
        <v>3.61</v>
      </c>
      <c r="W9" s="111">
        <v>3.63</v>
      </c>
      <c r="X9" s="111">
        <v>3.75</v>
      </c>
      <c r="Y9" s="111">
        <v>3.92</v>
      </c>
      <c r="Z9" s="112"/>
    </row>
    <row r="10" ht="12.75" customHeight="1">
      <c r="A10" s="128">
        <v>8.0</v>
      </c>
      <c r="B10" s="129">
        <v>13.58</v>
      </c>
      <c r="C10" s="129">
        <v>14.61</v>
      </c>
      <c r="D10" s="129">
        <v>16.11</v>
      </c>
      <c r="E10" s="129">
        <v>17.34</v>
      </c>
      <c r="F10" s="129">
        <v>17.93</v>
      </c>
      <c r="G10" s="129">
        <v>19.03</v>
      </c>
      <c r="H10" s="129">
        <v>20.4</v>
      </c>
      <c r="I10" s="129"/>
      <c r="J10" s="129"/>
      <c r="K10" s="129"/>
      <c r="L10" s="129"/>
      <c r="M10" s="130"/>
      <c r="Q10" s="110">
        <v>0.5625</v>
      </c>
      <c r="R10" s="111">
        <v>3.88</v>
      </c>
      <c r="S10" s="111">
        <v>3.88</v>
      </c>
      <c r="T10" s="111">
        <v>3.97</v>
      </c>
      <c r="U10" s="111">
        <v>4.01</v>
      </c>
      <c r="V10" s="111">
        <v>4.06</v>
      </c>
      <c r="W10" s="111">
        <v>4.11</v>
      </c>
      <c r="X10" s="111">
        <v>4.19</v>
      </c>
      <c r="Y10" s="111">
        <v>4.28</v>
      </c>
      <c r="Z10" s="112"/>
    </row>
    <row r="11" ht="12.75" customHeight="1">
      <c r="A11" s="128">
        <v>9.0</v>
      </c>
      <c r="B11" s="129">
        <v>13.78</v>
      </c>
      <c r="C11" s="129">
        <v>14.81</v>
      </c>
      <c r="D11" s="129">
        <v>16.17</v>
      </c>
      <c r="E11" s="129">
        <v>17.49</v>
      </c>
      <c r="F11" s="129">
        <v>18.3</v>
      </c>
      <c r="G11" s="129">
        <v>19.8</v>
      </c>
      <c r="H11" s="129">
        <v>21.47</v>
      </c>
      <c r="I11" s="129"/>
      <c r="J11" s="129"/>
      <c r="K11" s="129"/>
      <c r="L11" s="129"/>
      <c r="M11" s="130"/>
      <c r="Q11" s="110">
        <v>0.625</v>
      </c>
      <c r="R11" s="111">
        <v>3.89</v>
      </c>
      <c r="S11" s="111">
        <v>3.89</v>
      </c>
      <c r="T11" s="111">
        <v>3.99</v>
      </c>
      <c r="U11" s="111">
        <v>4.04</v>
      </c>
      <c r="V11" s="111">
        <v>4.09</v>
      </c>
      <c r="W11" s="111">
        <v>4.14</v>
      </c>
      <c r="X11" s="111">
        <v>4.23</v>
      </c>
      <c r="Y11" s="111">
        <v>4.32</v>
      </c>
      <c r="Z11" s="112"/>
    </row>
    <row r="12" ht="12.75" customHeight="1">
      <c r="Q12" s="110">
        <v>0.6875</v>
      </c>
      <c r="R12" s="111">
        <v>3.89</v>
      </c>
      <c r="S12" s="111">
        <v>3.89</v>
      </c>
      <c r="T12" s="111">
        <v>4.0</v>
      </c>
      <c r="U12" s="111">
        <v>4.06</v>
      </c>
      <c r="V12" s="111">
        <v>4.11</v>
      </c>
      <c r="W12" s="111">
        <v>4.17</v>
      </c>
      <c r="X12" s="111">
        <v>4.26</v>
      </c>
      <c r="Y12" s="111">
        <v>4.36</v>
      </c>
      <c r="Z12" s="112"/>
    </row>
    <row r="13" ht="12.75" customHeight="1">
      <c r="Q13" s="110">
        <v>0.75</v>
      </c>
      <c r="R13" s="111">
        <v>3.89</v>
      </c>
      <c r="S13" s="111">
        <v>3.89</v>
      </c>
      <c r="T13" s="111">
        <v>4.02</v>
      </c>
      <c r="U13" s="111">
        <v>4.08</v>
      </c>
      <c r="V13" s="111">
        <v>4.14</v>
      </c>
      <c r="W13" s="111">
        <v>4.19</v>
      </c>
      <c r="X13" s="111">
        <v>4.3</v>
      </c>
      <c r="Y13" s="111">
        <v>4.4</v>
      </c>
      <c r="Z13" s="112"/>
    </row>
    <row r="14" ht="12.75" customHeight="1">
      <c r="Q14" s="110">
        <v>0.8125</v>
      </c>
      <c r="R14" s="111">
        <v>4.2</v>
      </c>
      <c r="S14" s="111">
        <v>4.2</v>
      </c>
      <c r="T14" s="111">
        <v>4.32</v>
      </c>
      <c r="U14" s="111">
        <v>4.38</v>
      </c>
      <c r="V14" s="111">
        <v>4.44</v>
      </c>
      <c r="W14" s="111">
        <v>4.5</v>
      </c>
      <c r="X14" s="111">
        <v>4.61</v>
      </c>
      <c r="Y14" s="111">
        <v>4.71</v>
      </c>
      <c r="Z14" s="112"/>
    </row>
    <row r="15" ht="12.75" customHeight="1">
      <c r="Q15" s="110">
        <v>0.875</v>
      </c>
      <c r="R15" s="111">
        <v>4.21</v>
      </c>
      <c r="S15" s="111">
        <v>4.21</v>
      </c>
      <c r="T15" s="111">
        <v>4.33</v>
      </c>
      <c r="U15" s="111">
        <v>4.4</v>
      </c>
      <c r="V15" s="111">
        <v>4.46</v>
      </c>
      <c r="W15" s="111">
        <v>4.52</v>
      </c>
      <c r="X15" s="111">
        <v>4.64</v>
      </c>
      <c r="Y15" s="111">
        <v>4.75</v>
      </c>
      <c r="Z15" s="112"/>
    </row>
    <row r="16" ht="12.75" customHeight="1">
      <c r="Q16" s="110">
        <v>0.9375</v>
      </c>
      <c r="R16" s="111">
        <v>4.23</v>
      </c>
      <c r="S16" s="111">
        <v>4.23</v>
      </c>
      <c r="T16" s="111">
        <v>4.35</v>
      </c>
      <c r="U16" s="111">
        <v>4.42</v>
      </c>
      <c r="V16" s="111">
        <v>4.49</v>
      </c>
      <c r="W16" s="111">
        <v>4.55</v>
      </c>
      <c r="X16" s="111">
        <v>4.68</v>
      </c>
      <c r="Y16" s="111">
        <v>4.79</v>
      </c>
      <c r="Z16" s="112"/>
    </row>
    <row r="17" ht="12.75" customHeight="1">
      <c r="Q17" s="110">
        <v>1.0</v>
      </c>
      <c r="R17" s="111">
        <v>4.24</v>
      </c>
      <c r="S17" s="111">
        <v>4.24</v>
      </c>
      <c r="T17" s="111">
        <v>4.37</v>
      </c>
      <c r="U17" s="111">
        <v>4.44</v>
      </c>
      <c r="V17" s="111">
        <v>4.51</v>
      </c>
      <c r="W17" s="111">
        <v>4.58</v>
      </c>
      <c r="X17" s="111">
        <v>4.71</v>
      </c>
      <c r="Y17" s="111">
        <v>4.83</v>
      </c>
      <c r="Z17" s="112"/>
    </row>
    <row r="18" ht="12.75" customHeight="1">
      <c r="Q18" s="103">
        <v>1.0</v>
      </c>
      <c r="R18" s="104">
        <v>5.4</v>
      </c>
      <c r="S18" s="104">
        <v>5.4</v>
      </c>
      <c r="T18" s="104">
        <v>5.99</v>
      </c>
      <c r="U18" s="104">
        <v>6.18</v>
      </c>
      <c r="V18" s="104">
        <v>6.53</v>
      </c>
      <c r="W18" s="104">
        <v>6.66</v>
      </c>
      <c r="X18" s="104">
        <v>6.77</v>
      </c>
      <c r="Y18" s="104">
        <v>6.91</v>
      </c>
    </row>
    <row r="19" ht="12.75" customHeight="1">
      <c r="Q19" s="104">
        <v>2.0</v>
      </c>
      <c r="R19" s="104">
        <v>5.74</v>
      </c>
      <c r="S19" s="104">
        <v>5.74</v>
      </c>
      <c r="T19" s="104">
        <v>6.5</v>
      </c>
      <c r="U19" s="104">
        <v>6.77</v>
      </c>
      <c r="V19" s="104">
        <v>7.2</v>
      </c>
      <c r="W19" s="104">
        <v>7.43</v>
      </c>
      <c r="X19" s="104">
        <v>7.68</v>
      </c>
      <c r="Y19" s="104">
        <v>7.93</v>
      </c>
    </row>
    <row r="20" ht="12.75" customHeight="1">
      <c r="Q20" s="104">
        <v>3.0</v>
      </c>
      <c r="R20" s="104">
        <v>6.11</v>
      </c>
      <c r="S20" s="104">
        <v>6.11</v>
      </c>
      <c r="T20" s="104">
        <v>7.05</v>
      </c>
      <c r="U20" s="104">
        <v>7.4</v>
      </c>
      <c r="V20" s="104">
        <v>7.91</v>
      </c>
      <c r="W20" s="104">
        <v>8.21</v>
      </c>
      <c r="X20" s="104">
        <v>8.6</v>
      </c>
      <c r="Y20" s="104">
        <v>8.97</v>
      </c>
    </row>
    <row r="21" ht="12.75" customHeight="1">
      <c r="Q21" s="104">
        <v>4.0</v>
      </c>
      <c r="R21" s="104">
        <v>6.5</v>
      </c>
      <c r="S21" s="104">
        <v>6.5</v>
      </c>
      <c r="T21" s="104">
        <v>7.61</v>
      </c>
      <c r="U21" s="104">
        <v>8.04</v>
      </c>
      <c r="V21" s="104">
        <v>8.63</v>
      </c>
      <c r="W21" s="104">
        <v>9.01</v>
      </c>
      <c r="X21" s="104">
        <v>9.54</v>
      </c>
      <c r="Y21" s="104">
        <v>10.01</v>
      </c>
    </row>
    <row r="22" ht="12.75" customHeight="1">
      <c r="Q22" s="104">
        <v>5.0</v>
      </c>
      <c r="R22" s="104">
        <v>6.88</v>
      </c>
      <c r="S22" s="104">
        <v>6.88</v>
      </c>
      <c r="T22" s="104">
        <v>8.17</v>
      </c>
      <c r="U22" s="104">
        <v>8.68</v>
      </c>
      <c r="V22" s="104">
        <v>9.35</v>
      </c>
      <c r="W22" s="104">
        <v>9.8</v>
      </c>
      <c r="X22" s="104">
        <v>10.47</v>
      </c>
      <c r="Y22" s="104">
        <v>11.05</v>
      </c>
    </row>
    <row r="23" ht="12.75" customHeight="1">
      <c r="T23" s="104"/>
    </row>
    <row r="24" ht="12.75" customHeight="1">
      <c r="P24" s="61" t="s">
        <v>23</v>
      </c>
      <c r="Q24" s="131">
        <f>Mail_Innovations_Fuel_Surcharge</f>
        <v>0.065</v>
      </c>
      <c r="R24" s="104"/>
    </row>
    <row r="25" ht="12.75" customHeight="1">
      <c r="P25" s="102" t="s">
        <v>15</v>
      </c>
      <c r="Q25" s="103" t="s">
        <v>4</v>
      </c>
      <c r="R25" s="104">
        <v>1.0</v>
      </c>
      <c r="S25" s="104">
        <v>2.0</v>
      </c>
      <c r="T25" s="105" t="s">
        <v>16</v>
      </c>
      <c r="U25" s="105" t="s">
        <v>17</v>
      </c>
      <c r="V25" s="105" t="s">
        <v>18</v>
      </c>
      <c r="W25" s="105" t="s">
        <v>19</v>
      </c>
      <c r="X25" s="105" t="s">
        <v>20</v>
      </c>
      <c r="Y25" s="105" t="s">
        <v>21</v>
      </c>
    </row>
    <row r="26" ht="12.75" customHeight="1">
      <c r="Q26" s="110">
        <v>0.0625</v>
      </c>
      <c r="R26" s="112">
        <f t="shared" ref="R26:Y26" si="1">ROUND(R2*(1+$Q$24),2)</f>
        <v>3.43</v>
      </c>
      <c r="S26" s="112">
        <f t="shared" si="1"/>
        <v>3.43</v>
      </c>
      <c r="T26" s="112">
        <f t="shared" si="1"/>
        <v>3.45</v>
      </c>
      <c r="U26" s="112">
        <f t="shared" si="1"/>
        <v>3.47</v>
      </c>
      <c r="V26" s="112">
        <f t="shared" si="1"/>
        <v>3.55</v>
      </c>
      <c r="W26" s="112">
        <f t="shared" si="1"/>
        <v>3.65</v>
      </c>
      <c r="X26" s="112">
        <f t="shared" si="1"/>
        <v>3.76</v>
      </c>
      <c r="Y26" s="112">
        <f t="shared" si="1"/>
        <v>3.82</v>
      </c>
    </row>
    <row r="27" ht="12.75" customHeight="1">
      <c r="Q27" s="110">
        <v>0.125</v>
      </c>
      <c r="R27" s="112">
        <f t="shared" ref="R27:Y27" si="2">ROUND(R3*(1+$Q$24),2)</f>
        <v>3.43</v>
      </c>
      <c r="S27" s="112">
        <f t="shared" si="2"/>
        <v>3.43</v>
      </c>
      <c r="T27" s="112">
        <f t="shared" si="2"/>
        <v>3.45</v>
      </c>
      <c r="U27" s="112">
        <f t="shared" si="2"/>
        <v>3.47</v>
      </c>
      <c r="V27" s="112">
        <f t="shared" si="2"/>
        <v>3.55</v>
      </c>
      <c r="W27" s="112">
        <f t="shared" si="2"/>
        <v>3.65</v>
      </c>
      <c r="X27" s="112">
        <f t="shared" si="2"/>
        <v>3.76</v>
      </c>
      <c r="Y27" s="112">
        <f t="shared" si="2"/>
        <v>3.86</v>
      </c>
    </row>
    <row r="28" ht="12.75" customHeight="1">
      <c r="Q28" s="110">
        <v>0.1875</v>
      </c>
      <c r="R28" s="112">
        <f t="shared" ref="R28:Y28" si="3">ROUND(R4*(1+$Q$24),2)</f>
        <v>3.43</v>
      </c>
      <c r="S28" s="112">
        <f t="shared" si="3"/>
        <v>3.43</v>
      </c>
      <c r="T28" s="112">
        <f t="shared" si="3"/>
        <v>3.45</v>
      </c>
      <c r="U28" s="112">
        <f t="shared" si="3"/>
        <v>3.47</v>
      </c>
      <c r="V28" s="112">
        <f t="shared" si="3"/>
        <v>3.55</v>
      </c>
      <c r="W28" s="112">
        <f t="shared" si="3"/>
        <v>3.65</v>
      </c>
      <c r="X28" s="112">
        <f t="shared" si="3"/>
        <v>3.76</v>
      </c>
      <c r="Y28" s="112">
        <f t="shared" si="3"/>
        <v>3.9</v>
      </c>
    </row>
    <row r="29" ht="12.75" customHeight="1">
      <c r="Q29" s="110">
        <v>0.25</v>
      </c>
      <c r="R29" s="112">
        <f t="shared" ref="R29:Y29" si="4">ROUND(R5*(1+$Q$24),2)</f>
        <v>3.43</v>
      </c>
      <c r="S29" s="112">
        <f t="shared" si="4"/>
        <v>3.43</v>
      </c>
      <c r="T29" s="112">
        <f t="shared" si="4"/>
        <v>3.45</v>
      </c>
      <c r="U29" s="112">
        <f t="shared" si="4"/>
        <v>3.47</v>
      </c>
      <c r="V29" s="112">
        <f t="shared" si="4"/>
        <v>3.55</v>
      </c>
      <c r="W29" s="112">
        <f t="shared" si="4"/>
        <v>3.65</v>
      </c>
      <c r="X29" s="112">
        <f t="shared" si="4"/>
        <v>3.76</v>
      </c>
      <c r="Y29" s="112">
        <f t="shared" si="4"/>
        <v>3.93</v>
      </c>
    </row>
    <row r="30" ht="12.75" customHeight="1">
      <c r="Q30" s="110">
        <v>0.3125</v>
      </c>
      <c r="R30" s="112">
        <f t="shared" ref="R30:Y30" si="5">ROUND(R6*(1+$Q$24),2)</f>
        <v>3.65</v>
      </c>
      <c r="S30" s="112">
        <f t="shared" si="5"/>
        <v>3.65</v>
      </c>
      <c r="T30" s="112">
        <f t="shared" si="5"/>
        <v>3.74</v>
      </c>
      <c r="U30" s="112">
        <f t="shared" si="5"/>
        <v>3.79</v>
      </c>
      <c r="V30" s="112">
        <f t="shared" si="5"/>
        <v>3.84</v>
      </c>
      <c r="W30" s="112">
        <f t="shared" si="5"/>
        <v>3.87</v>
      </c>
      <c r="X30" s="112">
        <f t="shared" si="5"/>
        <v>3.99</v>
      </c>
      <c r="Y30" s="112">
        <f t="shared" si="5"/>
        <v>4.12</v>
      </c>
    </row>
    <row r="31" ht="12.75" customHeight="1">
      <c r="Q31" s="110">
        <v>0.375</v>
      </c>
      <c r="R31" s="112">
        <f t="shared" ref="R31:Y31" si="6">ROUND(R7*(1+$Q$24),2)</f>
        <v>3.65</v>
      </c>
      <c r="S31" s="112">
        <f t="shared" si="6"/>
        <v>3.65</v>
      </c>
      <c r="T31" s="112">
        <f t="shared" si="6"/>
        <v>3.74</v>
      </c>
      <c r="U31" s="112">
        <f t="shared" si="6"/>
        <v>3.79</v>
      </c>
      <c r="V31" s="112">
        <f t="shared" si="6"/>
        <v>3.84</v>
      </c>
      <c r="W31" s="112">
        <f t="shared" si="6"/>
        <v>3.87</v>
      </c>
      <c r="X31" s="112">
        <f t="shared" si="6"/>
        <v>3.99</v>
      </c>
      <c r="Y31" s="112">
        <f t="shared" si="6"/>
        <v>4.16</v>
      </c>
    </row>
    <row r="32" ht="12.75" customHeight="1">
      <c r="Q32" s="110">
        <v>0.4375</v>
      </c>
      <c r="R32" s="112">
        <f t="shared" ref="R32:Y32" si="7">ROUND(R8*(1+$Q$24),2)</f>
        <v>3.65</v>
      </c>
      <c r="S32" s="112">
        <f t="shared" si="7"/>
        <v>3.65</v>
      </c>
      <c r="T32" s="112">
        <f t="shared" si="7"/>
        <v>3.74</v>
      </c>
      <c r="U32" s="112">
        <f t="shared" si="7"/>
        <v>3.79</v>
      </c>
      <c r="V32" s="112">
        <f t="shared" si="7"/>
        <v>3.84</v>
      </c>
      <c r="W32" s="112">
        <f t="shared" si="7"/>
        <v>3.87</v>
      </c>
      <c r="X32" s="112">
        <f t="shared" si="7"/>
        <v>3.99</v>
      </c>
      <c r="Y32" s="112">
        <f t="shared" si="7"/>
        <v>4.17</v>
      </c>
    </row>
    <row r="33" ht="12.75" customHeight="1">
      <c r="Q33" s="110">
        <v>0.5</v>
      </c>
      <c r="R33" s="112">
        <f t="shared" ref="R33:Y33" si="8">ROUND(R9*(1+$Q$24),2)</f>
        <v>3.65</v>
      </c>
      <c r="S33" s="112">
        <f t="shared" si="8"/>
        <v>3.65</v>
      </c>
      <c r="T33" s="112">
        <f t="shared" si="8"/>
        <v>3.74</v>
      </c>
      <c r="U33" s="112">
        <f t="shared" si="8"/>
        <v>3.79</v>
      </c>
      <c r="V33" s="112">
        <f t="shared" si="8"/>
        <v>3.84</v>
      </c>
      <c r="W33" s="112">
        <f t="shared" si="8"/>
        <v>3.87</v>
      </c>
      <c r="X33" s="112">
        <f t="shared" si="8"/>
        <v>3.99</v>
      </c>
      <c r="Y33" s="112">
        <f t="shared" si="8"/>
        <v>4.17</v>
      </c>
    </row>
    <row r="34" ht="12.75" customHeight="1">
      <c r="Q34" s="110">
        <v>0.5625</v>
      </c>
      <c r="R34" s="112">
        <f t="shared" ref="R34:Y34" si="9">ROUND(R10*(1+$Q$24),2)</f>
        <v>4.13</v>
      </c>
      <c r="S34" s="112">
        <f t="shared" si="9"/>
        <v>4.13</v>
      </c>
      <c r="T34" s="112">
        <f t="shared" si="9"/>
        <v>4.23</v>
      </c>
      <c r="U34" s="112">
        <f t="shared" si="9"/>
        <v>4.27</v>
      </c>
      <c r="V34" s="112">
        <f t="shared" si="9"/>
        <v>4.32</v>
      </c>
      <c r="W34" s="112">
        <f t="shared" si="9"/>
        <v>4.38</v>
      </c>
      <c r="X34" s="112">
        <f t="shared" si="9"/>
        <v>4.46</v>
      </c>
      <c r="Y34" s="112">
        <f t="shared" si="9"/>
        <v>4.56</v>
      </c>
    </row>
    <row r="35" ht="12.75" customHeight="1">
      <c r="Q35" s="110">
        <v>0.625</v>
      </c>
      <c r="R35" s="112">
        <f t="shared" ref="R35:Y35" si="10">ROUND(R11*(1+$Q$24),2)</f>
        <v>4.14</v>
      </c>
      <c r="S35" s="112">
        <f t="shared" si="10"/>
        <v>4.14</v>
      </c>
      <c r="T35" s="112">
        <f t="shared" si="10"/>
        <v>4.25</v>
      </c>
      <c r="U35" s="112">
        <f t="shared" si="10"/>
        <v>4.3</v>
      </c>
      <c r="V35" s="112">
        <f t="shared" si="10"/>
        <v>4.36</v>
      </c>
      <c r="W35" s="112">
        <f t="shared" si="10"/>
        <v>4.41</v>
      </c>
      <c r="X35" s="112">
        <f t="shared" si="10"/>
        <v>4.5</v>
      </c>
      <c r="Y35" s="112">
        <f t="shared" si="10"/>
        <v>4.6</v>
      </c>
    </row>
    <row r="36" ht="12.75" customHeight="1">
      <c r="Q36" s="110">
        <v>0.6875</v>
      </c>
      <c r="R36" s="112">
        <f t="shared" ref="R36:Y36" si="11">ROUND(R12*(1+$Q$24),2)</f>
        <v>4.14</v>
      </c>
      <c r="S36" s="112">
        <f t="shared" si="11"/>
        <v>4.14</v>
      </c>
      <c r="T36" s="112">
        <f t="shared" si="11"/>
        <v>4.26</v>
      </c>
      <c r="U36" s="112">
        <f t="shared" si="11"/>
        <v>4.32</v>
      </c>
      <c r="V36" s="112">
        <f t="shared" si="11"/>
        <v>4.38</v>
      </c>
      <c r="W36" s="112">
        <f t="shared" si="11"/>
        <v>4.44</v>
      </c>
      <c r="X36" s="112">
        <f t="shared" si="11"/>
        <v>4.54</v>
      </c>
      <c r="Y36" s="112">
        <f t="shared" si="11"/>
        <v>4.64</v>
      </c>
    </row>
    <row r="37" ht="12.75" customHeight="1">
      <c r="Q37" s="110">
        <v>0.75</v>
      </c>
      <c r="R37" s="112">
        <f t="shared" ref="R37:Y37" si="12">ROUND(R13*(1+$Q$24),2)</f>
        <v>4.14</v>
      </c>
      <c r="S37" s="112">
        <f t="shared" si="12"/>
        <v>4.14</v>
      </c>
      <c r="T37" s="112">
        <f t="shared" si="12"/>
        <v>4.28</v>
      </c>
      <c r="U37" s="112">
        <f t="shared" si="12"/>
        <v>4.35</v>
      </c>
      <c r="V37" s="112">
        <f t="shared" si="12"/>
        <v>4.41</v>
      </c>
      <c r="W37" s="112">
        <f t="shared" si="12"/>
        <v>4.46</v>
      </c>
      <c r="X37" s="112">
        <f t="shared" si="12"/>
        <v>4.58</v>
      </c>
      <c r="Y37" s="112">
        <f t="shared" si="12"/>
        <v>4.69</v>
      </c>
    </row>
    <row r="38" ht="12.75" customHeight="1">
      <c r="Q38" s="110">
        <v>0.8125</v>
      </c>
      <c r="R38" s="112">
        <f t="shared" ref="R38:Y38" si="13">ROUND(R14*(1+$Q$24),2)</f>
        <v>4.47</v>
      </c>
      <c r="S38" s="112">
        <f t="shared" si="13"/>
        <v>4.47</v>
      </c>
      <c r="T38" s="112">
        <f t="shared" si="13"/>
        <v>4.6</v>
      </c>
      <c r="U38" s="112">
        <f t="shared" si="13"/>
        <v>4.66</v>
      </c>
      <c r="V38" s="112">
        <f t="shared" si="13"/>
        <v>4.73</v>
      </c>
      <c r="W38" s="112">
        <f t="shared" si="13"/>
        <v>4.79</v>
      </c>
      <c r="X38" s="112">
        <f t="shared" si="13"/>
        <v>4.91</v>
      </c>
      <c r="Y38" s="112">
        <f t="shared" si="13"/>
        <v>5.02</v>
      </c>
    </row>
    <row r="39" ht="12.75" customHeight="1">
      <c r="Q39" s="110">
        <v>0.875</v>
      </c>
      <c r="R39" s="112">
        <f t="shared" ref="R39:Y39" si="14">ROUND(R15*(1+$Q$24),2)</f>
        <v>4.48</v>
      </c>
      <c r="S39" s="112">
        <f t="shared" si="14"/>
        <v>4.48</v>
      </c>
      <c r="T39" s="112">
        <f t="shared" si="14"/>
        <v>4.61</v>
      </c>
      <c r="U39" s="112">
        <f t="shared" si="14"/>
        <v>4.69</v>
      </c>
      <c r="V39" s="112">
        <f t="shared" si="14"/>
        <v>4.75</v>
      </c>
      <c r="W39" s="112">
        <f t="shared" si="14"/>
        <v>4.81</v>
      </c>
      <c r="X39" s="112">
        <f t="shared" si="14"/>
        <v>4.94</v>
      </c>
      <c r="Y39" s="112">
        <f t="shared" si="14"/>
        <v>5.06</v>
      </c>
    </row>
    <row r="40" ht="12.75" customHeight="1">
      <c r="Q40" s="110">
        <v>0.9375</v>
      </c>
      <c r="R40" s="112">
        <f t="shared" ref="R40:Y40" si="15">ROUND(R16*(1+$Q$24),2)</f>
        <v>4.5</v>
      </c>
      <c r="S40" s="112">
        <f t="shared" si="15"/>
        <v>4.5</v>
      </c>
      <c r="T40" s="112">
        <f t="shared" si="15"/>
        <v>4.63</v>
      </c>
      <c r="U40" s="112">
        <f t="shared" si="15"/>
        <v>4.71</v>
      </c>
      <c r="V40" s="112">
        <f t="shared" si="15"/>
        <v>4.78</v>
      </c>
      <c r="W40" s="112">
        <f t="shared" si="15"/>
        <v>4.85</v>
      </c>
      <c r="X40" s="112">
        <f t="shared" si="15"/>
        <v>4.98</v>
      </c>
      <c r="Y40" s="112">
        <f t="shared" si="15"/>
        <v>5.1</v>
      </c>
    </row>
    <row r="41" ht="12.75" customHeight="1">
      <c r="Q41" s="110">
        <v>1.0</v>
      </c>
      <c r="R41" s="112">
        <f t="shared" ref="R41:Y41" si="16">ROUND(R17*(1+$Q$24),2)</f>
        <v>4.52</v>
      </c>
      <c r="S41" s="112">
        <f t="shared" si="16"/>
        <v>4.52</v>
      </c>
      <c r="T41" s="112">
        <f t="shared" si="16"/>
        <v>4.65</v>
      </c>
      <c r="U41" s="112">
        <f t="shared" si="16"/>
        <v>4.73</v>
      </c>
      <c r="V41" s="112">
        <f t="shared" si="16"/>
        <v>4.8</v>
      </c>
      <c r="W41" s="112">
        <f t="shared" si="16"/>
        <v>4.88</v>
      </c>
      <c r="X41" s="112">
        <f t="shared" si="16"/>
        <v>5.02</v>
      </c>
      <c r="Y41" s="112">
        <f t="shared" si="16"/>
        <v>5.14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2" width="8.63"/>
    <col customWidth="1" min="13" max="13" width="9.75"/>
    <col customWidth="1" min="14" max="14" width="9.0"/>
    <col customWidth="1" min="15" max="15" width="8.63"/>
    <col customWidth="1" min="16" max="16" width="11.38"/>
    <col customWidth="1" min="17" max="26" width="9.38"/>
  </cols>
  <sheetData>
    <row r="1" ht="12.75" customHeight="1">
      <c r="A1" s="132"/>
      <c r="B1" s="133" t="s">
        <v>8</v>
      </c>
      <c r="C1" s="133" t="s">
        <v>8</v>
      </c>
      <c r="D1" s="133" t="s">
        <v>9</v>
      </c>
      <c r="E1" s="133" t="s">
        <v>24</v>
      </c>
      <c r="F1" s="133" t="s">
        <v>25</v>
      </c>
      <c r="G1" s="133" t="s">
        <v>26</v>
      </c>
      <c r="H1" s="133" t="s">
        <v>27</v>
      </c>
      <c r="I1" s="133" t="s">
        <v>28</v>
      </c>
      <c r="J1" s="133" t="s">
        <v>29</v>
      </c>
      <c r="K1" s="133" t="s">
        <v>30</v>
      </c>
      <c r="L1" s="133" t="s">
        <v>31</v>
      </c>
      <c r="M1" s="133" t="s">
        <v>32</v>
      </c>
      <c r="N1" s="133" t="s">
        <v>33</v>
      </c>
      <c r="O1" s="133" t="s">
        <v>34</v>
      </c>
      <c r="P1" s="133" t="s">
        <v>35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ht="12.75" customHeight="1">
      <c r="A2" s="1" t="s">
        <v>4</v>
      </c>
      <c r="B2" s="135">
        <v>71.0</v>
      </c>
      <c r="C2" s="135">
        <v>72.0</v>
      </c>
      <c r="D2" s="135">
        <v>74.0</v>
      </c>
      <c r="E2" s="136" t="s">
        <v>36</v>
      </c>
      <c r="F2" s="136" t="s">
        <v>37</v>
      </c>
      <c r="G2" s="136" t="s">
        <v>38</v>
      </c>
      <c r="H2" s="136" t="s">
        <v>39</v>
      </c>
      <c r="I2" s="136" t="s">
        <v>40</v>
      </c>
      <c r="J2" s="136" t="s">
        <v>41</v>
      </c>
      <c r="K2" s="136" t="s">
        <v>42</v>
      </c>
      <c r="L2" s="136" t="s">
        <v>43</v>
      </c>
      <c r="M2" s="136" t="s">
        <v>44</v>
      </c>
      <c r="N2" s="136" t="s">
        <v>45</v>
      </c>
      <c r="O2" s="136" t="s">
        <v>46</v>
      </c>
      <c r="P2" s="136" t="s">
        <v>47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>
        <v>1.0</v>
      </c>
      <c r="B3" s="137">
        <v>99.93</v>
      </c>
      <c r="C3" s="137">
        <v>105.85000000000001</v>
      </c>
      <c r="D3" s="137">
        <v>88.60000000000001</v>
      </c>
      <c r="E3" s="137">
        <v>115.3</v>
      </c>
      <c r="F3" s="137">
        <v>94.58</v>
      </c>
      <c r="G3" s="137">
        <v>125.12</v>
      </c>
      <c r="H3" s="137">
        <v>134.14000000000001</v>
      </c>
      <c r="I3" s="138">
        <v>117.0</v>
      </c>
      <c r="J3" s="138">
        <v>158.56</v>
      </c>
      <c r="K3" s="138">
        <v>131.09</v>
      </c>
      <c r="L3" s="138">
        <v>121.99000000000001</v>
      </c>
      <c r="M3" s="138">
        <v>110.99000000000001</v>
      </c>
      <c r="N3" s="138">
        <v>123.16</v>
      </c>
      <c r="O3" s="138">
        <v>122.62</v>
      </c>
      <c r="P3" s="138">
        <v>107.3</v>
      </c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>
        <v>2.0</v>
      </c>
      <c r="B4" s="139">
        <v>105.51</v>
      </c>
      <c r="C4" s="139">
        <v>117.26</v>
      </c>
      <c r="D4" s="140">
        <v>98.56</v>
      </c>
      <c r="E4" s="140">
        <v>132.16</v>
      </c>
      <c r="F4" s="140">
        <v>110.8</v>
      </c>
      <c r="G4" s="140">
        <v>146.88</v>
      </c>
      <c r="H4" s="140">
        <v>165.66</v>
      </c>
      <c r="I4" s="140">
        <v>142.06</v>
      </c>
      <c r="J4" s="139">
        <v>174.42000000000002</v>
      </c>
      <c r="K4" s="141">
        <v>166.72</v>
      </c>
      <c r="L4" s="139">
        <v>157.87</v>
      </c>
      <c r="M4" s="139">
        <v>124.43</v>
      </c>
      <c r="N4" s="139">
        <v>137.24</v>
      </c>
      <c r="O4" s="139">
        <v>139.77</v>
      </c>
      <c r="P4" s="139">
        <v>124.78</v>
      </c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3">
        <v>3.0</v>
      </c>
      <c r="B5" s="142">
        <v>113.73</v>
      </c>
      <c r="C5" s="142">
        <v>127.9</v>
      </c>
      <c r="D5" s="143">
        <v>112.75</v>
      </c>
      <c r="E5" s="143">
        <v>154.55</v>
      </c>
      <c r="F5" s="143">
        <v>123.7</v>
      </c>
      <c r="G5" s="143">
        <v>165.21</v>
      </c>
      <c r="H5" s="142">
        <v>187.17000000000002</v>
      </c>
      <c r="I5" s="144">
        <v>155.04</v>
      </c>
      <c r="J5" s="142">
        <v>196.9</v>
      </c>
      <c r="K5" s="145">
        <v>199.65</v>
      </c>
      <c r="L5" s="142">
        <v>190.98000000000002</v>
      </c>
      <c r="M5" s="142">
        <v>148.93</v>
      </c>
      <c r="N5" s="142">
        <v>162.63</v>
      </c>
      <c r="O5" s="142">
        <v>161.06</v>
      </c>
      <c r="P5" s="142">
        <v>142.21</v>
      </c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3">
        <v>4.0</v>
      </c>
      <c r="B6" s="142">
        <v>121.45</v>
      </c>
      <c r="C6" s="142">
        <v>139.38</v>
      </c>
      <c r="D6" s="143">
        <v>118.94</v>
      </c>
      <c r="E6" s="142">
        <v>174.67000000000002</v>
      </c>
      <c r="F6" s="144">
        <v>136.48</v>
      </c>
      <c r="G6" s="143">
        <v>182.24</v>
      </c>
      <c r="H6" s="143">
        <v>206.3</v>
      </c>
      <c r="I6" s="143">
        <v>175.68</v>
      </c>
      <c r="J6" s="142">
        <v>229.84</v>
      </c>
      <c r="K6" s="145">
        <v>248.87</v>
      </c>
      <c r="L6" s="145">
        <v>229.84</v>
      </c>
      <c r="M6" s="145">
        <v>167.31</v>
      </c>
      <c r="N6" s="145">
        <v>172.3</v>
      </c>
      <c r="O6" s="145">
        <v>177.26</v>
      </c>
      <c r="P6" s="145">
        <v>160.5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6">
        <v>5.0</v>
      </c>
      <c r="B7" s="146">
        <v>138.48</v>
      </c>
      <c r="C7" s="146">
        <v>161.3</v>
      </c>
      <c r="D7" s="147">
        <v>138.18</v>
      </c>
      <c r="E7" s="143">
        <v>200.18</v>
      </c>
      <c r="F7" s="143">
        <v>143.36</v>
      </c>
      <c r="G7" s="143">
        <v>216.08</v>
      </c>
      <c r="H7" s="143">
        <v>235.93</v>
      </c>
      <c r="I7" s="147">
        <v>202.54</v>
      </c>
      <c r="J7" s="146">
        <v>252.74</v>
      </c>
      <c r="K7" s="148">
        <v>280.61</v>
      </c>
      <c r="L7" s="146">
        <v>259.83</v>
      </c>
      <c r="M7" s="146">
        <v>190.34</v>
      </c>
      <c r="N7" s="146">
        <v>195.0</v>
      </c>
      <c r="O7" s="146">
        <v>192.33</v>
      </c>
      <c r="P7" s="146">
        <v>189.11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9">
        <v>6.0</v>
      </c>
      <c r="B8" s="149">
        <v>143.43</v>
      </c>
      <c r="C8" s="149">
        <v>164.62</v>
      </c>
      <c r="D8" s="150">
        <v>145.15</v>
      </c>
      <c r="E8" s="150">
        <v>211.11</v>
      </c>
      <c r="F8" s="151">
        <v>160.14000000000001</v>
      </c>
      <c r="G8" s="150">
        <v>229.64000000000001</v>
      </c>
      <c r="H8" s="150">
        <v>255.82</v>
      </c>
      <c r="I8" s="152">
        <v>221.58</v>
      </c>
      <c r="J8" s="152">
        <v>304.12</v>
      </c>
      <c r="K8" s="152">
        <v>315.56</v>
      </c>
      <c r="L8" s="152">
        <v>301.71</v>
      </c>
      <c r="M8" s="152">
        <v>217.25</v>
      </c>
      <c r="N8" s="152">
        <v>214.46</v>
      </c>
      <c r="O8" s="152">
        <v>213.64000000000001</v>
      </c>
      <c r="P8" s="152">
        <v>204.04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3">
        <v>7.0</v>
      </c>
      <c r="B9" s="153">
        <v>149.04</v>
      </c>
      <c r="C9" s="153">
        <v>170.97</v>
      </c>
      <c r="D9" s="154">
        <v>161.65</v>
      </c>
      <c r="E9" s="154">
        <v>222.25</v>
      </c>
      <c r="F9" s="155">
        <v>178.32</v>
      </c>
      <c r="G9" s="154">
        <v>245.81</v>
      </c>
      <c r="H9" s="154">
        <v>281.44</v>
      </c>
      <c r="I9" s="156">
        <v>241.06</v>
      </c>
      <c r="J9" s="156">
        <v>328.93</v>
      </c>
      <c r="K9" s="156">
        <v>350.32</v>
      </c>
      <c r="L9" s="156">
        <v>315.95</v>
      </c>
      <c r="M9" s="156">
        <v>222.20000000000002</v>
      </c>
      <c r="N9" s="156">
        <v>237.23000000000002</v>
      </c>
      <c r="O9" s="156">
        <v>235.94</v>
      </c>
      <c r="P9" s="156">
        <v>207.41</v>
      </c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9">
        <v>8.0</v>
      </c>
      <c r="B10" s="153">
        <v>155.9</v>
      </c>
      <c r="C10" s="153">
        <v>176.74</v>
      </c>
      <c r="D10" s="154">
        <v>174.96</v>
      </c>
      <c r="E10" s="154">
        <v>227.62</v>
      </c>
      <c r="F10" s="155">
        <v>179.09</v>
      </c>
      <c r="G10" s="154">
        <v>267.64</v>
      </c>
      <c r="H10" s="154">
        <v>301.26</v>
      </c>
      <c r="I10" s="156">
        <v>259.61</v>
      </c>
      <c r="J10" s="156">
        <v>374.38</v>
      </c>
      <c r="K10" s="156">
        <v>360.43</v>
      </c>
      <c r="L10" s="156">
        <v>353.02</v>
      </c>
      <c r="M10" s="156">
        <v>231.38</v>
      </c>
      <c r="N10" s="156">
        <v>259.8</v>
      </c>
      <c r="O10" s="156">
        <v>248.55</v>
      </c>
      <c r="P10" s="156">
        <v>213.12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9">
        <v>9.0</v>
      </c>
      <c r="B11" s="153">
        <v>157.33</v>
      </c>
      <c r="C11" s="153">
        <v>185.37</v>
      </c>
      <c r="D11" s="154">
        <v>175.76</v>
      </c>
      <c r="E11" s="154">
        <v>235.29</v>
      </c>
      <c r="F11" s="155">
        <v>184.29</v>
      </c>
      <c r="G11" s="154">
        <v>275.78000000000003</v>
      </c>
      <c r="H11" s="154">
        <v>319.54</v>
      </c>
      <c r="I11" s="156">
        <v>282.06</v>
      </c>
      <c r="J11" s="156">
        <v>404.34000000000003</v>
      </c>
      <c r="K11" s="156">
        <v>394.87</v>
      </c>
      <c r="L11" s="156">
        <v>405.35</v>
      </c>
      <c r="M11" s="156">
        <v>237.42000000000002</v>
      </c>
      <c r="N11" s="156">
        <v>280.09000000000003</v>
      </c>
      <c r="O11" s="156">
        <v>262.23</v>
      </c>
      <c r="P11" s="156">
        <v>241.5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7">
        <v>10.0</v>
      </c>
      <c r="B12" s="153">
        <v>162.11</v>
      </c>
      <c r="C12" s="157">
        <v>188.48</v>
      </c>
      <c r="D12" s="158">
        <v>178.57</v>
      </c>
      <c r="E12" s="158">
        <v>236.33</v>
      </c>
      <c r="F12" s="159">
        <v>195.35</v>
      </c>
      <c r="G12" s="158">
        <v>279.2</v>
      </c>
      <c r="H12" s="158">
        <v>320.54</v>
      </c>
      <c r="I12" s="160">
        <v>282.88</v>
      </c>
      <c r="J12" s="160">
        <v>410.15000000000003</v>
      </c>
      <c r="K12" s="160">
        <v>395.66</v>
      </c>
      <c r="L12" s="160">
        <v>406.48</v>
      </c>
      <c r="M12" s="160">
        <v>244.14000000000001</v>
      </c>
      <c r="N12" s="160">
        <v>289.39</v>
      </c>
      <c r="O12" s="160">
        <v>281.22</v>
      </c>
      <c r="P12" s="160">
        <v>243.07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3">
        <v>11.0</v>
      </c>
      <c r="B13" s="139">
        <v>165.14000000000001</v>
      </c>
      <c r="C13" s="142">
        <v>189.25</v>
      </c>
      <c r="D13" s="142">
        <v>199.94</v>
      </c>
      <c r="E13" s="142">
        <v>246.16</v>
      </c>
      <c r="F13" s="145">
        <v>202.66</v>
      </c>
      <c r="G13" s="142">
        <v>280.3</v>
      </c>
      <c r="H13" s="142">
        <v>325.25</v>
      </c>
      <c r="I13" s="143">
        <v>285.79</v>
      </c>
      <c r="J13" s="143">
        <v>421.73</v>
      </c>
      <c r="K13" s="143">
        <v>404.24</v>
      </c>
      <c r="L13" s="143">
        <v>416.56</v>
      </c>
      <c r="M13" s="143">
        <v>247.91</v>
      </c>
      <c r="N13" s="143">
        <v>297.82</v>
      </c>
      <c r="O13" s="143">
        <v>292.41</v>
      </c>
      <c r="P13" s="143">
        <v>253.25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3">
        <v>12.0</v>
      </c>
      <c r="B14" s="142">
        <v>168.24</v>
      </c>
      <c r="C14" s="142">
        <v>192.41</v>
      </c>
      <c r="D14" s="142">
        <v>200.74</v>
      </c>
      <c r="E14" s="142">
        <v>250.01000000000002</v>
      </c>
      <c r="F14" s="145">
        <v>208.51</v>
      </c>
      <c r="G14" s="142">
        <v>285.79</v>
      </c>
      <c r="H14" s="142">
        <v>332.46</v>
      </c>
      <c r="I14" s="143">
        <v>288.49</v>
      </c>
      <c r="J14" s="143">
        <v>429.35</v>
      </c>
      <c r="K14" s="143">
        <v>412.82</v>
      </c>
      <c r="L14" s="143">
        <v>420.87</v>
      </c>
      <c r="M14" s="143">
        <v>248.72</v>
      </c>
      <c r="N14" s="143">
        <v>304.87</v>
      </c>
      <c r="O14" s="143">
        <v>293.18</v>
      </c>
      <c r="P14" s="143">
        <v>257.7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3">
        <v>13.0</v>
      </c>
      <c r="B15" s="142">
        <v>181.47</v>
      </c>
      <c r="C15" s="142">
        <v>220.86</v>
      </c>
      <c r="D15" s="142">
        <v>211.66</v>
      </c>
      <c r="E15" s="142">
        <v>275.18</v>
      </c>
      <c r="F15" s="145">
        <v>220.69</v>
      </c>
      <c r="G15" s="142">
        <v>322.72</v>
      </c>
      <c r="H15" s="142">
        <v>414.90000000000003</v>
      </c>
      <c r="I15" s="143">
        <v>329.92</v>
      </c>
      <c r="J15" s="143">
        <v>500.28000000000003</v>
      </c>
      <c r="K15" s="143">
        <v>450.35</v>
      </c>
      <c r="L15" s="143">
        <v>458.55</v>
      </c>
      <c r="M15" s="143">
        <v>276.39</v>
      </c>
      <c r="N15" s="143">
        <v>323.54</v>
      </c>
      <c r="O15" s="143">
        <v>339.66</v>
      </c>
      <c r="P15" s="143">
        <v>304.31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3">
        <v>14.0</v>
      </c>
      <c r="B16" s="142">
        <v>187.67000000000002</v>
      </c>
      <c r="C16" s="142">
        <v>227.74</v>
      </c>
      <c r="D16" s="142">
        <v>212.56</v>
      </c>
      <c r="E16" s="142">
        <v>294.41</v>
      </c>
      <c r="F16" s="145">
        <v>228.15</v>
      </c>
      <c r="G16" s="142">
        <v>354.96</v>
      </c>
      <c r="H16" s="142">
        <v>440.43</v>
      </c>
      <c r="I16" s="143">
        <v>359.72</v>
      </c>
      <c r="J16" s="143">
        <v>534.13</v>
      </c>
      <c r="K16" s="143">
        <v>516.77</v>
      </c>
      <c r="L16" s="143">
        <v>546.26</v>
      </c>
      <c r="M16" s="143">
        <v>286.7</v>
      </c>
      <c r="N16" s="143">
        <v>372.48</v>
      </c>
      <c r="O16" s="143">
        <v>358.8</v>
      </c>
      <c r="P16" s="143">
        <v>308.33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3">
        <v>15.0</v>
      </c>
      <c r="B17" s="146">
        <v>193.85</v>
      </c>
      <c r="C17" s="146">
        <v>239.71</v>
      </c>
      <c r="D17" s="146">
        <v>219.12</v>
      </c>
      <c r="E17" s="146">
        <v>301.22</v>
      </c>
      <c r="F17" s="148">
        <v>234.35</v>
      </c>
      <c r="G17" s="146">
        <v>360.27</v>
      </c>
      <c r="H17" s="146">
        <v>459.18</v>
      </c>
      <c r="I17" s="147">
        <v>381.67</v>
      </c>
      <c r="J17" s="147">
        <v>547.1800000000001</v>
      </c>
      <c r="K17" s="147">
        <v>583.53</v>
      </c>
      <c r="L17" s="147">
        <v>547.05</v>
      </c>
      <c r="M17" s="147">
        <v>305.52</v>
      </c>
      <c r="N17" s="147">
        <v>424.66</v>
      </c>
      <c r="O17" s="147">
        <v>367.01</v>
      </c>
      <c r="P17" s="147">
        <v>312.5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1">
        <v>16.0</v>
      </c>
      <c r="B18" s="149">
        <v>206.64000000000001</v>
      </c>
      <c r="C18" s="149">
        <v>244.87</v>
      </c>
      <c r="D18" s="154">
        <v>221.84</v>
      </c>
      <c r="E18" s="154">
        <v>336.49</v>
      </c>
      <c r="F18" s="155">
        <v>255.5</v>
      </c>
      <c r="G18" s="154">
        <v>376.93</v>
      </c>
      <c r="H18" s="154">
        <v>486.03000000000003</v>
      </c>
      <c r="I18" s="156">
        <v>413.46000000000004</v>
      </c>
      <c r="J18" s="156">
        <v>569.25</v>
      </c>
      <c r="K18" s="156">
        <v>598.8000000000001</v>
      </c>
      <c r="L18" s="156">
        <v>547.84</v>
      </c>
      <c r="M18" s="156">
        <v>326.07</v>
      </c>
      <c r="N18" s="156">
        <v>434.88</v>
      </c>
      <c r="O18" s="156">
        <v>388.82</v>
      </c>
      <c r="P18" s="156">
        <v>316.59000000000003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9">
        <v>17.0</v>
      </c>
      <c r="B19" s="153">
        <v>208.25</v>
      </c>
      <c r="C19" s="153">
        <v>245.70000000000002</v>
      </c>
      <c r="D19" s="154">
        <v>233.09</v>
      </c>
      <c r="E19" s="154">
        <v>338.05</v>
      </c>
      <c r="F19" s="155">
        <v>261.76</v>
      </c>
      <c r="G19" s="154">
        <v>385.06</v>
      </c>
      <c r="H19" s="154">
        <v>499.88</v>
      </c>
      <c r="I19" s="156">
        <v>419.02</v>
      </c>
      <c r="J19" s="156">
        <v>596.1800000000001</v>
      </c>
      <c r="K19" s="156">
        <v>612.5500000000001</v>
      </c>
      <c r="L19" s="156">
        <v>548.63</v>
      </c>
      <c r="M19" s="156">
        <v>342.45</v>
      </c>
      <c r="N19" s="156">
        <v>441.79</v>
      </c>
      <c r="O19" s="156">
        <v>404.8</v>
      </c>
      <c r="P19" s="156">
        <v>324.09000000000003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9">
        <v>18.0</v>
      </c>
      <c r="B20" s="153">
        <v>213.74</v>
      </c>
      <c r="C20" s="153">
        <v>251.13</v>
      </c>
      <c r="D20" s="154">
        <v>237.01</v>
      </c>
      <c r="E20" s="154">
        <v>343.21</v>
      </c>
      <c r="F20" s="155">
        <v>272.32</v>
      </c>
      <c r="G20" s="154">
        <v>391.66</v>
      </c>
      <c r="H20" s="154">
        <v>503.85</v>
      </c>
      <c r="I20" s="156">
        <v>430.71000000000004</v>
      </c>
      <c r="J20" s="156">
        <v>636.1</v>
      </c>
      <c r="K20" s="156">
        <v>637.8000000000001</v>
      </c>
      <c r="L20" s="156">
        <v>600.32</v>
      </c>
      <c r="M20" s="156">
        <v>344.7</v>
      </c>
      <c r="N20" s="156">
        <v>456.51</v>
      </c>
      <c r="O20" s="156">
        <v>410.75</v>
      </c>
      <c r="P20" s="156">
        <v>350.87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9">
        <v>19.0</v>
      </c>
      <c r="B21" s="153">
        <v>219.05</v>
      </c>
      <c r="C21" s="153">
        <v>257.07</v>
      </c>
      <c r="D21" s="154">
        <v>259.98</v>
      </c>
      <c r="E21" s="154">
        <v>344.42</v>
      </c>
      <c r="F21" s="155">
        <v>281.40000000000003</v>
      </c>
      <c r="G21" s="154">
        <v>409.38</v>
      </c>
      <c r="H21" s="154">
        <v>531.91</v>
      </c>
      <c r="I21" s="156">
        <v>454.69</v>
      </c>
      <c r="J21" s="156">
        <v>659.32</v>
      </c>
      <c r="K21" s="156">
        <v>667.52</v>
      </c>
      <c r="L21" s="156">
        <v>610.54</v>
      </c>
      <c r="M21" s="156">
        <v>362.90000000000003</v>
      </c>
      <c r="N21" s="156">
        <v>464.27</v>
      </c>
      <c r="O21" s="156">
        <v>424.16</v>
      </c>
      <c r="P21" s="156">
        <v>355.57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9">
        <v>20.0</v>
      </c>
      <c r="B22" s="157">
        <v>224.4</v>
      </c>
      <c r="C22" s="157">
        <v>262.95</v>
      </c>
      <c r="D22" s="158">
        <v>269.15</v>
      </c>
      <c r="E22" s="158">
        <v>350.12</v>
      </c>
      <c r="F22" s="159">
        <v>282.17</v>
      </c>
      <c r="G22" s="158">
        <v>411.58</v>
      </c>
      <c r="H22" s="158">
        <v>534.24</v>
      </c>
      <c r="I22" s="160">
        <v>456.19</v>
      </c>
      <c r="J22" s="160">
        <v>661.48</v>
      </c>
      <c r="K22" s="160">
        <v>705.65</v>
      </c>
      <c r="L22" s="160">
        <v>649.85</v>
      </c>
      <c r="M22" s="160">
        <v>375.63</v>
      </c>
      <c r="N22" s="160">
        <v>465.12</v>
      </c>
      <c r="O22" s="160">
        <v>454.76</v>
      </c>
      <c r="P22" s="160">
        <v>355.86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">
        <v>21.0</v>
      </c>
      <c r="B23" s="139">
        <v>247.70000000000002</v>
      </c>
      <c r="C23" s="139">
        <v>288.65000000000003</v>
      </c>
      <c r="D23" s="142">
        <v>269.95</v>
      </c>
      <c r="E23" s="142">
        <v>365.73</v>
      </c>
      <c r="F23" s="145">
        <v>301.1</v>
      </c>
      <c r="G23" s="142">
        <v>421.63</v>
      </c>
      <c r="H23" s="142">
        <v>540.14</v>
      </c>
      <c r="I23" s="143">
        <v>457.98</v>
      </c>
      <c r="J23" s="143">
        <v>688.74</v>
      </c>
      <c r="K23" s="143">
        <v>749.59</v>
      </c>
      <c r="L23" s="143">
        <v>729.83</v>
      </c>
      <c r="M23" s="143">
        <v>376.40000000000003</v>
      </c>
      <c r="N23" s="143">
        <v>465.96000000000004</v>
      </c>
      <c r="O23" s="143">
        <v>457.77</v>
      </c>
      <c r="P23" s="143">
        <v>366.54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3">
        <v>22.0</v>
      </c>
      <c r="B24" s="142">
        <v>253.57</v>
      </c>
      <c r="C24" s="142">
        <v>289.49</v>
      </c>
      <c r="D24" s="142">
        <v>270.74</v>
      </c>
      <c r="E24" s="142">
        <v>366.56</v>
      </c>
      <c r="F24" s="145">
        <v>310.38</v>
      </c>
      <c r="G24" s="142">
        <v>422.46000000000004</v>
      </c>
      <c r="H24" s="142">
        <v>542.2</v>
      </c>
      <c r="I24" s="143">
        <v>458.81</v>
      </c>
      <c r="J24" s="143">
        <v>702.0500000000001</v>
      </c>
      <c r="K24" s="143">
        <v>753.51</v>
      </c>
      <c r="L24" s="143">
        <v>739.04</v>
      </c>
      <c r="M24" s="143">
        <v>377.17</v>
      </c>
      <c r="N24" s="143">
        <v>466.8</v>
      </c>
      <c r="O24" s="143">
        <v>459.83</v>
      </c>
      <c r="P24" s="143">
        <v>385.90000000000003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3">
        <v>23.0</v>
      </c>
      <c r="B25" s="142">
        <v>258.48</v>
      </c>
      <c r="C25" s="142">
        <v>292.16</v>
      </c>
      <c r="D25" s="142">
        <v>277.23</v>
      </c>
      <c r="E25" s="142">
        <v>367.39</v>
      </c>
      <c r="F25" s="145">
        <v>316.53000000000003</v>
      </c>
      <c r="G25" s="142">
        <v>423.33</v>
      </c>
      <c r="H25" s="142">
        <v>546.8</v>
      </c>
      <c r="I25" s="143">
        <v>459.64</v>
      </c>
      <c r="J25" s="143">
        <v>702.89</v>
      </c>
      <c r="K25" s="143">
        <v>769.77</v>
      </c>
      <c r="L25" s="143">
        <v>747.78</v>
      </c>
      <c r="M25" s="143">
        <v>377.94</v>
      </c>
      <c r="N25" s="143">
        <v>467.65000000000003</v>
      </c>
      <c r="O25" s="143">
        <v>460.84000000000003</v>
      </c>
      <c r="P25" s="143">
        <v>390.55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3">
        <v>24.0</v>
      </c>
      <c r="B26" s="142">
        <v>266.06</v>
      </c>
      <c r="C26" s="142">
        <v>293.1</v>
      </c>
      <c r="D26" s="142">
        <v>286.25</v>
      </c>
      <c r="E26" s="142">
        <v>371.73</v>
      </c>
      <c r="F26" s="145">
        <v>319.72</v>
      </c>
      <c r="G26" s="142">
        <v>430.84000000000003</v>
      </c>
      <c r="H26" s="142">
        <v>548.12</v>
      </c>
      <c r="I26" s="143">
        <v>460.44</v>
      </c>
      <c r="J26" s="143">
        <v>709.01</v>
      </c>
      <c r="K26" s="143">
        <v>770.6</v>
      </c>
      <c r="L26" s="143">
        <v>748.61</v>
      </c>
      <c r="M26" s="143">
        <v>378.71</v>
      </c>
      <c r="N26" s="143">
        <v>475.13</v>
      </c>
      <c r="O26" s="143">
        <v>465.39</v>
      </c>
      <c r="P26" s="143">
        <v>393.26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6">
        <v>25.0</v>
      </c>
      <c r="B27" s="146">
        <v>266.91</v>
      </c>
      <c r="C27" s="146">
        <v>296.91</v>
      </c>
      <c r="D27" s="146">
        <v>287.11</v>
      </c>
      <c r="E27" s="146">
        <v>373.48</v>
      </c>
      <c r="F27" s="148">
        <v>323.72</v>
      </c>
      <c r="G27" s="146">
        <v>441.96000000000004</v>
      </c>
      <c r="H27" s="146">
        <v>552.91</v>
      </c>
      <c r="I27" s="147">
        <v>465.65000000000003</v>
      </c>
      <c r="J27" s="147">
        <v>713.1</v>
      </c>
      <c r="K27" s="147">
        <v>780.35</v>
      </c>
      <c r="L27" s="147">
        <v>772.47</v>
      </c>
      <c r="M27" s="147">
        <v>386.84000000000003</v>
      </c>
      <c r="N27" s="147">
        <v>479.69</v>
      </c>
      <c r="O27" s="147">
        <v>471.82</v>
      </c>
      <c r="P27" s="147">
        <v>394.65000000000003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9">
        <v>26.0</v>
      </c>
      <c r="B28" s="149">
        <v>297.44</v>
      </c>
      <c r="C28" s="149">
        <v>330.24</v>
      </c>
      <c r="D28" s="154">
        <v>298.44</v>
      </c>
      <c r="E28" s="154">
        <v>482.86</v>
      </c>
      <c r="F28" s="155">
        <v>345.1</v>
      </c>
      <c r="G28" s="154">
        <v>570.24</v>
      </c>
      <c r="H28" s="154">
        <v>653.45</v>
      </c>
      <c r="I28" s="156">
        <v>560.16</v>
      </c>
      <c r="J28" s="156">
        <v>780.54</v>
      </c>
      <c r="K28" s="156">
        <v>858.47</v>
      </c>
      <c r="L28" s="156">
        <v>800.3100000000001</v>
      </c>
      <c r="M28" s="156">
        <v>487.79</v>
      </c>
      <c r="N28" s="156">
        <v>597.2</v>
      </c>
      <c r="O28" s="156">
        <v>576.74</v>
      </c>
      <c r="P28" s="156">
        <v>444.6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3">
        <v>27.0</v>
      </c>
      <c r="B29" s="153">
        <v>304.6</v>
      </c>
      <c r="C29" s="153">
        <v>360.93</v>
      </c>
      <c r="D29" s="154">
        <v>299.36</v>
      </c>
      <c r="E29" s="154">
        <v>494.1</v>
      </c>
      <c r="F29" s="155">
        <v>359.56</v>
      </c>
      <c r="G29" s="154">
        <v>591.54</v>
      </c>
      <c r="H29" s="154">
        <v>716.01</v>
      </c>
      <c r="I29" s="156">
        <v>571.1800000000001</v>
      </c>
      <c r="J29" s="156">
        <v>801.12</v>
      </c>
      <c r="K29" s="156">
        <v>873.71</v>
      </c>
      <c r="L29" s="156">
        <v>880.08</v>
      </c>
      <c r="M29" s="156">
        <v>519.66</v>
      </c>
      <c r="N29" s="156">
        <v>645.58</v>
      </c>
      <c r="O29" s="156">
        <v>609.76</v>
      </c>
      <c r="P29" s="156">
        <v>463.99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3">
        <v>28.0</v>
      </c>
      <c r="B30" s="153">
        <v>316.0</v>
      </c>
      <c r="C30" s="153">
        <v>363.61</v>
      </c>
      <c r="D30" s="154">
        <v>307.55</v>
      </c>
      <c r="E30" s="154">
        <v>506.92</v>
      </c>
      <c r="F30" s="155">
        <v>360.5</v>
      </c>
      <c r="G30" s="154">
        <v>603.51</v>
      </c>
      <c r="H30" s="155">
        <v>745.5600000000001</v>
      </c>
      <c r="I30" s="156">
        <v>626.72</v>
      </c>
      <c r="J30" s="156">
        <v>814.35</v>
      </c>
      <c r="K30" s="156">
        <v>922.52</v>
      </c>
      <c r="L30" s="156">
        <v>880.9</v>
      </c>
      <c r="M30" s="156">
        <v>520.53</v>
      </c>
      <c r="N30" s="156">
        <v>668.65</v>
      </c>
      <c r="O30" s="156">
        <v>613.66</v>
      </c>
      <c r="P30" s="156">
        <v>466.21000000000004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3">
        <v>29.0</v>
      </c>
      <c r="B31" s="153">
        <v>320.79</v>
      </c>
      <c r="C31" s="153">
        <v>364.73</v>
      </c>
      <c r="D31" s="154">
        <v>316.06</v>
      </c>
      <c r="E31" s="154">
        <v>517.7</v>
      </c>
      <c r="F31" s="155">
        <v>364.90000000000003</v>
      </c>
      <c r="G31" s="154">
        <v>619.25</v>
      </c>
      <c r="H31" s="155">
        <v>781.77</v>
      </c>
      <c r="I31" s="156">
        <v>648.91</v>
      </c>
      <c r="J31" s="156">
        <v>856.53</v>
      </c>
      <c r="K31" s="156">
        <v>985.87</v>
      </c>
      <c r="L31" s="156">
        <v>900.0600000000001</v>
      </c>
      <c r="M31" s="156">
        <v>528.08</v>
      </c>
      <c r="N31" s="156">
        <v>671.37</v>
      </c>
      <c r="O31" s="156">
        <v>684.47</v>
      </c>
      <c r="P31" s="156">
        <v>498.31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ht="12.75" customHeight="1">
      <c r="A32" s="27">
        <v>30.0</v>
      </c>
      <c r="B32" s="157">
        <v>321.81</v>
      </c>
      <c r="C32" s="157">
        <v>378.48</v>
      </c>
      <c r="D32" s="158">
        <v>326.73</v>
      </c>
      <c r="E32" s="158">
        <v>520.13</v>
      </c>
      <c r="F32" s="159">
        <v>370.66</v>
      </c>
      <c r="G32" s="158">
        <v>633.7</v>
      </c>
      <c r="H32" s="159">
        <v>788.3000000000001</v>
      </c>
      <c r="I32" s="160">
        <v>650.6800000000001</v>
      </c>
      <c r="J32" s="160">
        <v>863.28</v>
      </c>
      <c r="K32" s="160">
        <v>990.7</v>
      </c>
      <c r="L32" s="160">
        <v>901.04</v>
      </c>
      <c r="M32" s="160">
        <v>528.96</v>
      </c>
      <c r="N32" s="160">
        <v>672.28</v>
      </c>
      <c r="O32" s="160">
        <v>685.63</v>
      </c>
      <c r="P32" s="160">
        <v>529.4300000000001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ht="12.75" customHeight="1">
      <c r="A33" s="5">
        <v>31.0</v>
      </c>
      <c r="B33" s="139">
        <v>328.14</v>
      </c>
      <c r="C33" s="139">
        <v>379.88</v>
      </c>
      <c r="D33" s="142">
        <v>330.89</v>
      </c>
      <c r="E33" s="142">
        <v>531.17</v>
      </c>
      <c r="F33" s="145">
        <v>382.96000000000004</v>
      </c>
      <c r="G33" s="142">
        <v>653.95</v>
      </c>
      <c r="H33" s="145">
        <v>827.37</v>
      </c>
      <c r="I33" s="143">
        <v>666.88</v>
      </c>
      <c r="J33" s="143">
        <v>918.71</v>
      </c>
      <c r="K33" s="143">
        <v>991.64</v>
      </c>
      <c r="L33" s="143">
        <v>917.59</v>
      </c>
      <c r="M33" s="143">
        <v>536.96</v>
      </c>
      <c r="N33" s="143">
        <v>687.28</v>
      </c>
      <c r="O33" s="143">
        <v>699.6</v>
      </c>
      <c r="P33" s="143">
        <v>540.03</v>
      </c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ht="12.75" customHeight="1">
      <c r="A34" s="9">
        <v>32.0</v>
      </c>
      <c r="B34" s="142">
        <v>335.25</v>
      </c>
      <c r="C34" s="142">
        <v>395.05</v>
      </c>
      <c r="D34" s="142">
        <v>331.72</v>
      </c>
      <c r="E34" s="142">
        <v>531.99</v>
      </c>
      <c r="F34" s="145">
        <v>397.26</v>
      </c>
      <c r="G34" s="142">
        <v>654.9</v>
      </c>
      <c r="H34" s="145">
        <v>830.3000000000001</v>
      </c>
      <c r="I34" s="143">
        <v>673.39</v>
      </c>
      <c r="J34" s="143">
        <v>937.36</v>
      </c>
      <c r="K34" s="143">
        <v>992.59</v>
      </c>
      <c r="L34" s="143">
        <v>918.5</v>
      </c>
      <c r="M34" s="143">
        <v>556.29</v>
      </c>
      <c r="N34" s="143">
        <v>690.51</v>
      </c>
      <c r="O34" s="143">
        <v>700.57</v>
      </c>
      <c r="P34" s="143">
        <v>569.2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ht="12.75" customHeight="1">
      <c r="A35" s="13">
        <v>33.0</v>
      </c>
      <c r="B35" s="142">
        <v>342.33</v>
      </c>
      <c r="C35" s="142">
        <v>402.15000000000003</v>
      </c>
      <c r="D35" s="142">
        <v>332.55</v>
      </c>
      <c r="E35" s="142">
        <v>532.82</v>
      </c>
      <c r="F35" s="145">
        <v>404.74</v>
      </c>
      <c r="G35" s="142">
        <v>663.15</v>
      </c>
      <c r="H35" s="145">
        <v>844.88</v>
      </c>
      <c r="I35" s="143">
        <v>681.4300000000001</v>
      </c>
      <c r="J35" s="143">
        <v>945.4300000000001</v>
      </c>
      <c r="K35" s="143">
        <v>1013.89</v>
      </c>
      <c r="L35" s="143">
        <v>919.38</v>
      </c>
      <c r="M35" s="143">
        <v>558.08</v>
      </c>
      <c r="N35" s="143">
        <v>727.86</v>
      </c>
      <c r="O35" s="143">
        <v>721.85</v>
      </c>
      <c r="P35" s="143">
        <v>578.52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2.75" customHeight="1">
      <c r="A36" s="13">
        <v>34.0</v>
      </c>
      <c r="B36" s="142">
        <v>349.43</v>
      </c>
      <c r="C36" s="142">
        <v>403.18</v>
      </c>
      <c r="D36" s="142">
        <v>335.72</v>
      </c>
      <c r="E36" s="142">
        <v>534.25</v>
      </c>
      <c r="F36" s="145">
        <v>411.15000000000003</v>
      </c>
      <c r="G36" s="142">
        <v>665.08</v>
      </c>
      <c r="H36" s="145">
        <v>861.0</v>
      </c>
      <c r="I36" s="143">
        <v>683.12</v>
      </c>
      <c r="J36" s="143">
        <v>947.19</v>
      </c>
      <c r="K36" s="143">
        <v>1027.91</v>
      </c>
      <c r="L36" s="143">
        <v>920.27</v>
      </c>
      <c r="M36" s="143">
        <v>606.95</v>
      </c>
      <c r="N36" s="143">
        <v>753.6800000000001</v>
      </c>
      <c r="O36" s="143">
        <v>723.97</v>
      </c>
      <c r="P36" s="143">
        <v>579.0500000000001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ht="12.75" customHeight="1">
      <c r="A37" s="16">
        <v>35.0</v>
      </c>
      <c r="B37" s="146">
        <v>356.57</v>
      </c>
      <c r="C37" s="146">
        <v>409.44</v>
      </c>
      <c r="D37" s="146">
        <v>336.62</v>
      </c>
      <c r="E37" s="146">
        <v>535.2</v>
      </c>
      <c r="F37" s="148">
        <v>418.6</v>
      </c>
      <c r="G37" s="146">
        <v>672.8100000000001</v>
      </c>
      <c r="H37" s="148">
        <v>884.11</v>
      </c>
      <c r="I37" s="147">
        <v>684.24</v>
      </c>
      <c r="J37" s="147">
        <v>949.64</v>
      </c>
      <c r="K37" s="147">
        <v>1031.3700000000001</v>
      </c>
      <c r="L37" s="147">
        <v>921.14</v>
      </c>
      <c r="M37" s="147">
        <v>618.22</v>
      </c>
      <c r="N37" s="147">
        <v>767.94</v>
      </c>
      <c r="O37" s="147">
        <v>726.45</v>
      </c>
      <c r="P37" s="147">
        <v>582.35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ht="12.75" customHeight="1">
      <c r="A38" s="19">
        <v>36.0</v>
      </c>
      <c r="B38" s="137">
        <v>363.64</v>
      </c>
      <c r="C38" s="137">
        <v>416.68</v>
      </c>
      <c r="D38" s="137">
        <v>338.45</v>
      </c>
      <c r="E38" s="137">
        <v>536.12</v>
      </c>
      <c r="F38" s="137">
        <v>425.09000000000003</v>
      </c>
      <c r="G38" s="137">
        <v>686.4</v>
      </c>
      <c r="H38" s="137">
        <v>909.95</v>
      </c>
      <c r="I38" s="138">
        <v>685.15</v>
      </c>
      <c r="J38" s="137">
        <v>950.79</v>
      </c>
      <c r="K38" s="137">
        <v>1046.28</v>
      </c>
      <c r="L38" s="137">
        <v>922.04</v>
      </c>
      <c r="M38" s="137">
        <v>619.3100000000001</v>
      </c>
      <c r="N38" s="137">
        <v>781.25</v>
      </c>
      <c r="O38" s="137">
        <v>775.7</v>
      </c>
      <c r="P38" s="137">
        <v>621.11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ht="12.75" customHeight="1">
      <c r="A39" s="23">
        <v>37.0</v>
      </c>
      <c r="B39" s="139">
        <v>370.67</v>
      </c>
      <c r="C39" s="139">
        <v>424.59000000000003</v>
      </c>
      <c r="D39" s="140">
        <v>344.74</v>
      </c>
      <c r="E39" s="140">
        <v>537.08</v>
      </c>
      <c r="F39" s="140">
        <v>431.52</v>
      </c>
      <c r="G39" s="140">
        <v>690.6800000000001</v>
      </c>
      <c r="H39" s="140">
        <v>912.54</v>
      </c>
      <c r="I39" s="140">
        <v>686.03</v>
      </c>
      <c r="J39" s="140">
        <v>958.78</v>
      </c>
      <c r="K39" s="140">
        <v>1078.14</v>
      </c>
      <c r="L39" s="140">
        <v>922.91</v>
      </c>
      <c r="M39" s="140">
        <v>629.57</v>
      </c>
      <c r="N39" s="140">
        <v>782.44</v>
      </c>
      <c r="O39" s="140">
        <v>815.65</v>
      </c>
      <c r="P39" s="140">
        <v>623.47</v>
      </c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ht="12.75" customHeight="1">
      <c r="A40" s="19">
        <v>38.0</v>
      </c>
      <c r="B40" s="142">
        <v>377.79</v>
      </c>
      <c r="C40" s="142">
        <v>432.48</v>
      </c>
      <c r="D40" s="143">
        <v>345.65000000000003</v>
      </c>
      <c r="E40" s="143">
        <v>550.24</v>
      </c>
      <c r="F40" s="143">
        <v>438.92</v>
      </c>
      <c r="G40" s="143">
        <v>707.0600000000001</v>
      </c>
      <c r="H40" s="142">
        <v>942.66</v>
      </c>
      <c r="I40" s="144">
        <v>698.25</v>
      </c>
      <c r="J40" s="142">
        <v>1020.02</v>
      </c>
      <c r="K40" s="142">
        <v>1105.41</v>
      </c>
      <c r="L40" s="142">
        <v>985.19</v>
      </c>
      <c r="M40" s="142">
        <v>630.34</v>
      </c>
      <c r="N40" s="142">
        <v>789.98</v>
      </c>
      <c r="O40" s="142">
        <v>831.0</v>
      </c>
      <c r="P40" s="142">
        <v>646.03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ht="12.75" customHeight="1">
      <c r="A41" s="19">
        <v>39.0</v>
      </c>
      <c r="B41" s="142">
        <v>384.91</v>
      </c>
      <c r="C41" s="142">
        <v>440.36</v>
      </c>
      <c r="D41" s="143">
        <v>348.89</v>
      </c>
      <c r="E41" s="142">
        <v>586.35</v>
      </c>
      <c r="F41" s="144">
        <v>446.75</v>
      </c>
      <c r="G41" s="143">
        <v>720.33</v>
      </c>
      <c r="H41" s="143">
        <v>969.1</v>
      </c>
      <c r="I41" s="143">
        <v>748.4300000000001</v>
      </c>
      <c r="J41" s="143">
        <v>1041.71</v>
      </c>
      <c r="K41" s="143">
        <v>1106.24</v>
      </c>
      <c r="L41" s="143">
        <v>992.07</v>
      </c>
      <c r="M41" s="143">
        <v>631.11</v>
      </c>
      <c r="N41" s="143">
        <v>791.09</v>
      </c>
      <c r="O41" s="143">
        <v>834.29</v>
      </c>
      <c r="P41" s="143">
        <v>650.69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ht="12.75" customHeight="1">
      <c r="A42" s="27">
        <v>40.0</v>
      </c>
      <c r="B42" s="146">
        <v>392.03000000000003</v>
      </c>
      <c r="C42" s="146">
        <v>452.29</v>
      </c>
      <c r="D42" s="147">
        <v>349.79</v>
      </c>
      <c r="E42" s="143">
        <v>588.87</v>
      </c>
      <c r="F42" s="143">
        <v>454.55</v>
      </c>
      <c r="G42" s="143">
        <v>754.33</v>
      </c>
      <c r="H42" s="143">
        <v>972.64</v>
      </c>
      <c r="I42" s="147">
        <v>789.87</v>
      </c>
      <c r="J42" s="143">
        <v>1051.31</v>
      </c>
      <c r="K42" s="143">
        <v>1140.63</v>
      </c>
      <c r="L42" s="143">
        <v>994.0</v>
      </c>
      <c r="M42" s="143">
        <v>631.88</v>
      </c>
      <c r="N42" s="143">
        <v>794.04</v>
      </c>
      <c r="O42" s="143">
        <v>837.02</v>
      </c>
      <c r="P42" s="143">
        <v>652.35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ht="12.75" customHeight="1">
      <c r="A43" s="13">
        <v>41.0</v>
      </c>
      <c r="B43" s="149">
        <v>399.15000000000003</v>
      </c>
      <c r="C43" s="149">
        <v>453.51</v>
      </c>
      <c r="D43" s="150">
        <v>350.7</v>
      </c>
      <c r="E43" s="150">
        <v>600.49</v>
      </c>
      <c r="F43" s="151">
        <v>460.56</v>
      </c>
      <c r="G43" s="150">
        <v>756.57</v>
      </c>
      <c r="H43" s="150">
        <v>997.3100000000001</v>
      </c>
      <c r="I43" s="152">
        <v>797.46</v>
      </c>
      <c r="J43" s="150">
        <v>1052.31</v>
      </c>
      <c r="K43" s="150">
        <v>1157.2</v>
      </c>
      <c r="L43" s="150">
        <v>1007.13</v>
      </c>
      <c r="M43" s="150">
        <v>639.67</v>
      </c>
      <c r="N43" s="150">
        <v>835.9</v>
      </c>
      <c r="O43" s="150">
        <v>859.77</v>
      </c>
      <c r="P43" s="150">
        <v>668.57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ht="12.75" customHeight="1">
      <c r="A44" s="13">
        <v>42.0</v>
      </c>
      <c r="B44" s="153">
        <v>406.33</v>
      </c>
      <c r="C44" s="153">
        <v>460.06</v>
      </c>
      <c r="D44" s="154">
        <v>351.74</v>
      </c>
      <c r="E44" s="154">
        <v>602.22</v>
      </c>
      <c r="F44" s="155">
        <v>465.19</v>
      </c>
      <c r="G44" s="154">
        <v>758.47</v>
      </c>
      <c r="H44" s="154">
        <v>999.78</v>
      </c>
      <c r="I44" s="156">
        <v>806.82</v>
      </c>
      <c r="J44" s="154">
        <v>1059.34</v>
      </c>
      <c r="K44" s="154">
        <v>1258.29</v>
      </c>
      <c r="L44" s="154">
        <v>1084.14</v>
      </c>
      <c r="M44" s="154">
        <v>666.33</v>
      </c>
      <c r="N44" s="154">
        <v>851.48</v>
      </c>
      <c r="O44" s="154">
        <v>862.08</v>
      </c>
      <c r="P44" s="154">
        <v>671.94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ht="12.75" customHeight="1">
      <c r="A45" s="13">
        <v>43.0</v>
      </c>
      <c r="B45" s="153">
        <v>413.47</v>
      </c>
      <c r="C45" s="153">
        <v>468.58</v>
      </c>
      <c r="D45" s="154">
        <v>354.3</v>
      </c>
      <c r="E45" s="154">
        <v>611.04</v>
      </c>
      <c r="F45" s="155">
        <v>471.59000000000003</v>
      </c>
      <c r="G45" s="154">
        <v>801.69</v>
      </c>
      <c r="H45" s="154">
        <v>1032.31</v>
      </c>
      <c r="I45" s="156">
        <v>818.63</v>
      </c>
      <c r="J45" s="154">
        <v>1067.75</v>
      </c>
      <c r="K45" s="154">
        <v>1291.39</v>
      </c>
      <c r="L45" s="154">
        <v>1164.63</v>
      </c>
      <c r="M45" s="154">
        <v>683.1</v>
      </c>
      <c r="N45" s="154">
        <v>914.78</v>
      </c>
      <c r="O45" s="154">
        <v>864.32</v>
      </c>
      <c r="P45" s="154">
        <v>684.11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ht="12.75" customHeight="1">
      <c r="A46" s="13">
        <v>44.0</v>
      </c>
      <c r="B46" s="153">
        <v>420.64</v>
      </c>
      <c r="C46" s="153">
        <v>475.13</v>
      </c>
      <c r="D46" s="154">
        <v>356.8</v>
      </c>
      <c r="E46" s="154">
        <v>636.0500000000001</v>
      </c>
      <c r="F46" s="155">
        <v>477.52</v>
      </c>
      <c r="G46" s="154">
        <v>840.84</v>
      </c>
      <c r="H46" s="154">
        <v>1046.43</v>
      </c>
      <c r="I46" s="156">
        <v>830.35</v>
      </c>
      <c r="J46" s="154">
        <v>1095.16</v>
      </c>
      <c r="K46" s="154">
        <v>1308.95</v>
      </c>
      <c r="L46" s="154">
        <v>1173.17</v>
      </c>
      <c r="M46" s="154">
        <v>683.96</v>
      </c>
      <c r="N46" s="154">
        <v>915.61</v>
      </c>
      <c r="O46" s="154">
        <v>908.47</v>
      </c>
      <c r="P46" s="154">
        <v>686.8100000000001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ht="12.75" customHeight="1">
      <c r="A47" s="13">
        <v>45.0</v>
      </c>
      <c r="B47" s="153">
        <v>427.84000000000003</v>
      </c>
      <c r="C47" s="157">
        <v>481.74</v>
      </c>
      <c r="D47" s="158">
        <v>370.96</v>
      </c>
      <c r="E47" s="158">
        <v>638.5500000000001</v>
      </c>
      <c r="F47" s="159">
        <v>483.47</v>
      </c>
      <c r="G47" s="158">
        <v>843.0</v>
      </c>
      <c r="H47" s="158">
        <v>1066.77</v>
      </c>
      <c r="I47" s="160">
        <v>860.1700000000001</v>
      </c>
      <c r="J47" s="158">
        <v>1099.28</v>
      </c>
      <c r="K47" s="158">
        <v>1311.54</v>
      </c>
      <c r="L47" s="158">
        <v>1209.18</v>
      </c>
      <c r="M47" s="158">
        <v>684.82</v>
      </c>
      <c r="N47" s="158">
        <v>916.45</v>
      </c>
      <c r="O47" s="158">
        <v>929.19</v>
      </c>
      <c r="P47" s="158">
        <v>711.42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ht="12.75" customHeight="1">
      <c r="A48" s="31">
        <v>46.0</v>
      </c>
      <c r="B48" s="139">
        <v>434.98</v>
      </c>
      <c r="C48" s="142">
        <v>487.68</v>
      </c>
      <c r="D48" s="142">
        <v>376.14</v>
      </c>
      <c r="E48" s="142">
        <v>641.5600000000001</v>
      </c>
      <c r="F48" s="145">
        <v>490.40000000000003</v>
      </c>
      <c r="G48" s="142">
        <v>843.97</v>
      </c>
      <c r="H48" s="142">
        <v>1068.8</v>
      </c>
      <c r="I48" s="143">
        <v>870.6700000000001</v>
      </c>
      <c r="J48" s="142">
        <v>1101.51</v>
      </c>
      <c r="K48" s="142">
        <v>1313.77</v>
      </c>
      <c r="L48" s="142">
        <v>1238.3600000000001</v>
      </c>
      <c r="M48" s="142">
        <v>685.6800000000001</v>
      </c>
      <c r="N48" s="142">
        <v>917.28</v>
      </c>
      <c r="O48" s="142">
        <v>931.29</v>
      </c>
      <c r="P48" s="142">
        <v>715.42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ht="12.75" customHeight="1">
      <c r="A49" s="19">
        <v>47.0</v>
      </c>
      <c r="B49" s="142">
        <v>446.85</v>
      </c>
      <c r="C49" s="142">
        <v>494.88</v>
      </c>
      <c r="D49" s="142">
        <v>376.96</v>
      </c>
      <c r="E49" s="142">
        <v>642.5</v>
      </c>
      <c r="F49" s="145">
        <v>506.31</v>
      </c>
      <c r="G49" s="142">
        <v>863.94</v>
      </c>
      <c r="H49" s="142">
        <v>1069.84</v>
      </c>
      <c r="I49" s="143">
        <v>871.57</v>
      </c>
      <c r="J49" s="142">
        <v>1116.6100000000001</v>
      </c>
      <c r="K49" s="142">
        <v>1368.41</v>
      </c>
      <c r="L49" s="142">
        <v>1240.49</v>
      </c>
      <c r="M49" s="142">
        <v>689.98</v>
      </c>
      <c r="N49" s="142">
        <v>953.96</v>
      </c>
      <c r="O49" s="142">
        <v>932.48</v>
      </c>
      <c r="P49" s="142">
        <v>723.73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ht="12.75" customHeight="1">
      <c r="A50" s="19">
        <v>48.0</v>
      </c>
      <c r="B50" s="142">
        <v>448.03000000000003</v>
      </c>
      <c r="C50" s="142">
        <v>506.25</v>
      </c>
      <c r="D50" s="142">
        <v>377.79</v>
      </c>
      <c r="E50" s="142">
        <v>643.33</v>
      </c>
      <c r="F50" s="145">
        <v>510.2</v>
      </c>
      <c r="G50" s="142">
        <v>879.01</v>
      </c>
      <c r="H50" s="142">
        <v>1083.4</v>
      </c>
      <c r="I50" s="143">
        <v>878.35</v>
      </c>
      <c r="J50" s="142">
        <v>1174.5</v>
      </c>
      <c r="K50" s="142">
        <v>1430.02</v>
      </c>
      <c r="L50" s="142">
        <v>1242.71</v>
      </c>
      <c r="M50" s="142">
        <v>690.84</v>
      </c>
      <c r="N50" s="142">
        <v>956.88</v>
      </c>
      <c r="O50" s="142">
        <v>940.9</v>
      </c>
      <c r="P50" s="142">
        <v>727.86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ht="12.75" customHeight="1">
      <c r="A51" s="19">
        <v>49.0</v>
      </c>
      <c r="B51" s="142">
        <v>453.27</v>
      </c>
      <c r="C51" s="142">
        <v>507.43</v>
      </c>
      <c r="D51" s="142">
        <v>380.36</v>
      </c>
      <c r="E51" s="142">
        <v>646.82</v>
      </c>
      <c r="F51" s="145">
        <v>511.08</v>
      </c>
      <c r="G51" s="142">
        <v>879.98</v>
      </c>
      <c r="H51" s="142">
        <v>1116.34</v>
      </c>
      <c r="I51" s="143">
        <v>916.66</v>
      </c>
      <c r="J51" s="142">
        <v>1210.24</v>
      </c>
      <c r="K51" s="142">
        <v>1441.51</v>
      </c>
      <c r="L51" s="142">
        <v>1287.17</v>
      </c>
      <c r="M51" s="142">
        <v>720.39</v>
      </c>
      <c r="N51" s="142">
        <v>985.37</v>
      </c>
      <c r="O51" s="142">
        <v>941.89</v>
      </c>
      <c r="P51" s="142">
        <v>730.35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ht="12.75" customHeight="1">
      <c r="A52" s="19">
        <v>50.0</v>
      </c>
      <c r="B52" s="146">
        <v>459.18</v>
      </c>
      <c r="C52" s="146">
        <v>513.99</v>
      </c>
      <c r="D52" s="146">
        <v>381.26</v>
      </c>
      <c r="E52" s="146">
        <v>656.35</v>
      </c>
      <c r="F52" s="148">
        <v>515.19</v>
      </c>
      <c r="G52" s="146">
        <v>881.5500000000001</v>
      </c>
      <c r="H52" s="146">
        <v>1119.65</v>
      </c>
      <c r="I52" s="147">
        <v>920.97</v>
      </c>
      <c r="J52" s="146">
        <v>1211.34</v>
      </c>
      <c r="K52" s="146">
        <v>1447.74</v>
      </c>
      <c r="L52" s="146">
        <v>1291.6100000000001</v>
      </c>
      <c r="M52" s="146">
        <v>724.79</v>
      </c>
      <c r="N52" s="146">
        <v>991.14</v>
      </c>
      <c r="O52" s="146">
        <v>942.86</v>
      </c>
      <c r="P52" s="146">
        <v>731.38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ht="12.75" customHeight="1">
      <c r="A53" s="32">
        <v>52.0</v>
      </c>
      <c r="B53" s="149">
        <v>479.85</v>
      </c>
      <c r="C53" s="149">
        <v>532.39</v>
      </c>
      <c r="D53" s="154">
        <v>389.74</v>
      </c>
      <c r="E53" s="154">
        <v>667.44</v>
      </c>
      <c r="F53" s="155">
        <v>534.54</v>
      </c>
      <c r="G53" s="154">
        <v>882.84</v>
      </c>
      <c r="H53" s="154">
        <v>1147.51</v>
      </c>
      <c r="I53" s="156">
        <v>950.9300000000001</v>
      </c>
      <c r="J53" s="154">
        <v>1254.54</v>
      </c>
      <c r="K53" s="154">
        <v>1450.8600000000001</v>
      </c>
      <c r="L53" s="154">
        <v>1335.26</v>
      </c>
      <c r="M53" s="154">
        <v>737.1800000000001</v>
      </c>
      <c r="N53" s="154">
        <v>992.5400000000001</v>
      </c>
      <c r="O53" s="154">
        <v>957.6800000000001</v>
      </c>
      <c r="P53" s="154">
        <v>759.08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ht="12.75" customHeight="1">
      <c r="A54" s="13">
        <v>54.0</v>
      </c>
      <c r="B54" s="153">
        <v>484.29</v>
      </c>
      <c r="C54" s="153">
        <v>538.87</v>
      </c>
      <c r="D54" s="154">
        <v>393.12</v>
      </c>
      <c r="E54" s="154">
        <v>689.51</v>
      </c>
      <c r="F54" s="155">
        <v>541.09</v>
      </c>
      <c r="G54" s="154">
        <v>894.86</v>
      </c>
      <c r="H54" s="154">
        <v>1172.92</v>
      </c>
      <c r="I54" s="156">
        <v>952.32</v>
      </c>
      <c r="J54" s="154">
        <v>1270.26</v>
      </c>
      <c r="K54" s="154">
        <v>1512.01</v>
      </c>
      <c r="L54" s="154">
        <v>1336.6000000000001</v>
      </c>
      <c r="M54" s="154">
        <v>738.62</v>
      </c>
      <c r="N54" s="154">
        <v>1036.33</v>
      </c>
      <c r="O54" s="154">
        <v>959.11</v>
      </c>
      <c r="P54" s="154">
        <v>768.5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ht="12.75" customHeight="1">
      <c r="A55" s="13">
        <v>56.0</v>
      </c>
      <c r="B55" s="153">
        <v>495.49</v>
      </c>
      <c r="C55" s="153">
        <v>550.99</v>
      </c>
      <c r="D55" s="154">
        <v>406.53000000000003</v>
      </c>
      <c r="E55" s="154">
        <v>707.2</v>
      </c>
      <c r="F55" s="155">
        <v>553.54</v>
      </c>
      <c r="G55" s="154">
        <v>905.49</v>
      </c>
      <c r="H55" s="154">
        <v>1203.29</v>
      </c>
      <c r="I55" s="156">
        <v>1040.0</v>
      </c>
      <c r="J55" s="154">
        <v>1271.77</v>
      </c>
      <c r="K55" s="154">
        <v>1520.17</v>
      </c>
      <c r="L55" s="154">
        <v>1337.94</v>
      </c>
      <c r="M55" s="154">
        <v>781.09</v>
      </c>
      <c r="N55" s="154">
        <v>1037.89</v>
      </c>
      <c r="O55" s="154">
        <v>965.45</v>
      </c>
      <c r="P55" s="154">
        <v>786.87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ht="12.75" customHeight="1">
      <c r="A56" s="13">
        <v>58.0</v>
      </c>
      <c r="B56" s="153">
        <v>504.62</v>
      </c>
      <c r="C56" s="153">
        <v>563.11</v>
      </c>
      <c r="D56" s="154">
        <v>409.48</v>
      </c>
      <c r="E56" s="154">
        <v>734.45</v>
      </c>
      <c r="F56" s="155">
        <v>565.5500000000001</v>
      </c>
      <c r="G56" s="154">
        <v>916.83</v>
      </c>
      <c r="H56" s="154">
        <v>1233.74</v>
      </c>
      <c r="I56" s="156">
        <v>1055.47</v>
      </c>
      <c r="J56" s="154">
        <v>1273.27</v>
      </c>
      <c r="K56" s="154">
        <v>1521.76</v>
      </c>
      <c r="L56" s="154">
        <v>1339.28</v>
      </c>
      <c r="M56" s="154">
        <v>799.79</v>
      </c>
      <c r="N56" s="154">
        <v>1046.3600000000001</v>
      </c>
      <c r="O56" s="154">
        <v>968.21</v>
      </c>
      <c r="P56" s="154">
        <v>807.27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ht="12.75" customHeight="1">
      <c r="A57" s="16">
        <v>60.0</v>
      </c>
      <c r="B57" s="157">
        <v>515.96</v>
      </c>
      <c r="C57" s="157">
        <v>590.29</v>
      </c>
      <c r="D57" s="158">
        <v>411.01</v>
      </c>
      <c r="E57" s="158">
        <v>758.45</v>
      </c>
      <c r="F57" s="159">
        <v>576.01</v>
      </c>
      <c r="G57" s="158">
        <v>928.59</v>
      </c>
      <c r="H57" s="158">
        <v>1236.27</v>
      </c>
      <c r="I57" s="160">
        <v>1068.49</v>
      </c>
      <c r="J57" s="158">
        <v>1274.78</v>
      </c>
      <c r="K57" s="158">
        <v>1523.3600000000001</v>
      </c>
      <c r="L57" s="158">
        <v>1340.6200000000001</v>
      </c>
      <c r="M57" s="158">
        <v>812.5600000000001</v>
      </c>
      <c r="N57" s="158">
        <v>1068.75</v>
      </c>
      <c r="O57" s="158">
        <v>982.5600000000001</v>
      </c>
      <c r="P57" s="158">
        <v>834.63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ht="12.75" customHeight="1">
      <c r="A58" s="19">
        <v>62.0</v>
      </c>
      <c r="B58" s="139">
        <v>527.65</v>
      </c>
      <c r="C58" s="139">
        <v>601.09</v>
      </c>
      <c r="D58" s="142">
        <v>423.73</v>
      </c>
      <c r="E58" s="142">
        <v>760.03</v>
      </c>
      <c r="F58" s="145">
        <v>588.4</v>
      </c>
      <c r="G58" s="142">
        <v>949.99</v>
      </c>
      <c r="H58" s="142">
        <v>1257.91</v>
      </c>
      <c r="I58" s="143">
        <v>1082.1200000000001</v>
      </c>
      <c r="J58" s="142">
        <v>1284.8500000000001</v>
      </c>
      <c r="K58" s="142">
        <v>1524.91</v>
      </c>
      <c r="L58" s="142">
        <v>1382.22</v>
      </c>
      <c r="M58" s="142">
        <v>813.85</v>
      </c>
      <c r="N58" s="142">
        <v>1070.16</v>
      </c>
      <c r="O58" s="142">
        <v>984.45</v>
      </c>
      <c r="P58" s="142">
        <v>857.23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ht="12.75" customHeight="1">
      <c r="A59" s="23">
        <v>64.0</v>
      </c>
      <c r="B59" s="142">
        <v>549.59</v>
      </c>
      <c r="C59" s="142">
        <v>607.29</v>
      </c>
      <c r="D59" s="142">
        <v>428.1</v>
      </c>
      <c r="E59" s="142">
        <v>761.61</v>
      </c>
      <c r="F59" s="145">
        <v>607.21</v>
      </c>
      <c r="G59" s="142">
        <v>957.13</v>
      </c>
      <c r="H59" s="142">
        <v>1266.44</v>
      </c>
      <c r="I59" s="143">
        <v>1083.57</v>
      </c>
      <c r="J59" s="142">
        <v>1286.3600000000001</v>
      </c>
      <c r="K59" s="142">
        <v>1598.98</v>
      </c>
      <c r="L59" s="142">
        <v>1403.3</v>
      </c>
      <c r="M59" s="142">
        <v>815.14</v>
      </c>
      <c r="N59" s="142">
        <v>1115.29</v>
      </c>
      <c r="O59" s="142">
        <v>989.08</v>
      </c>
      <c r="P59" s="142">
        <v>864.23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ht="12.75" customHeight="1">
      <c r="A60" s="23">
        <v>66.0</v>
      </c>
      <c r="B60" s="142">
        <v>556.28</v>
      </c>
      <c r="C60" s="142">
        <v>613.21</v>
      </c>
      <c r="D60" s="142">
        <v>435.42</v>
      </c>
      <c r="E60" s="142">
        <v>765.1700000000001</v>
      </c>
      <c r="F60" s="145">
        <v>613.95</v>
      </c>
      <c r="G60" s="142">
        <v>1044.59</v>
      </c>
      <c r="H60" s="142">
        <v>1275.24</v>
      </c>
      <c r="I60" s="143">
        <v>1084.94</v>
      </c>
      <c r="J60" s="142">
        <v>1287.8700000000001</v>
      </c>
      <c r="K60" s="142">
        <v>1609.81</v>
      </c>
      <c r="L60" s="142">
        <v>1404.69</v>
      </c>
      <c r="M60" s="142">
        <v>868.61</v>
      </c>
      <c r="N60" s="142">
        <v>1130.69</v>
      </c>
      <c r="O60" s="142">
        <v>993.75</v>
      </c>
      <c r="P60" s="142">
        <v>882.86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ht="12.75" customHeight="1">
      <c r="A61" s="23">
        <v>68.0</v>
      </c>
      <c r="B61" s="142">
        <v>562.65</v>
      </c>
      <c r="C61" s="142">
        <v>624.36</v>
      </c>
      <c r="D61" s="142">
        <v>442.75</v>
      </c>
      <c r="E61" s="142">
        <v>792.45</v>
      </c>
      <c r="F61" s="145">
        <v>626.27</v>
      </c>
      <c r="G61" s="142">
        <v>1046.18</v>
      </c>
      <c r="H61" s="142">
        <v>1284.01</v>
      </c>
      <c r="I61" s="143">
        <v>1086.33</v>
      </c>
      <c r="J61" s="142">
        <v>1310.15</v>
      </c>
      <c r="K61" s="142">
        <v>1611.3</v>
      </c>
      <c r="L61" s="142">
        <v>1437.97</v>
      </c>
      <c r="M61" s="142">
        <v>870.04</v>
      </c>
      <c r="N61" s="142">
        <v>1141.89</v>
      </c>
      <c r="O61" s="142">
        <v>998.44</v>
      </c>
      <c r="P61" s="142">
        <v>895.98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ht="12.75" customHeight="1">
      <c r="A62" s="23">
        <v>70.0</v>
      </c>
      <c r="B62" s="146">
        <v>564.15</v>
      </c>
      <c r="C62" s="146">
        <v>635.86</v>
      </c>
      <c r="D62" s="146">
        <v>449.97</v>
      </c>
      <c r="E62" s="146">
        <v>814.48</v>
      </c>
      <c r="F62" s="148">
        <v>638.79</v>
      </c>
      <c r="G62" s="146">
        <v>1047.78</v>
      </c>
      <c r="H62" s="146">
        <v>1292.82</v>
      </c>
      <c r="I62" s="147">
        <v>1127.33</v>
      </c>
      <c r="J62" s="146">
        <v>1355.43</v>
      </c>
      <c r="K62" s="146">
        <v>1612.79</v>
      </c>
      <c r="L62" s="146">
        <v>1469.57</v>
      </c>
      <c r="M62" s="146">
        <v>876.45</v>
      </c>
      <c r="N62" s="146">
        <v>1145.3500000000001</v>
      </c>
      <c r="O62" s="146">
        <v>1003.11</v>
      </c>
      <c r="P62" s="146">
        <v>908.96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ht="12.75" customHeight="1">
      <c r="A63" s="9">
        <v>72.0</v>
      </c>
      <c r="B63" s="149">
        <v>580.83</v>
      </c>
      <c r="C63" s="149">
        <v>637.15</v>
      </c>
      <c r="D63" s="154">
        <v>457.31</v>
      </c>
      <c r="E63" s="154">
        <v>845.7</v>
      </c>
      <c r="F63" s="155">
        <v>652.01</v>
      </c>
      <c r="G63" s="154">
        <v>1049.55</v>
      </c>
      <c r="H63" s="154">
        <v>1301.56</v>
      </c>
      <c r="I63" s="156">
        <v>1137.44</v>
      </c>
      <c r="J63" s="150">
        <v>1408.02</v>
      </c>
      <c r="K63" s="150">
        <v>1614.26</v>
      </c>
      <c r="L63" s="150">
        <v>1470.95</v>
      </c>
      <c r="M63" s="150">
        <v>907.8100000000001</v>
      </c>
      <c r="N63" s="150">
        <v>1257.2</v>
      </c>
      <c r="O63" s="150">
        <v>1005.72</v>
      </c>
      <c r="P63" s="150">
        <v>921.89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ht="12.75" customHeight="1">
      <c r="A64" s="33">
        <v>74.0</v>
      </c>
      <c r="B64" s="153">
        <v>605.58</v>
      </c>
      <c r="C64" s="153">
        <v>650.94</v>
      </c>
      <c r="D64" s="154">
        <v>464.61</v>
      </c>
      <c r="E64" s="154">
        <v>847.36</v>
      </c>
      <c r="F64" s="155">
        <v>663.6800000000001</v>
      </c>
      <c r="G64" s="154">
        <v>1051.14</v>
      </c>
      <c r="H64" s="154">
        <v>1310.34</v>
      </c>
      <c r="I64" s="156">
        <v>1138.82</v>
      </c>
      <c r="J64" s="154">
        <v>1409.44</v>
      </c>
      <c r="K64" s="154">
        <v>1615.75</v>
      </c>
      <c r="L64" s="154">
        <v>1524.67</v>
      </c>
      <c r="M64" s="154">
        <v>927.58</v>
      </c>
      <c r="N64" s="154">
        <v>1258.6000000000001</v>
      </c>
      <c r="O64" s="154">
        <v>1012.45</v>
      </c>
      <c r="P64" s="154">
        <v>934.82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ht="12.75" customHeight="1">
      <c r="A65" s="33">
        <v>76.0</v>
      </c>
      <c r="B65" s="153">
        <v>612.86</v>
      </c>
      <c r="C65" s="153">
        <v>653.13</v>
      </c>
      <c r="D65" s="154">
        <v>471.86</v>
      </c>
      <c r="E65" s="154">
        <v>849.04</v>
      </c>
      <c r="F65" s="155">
        <v>676.09</v>
      </c>
      <c r="G65" s="154">
        <v>1052.73</v>
      </c>
      <c r="H65" s="155">
        <v>1319.1200000000001</v>
      </c>
      <c r="I65" s="156">
        <v>1140.2</v>
      </c>
      <c r="J65" s="154">
        <v>1410.8500000000001</v>
      </c>
      <c r="K65" s="154">
        <v>1617.23</v>
      </c>
      <c r="L65" s="154">
        <v>1580.08</v>
      </c>
      <c r="M65" s="154">
        <v>986.9300000000001</v>
      </c>
      <c r="N65" s="154">
        <v>1266.39</v>
      </c>
      <c r="O65" s="154">
        <v>1017.19</v>
      </c>
      <c r="P65" s="154">
        <v>947.8000000000001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ht="12.75" customHeight="1">
      <c r="A66" s="33">
        <v>78.0</v>
      </c>
      <c r="B66" s="153">
        <v>617.85</v>
      </c>
      <c r="C66" s="153">
        <v>654.65</v>
      </c>
      <c r="D66" s="154">
        <v>479.2</v>
      </c>
      <c r="E66" s="154">
        <v>850.4200000000001</v>
      </c>
      <c r="F66" s="155">
        <v>687.52</v>
      </c>
      <c r="G66" s="154">
        <v>1101.55</v>
      </c>
      <c r="H66" s="155">
        <v>1327.88</v>
      </c>
      <c r="I66" s="156">
        <v>1172.28</v>
      </c>
      <c r="J66" s="154">
        <v>1412.26</v>
      </c>
      <c r="K66" s="154">
        <v>1618.7</v>
      </c>
      <c r="L66" s="154">
        <v>1585.8400000000001</v>
      </c>
      <c r="M66" s="154">
        <v>1002.69</v>
      </c>
      <c r="N66" s="154">
        <v>1268.02</v>
      </c>
      <c r="O66" s="154">
        <v>1018.61</v>
      </c>
      <c r="P66" s="154">
        <v>960.71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ht="12.75" customHeight="1">
      <c r="A67" s="16">
        <v>80.0</v>
      </c>
      <c r="B67" s="157">
        <v>622.87</v>
      </c>
      <c r="C67" s="157">
        <v>656.16</v>
      </c>
      <c r="D67" s="158">
        <v>490.51</v>
      </c>
      <c r="E67" s="158">
        <v>854.13</v>
      </c>
      <c r="F67" s="159">
        <v>697.65</v>
      </c>
      <c r="G67" s="158">
        <v>1102.93</v>
      </c>
      <c r="H67" s="159">
        <v>1336.68</v>
      </c>
      <c r="I67" s="160">
        <v>1173.74</v>
      </c>
      <c r="J67" s="158">
        <v>1515.64</v>
      </c>
      <c r="K67" s="158">
        <v>1625.77</v>
      </c>
      <c r="L67" s="158">
        <v>1587.45</v>
      </c>
      <c r="M67" s="158">
        <v>1018.44</v>
      </c>
      <c r="N67" s="158">
        <v>1269.66</v>
      </c>
      <c r="O67" s="158">
        <v>1023.99</v>
      </c>
      <c r="P67" s="158">
        <v>973.64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ht="12.75" customHeight="1">
      <c r="A68" s="35">
        <v>82.0</v>
      </c>
      <c r="B68" s="139">
        <v>627.87</v>
      </c>
      <c r="C68" s="139">
        <v>657.45</v>
      </c>
      <c r="D68" s="142">
        <v>500.33</v>
      </c>
      <c r="E68" s="142">
        <v>856.4300000000001</v>
      </c>
      <c r="F68" s="145">
        <v>716.1</v>
      </c>
      <c r="G68" s="142">
        <v>1104.32</v>
      </c>
      <c r="H68" s="145">
        <v>1345.47</v>
      </c>
      <c r="I68" s="143">
        <v>1189.8600000000001</v>
      </c>
      <c r="J68" s="142">
        <v>1517.05</v>
      </c>
      <c r="K68" s="142">
        <v>1638.28</v>
      </c>
      <c r="L68" s="142">
        <v>1588.98</v>
      </c>
      <c r="M68" s="142">
        <v>1021.2</v>
      </c>
      <c r="N68" s="142">
        <v>1274.05</v>
      </c>
      <c r="O68" s="142">
        <v>1025.41</v>
      </c>
      <c r="P68" s="142">
        <v>986.59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ht="12.75" customHeight="1">
      <c r="A69" s="23">
        <v>84.0</v>
      </c>
      <c r="B69" s="142">
        <v>632.88</v>
      </c>
      <c r="C69" s="142">
        <v>658.74</v>
      </c>
      <c r="D69" s="142">
        <v>501.86</v>
      </c>
      <c r="E69" s="142">
        <v>857.8100000000001</v>
      </c>
      <c r="F69" s="145">
        <v>717.9300000000001</v>
      </c>
      <c r="G69" s="142">
        <v>1105.71</v>
      </c>
      <c r="H69" s="145">
        <v>1354.25</v>
      </c>
      <c r="I69" s="143">
        <v>1191.25</v>
      </c>
      <c r="J69" s="142">
        <v>1518.47</v>
      </c>
      <c r="K69" s="142">
        <v>1754.55</v>
      </c>
      <c r="L69" s="142">
        <v>1590.3600000000001</v>
      </c>
      <c r="M69" s="142">
        <v>1022.6800000000001</v>
      </c>
      <c r="N69" s="142">
        <v>1275.67</v>
      </c>
      <c r="O69" s="142">
        <v>1026.83</v>
      </c>
      <c r="P69" s="142">
        <v>999.52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ht="12.75" customHeight="1">
      <c r="A70" s="23">
        <v>86.0</v>
      </c>
      <c r="B70" s="142">
        <v>637.74</v>
      </c>
      <c r="C70" s="142">
        <v>660.03</v>
      </c>
      <c r="D70" s="142">
        <v>521.67</v>
      </c>
      <c r="E70" s="142">
        <v>871.28</v>
      </c>
      <c r="F70" s="145">
        <v>728.0500000000001</v>
      </c>
      <c r="G70" s="142">
        <v>1107.08</v>
      </c>
      <c r="H70" s="145">
        <v>1363.01</v>
      </c>
      <c r="I70" s="143">
        <v>1205.91</v>
      </c>
      <c r="J70" s="142">
        <v>1519.88</v>
      </c>
      <c r="K70" s="142">
        <v>1755.94</v>
      </c>
      <c r="L70" s="142">
        <v>1595.46</v>
      </c>
      <c r="M70" s="142">
        <v>1065.69</v>
      </c>
      <c r="N70" s="142">
        <v>1277.32</v>
      </c>
      <c r="O70" s="142">
        <v>1028.25</v>
      </c>
      <c r="P70" s="142">
        <v>1012.4300000000001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ht="12.75" customHeight="1">
      <c r="A71" s="23">
        <v>88.0</v>
      </c>
      <c r="B71" s="142">
        <v>641.87</v>
      </c>
      <c r="C71" s="142">
        <v>661.32</v>
      </c>
      <c r="D71" s="142">
        <v>533.92</v>
      </c>
      <c r="E71" s="142">
        <v>893.12</v>
      </c>
      <c r="F71" s="145">
        <v>738.25</v>
      </c>
      <c r="G71" s="142">
        <v>1108.47</v>
      </c>
      <c r="H71" s="145">
        <v>1368.32</v>
      </c>
      <c r="I71" s="143">
        <v>1207.3500000000001</v>
      </c>
      <c r="J71" s="142">
        <v>1521.29</v>
      </c>
      <c r="K71" s="142">
        <v>1757.33</v>
      </c>
      <c r="L71" s="142">
        <v>1596.94</v>
      </c>
      <c r="M71" s="142">
        <v>1072.7</v>
      </c>
      <c r="N71" s="142">
        <v>1342.25</v>
      </c>
      <c r="O71" s="142">
        <v>1029.68</v>
      </c>
      <c r="P71" s="142">
        <v>1025.4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ht="12.75" customHeight="1">
      <c r="A72" s="27">
        <v>90.0</v>
      </c>
      <c r="B72" s="146">
        <v>643.38</v>
      </c>
      <c r="C72" s="146">
        <v>662.61</v>
      </c>
      <c r="D72" s="146">
        <v>535.46</v>
      </c>
      <c r="E72" s="146">
        <v>904.19</v>
      </c>
      <c r="F72" s="148">
        <v>756.19</v>
      </c>
      <c r="G72" s="146">
        <v>1109.8600000000001</v>
      </c>
      <c r="H72" s="148">
        <v>1369.84</v>
      </c>
      <c r="I72" s="147">
        <v>1209.1100000000001</v>
      </c>
      <c r="J72" s="146">
        <v>1522.7</v>
      </c>
      <c r="K72" s="146">
        <v>1770.92</v>
      </c>
      <c r="L72" s="146">
        <v>1601.14</v>
      </c>
      <c r="M72" s="146">
        <v>1074.16</v>
      </c>
      <c r="N72" s="146">
        <v>1358.76</v>
      </c>
      <c r="O72" s="146">
        <v>1031.1</v>
      </c>
      <c r="P72" s="146">
        <v>1028.41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ht="12.75" customHeight="1">
      <c r="A73" s="5">
        <v>92.0</v>
      </c>
      <c r="B73" s="137">
        <v>644.67</v>
      </c>
      <c r="C73" s="137">
        <v>663.9</v>
      </c>
      <c r="D73" s="137">
        <v>540.63</v>
      </c>
      <c r="E73" s="137">
        <v>917.57</v>
      </c>
      <c r="F73" s="137">
        <v>758.48</v>
      </c>
      <c r="G73" s="137">
        <v>1111.24</v>
      </c>
      <c r="H73" s="137">
        <v>1371.3500000000001</v>
      </c>
      <c r="I73" s="138">
        <v>1223.09</v>
      </c>
      <c r="J73" s="137">
        <v>1524.1200000000001</v>
      </c>
      <c r="K73" s="137">
        <v>1783.83</v>
      </c>
      <c r="L73" s="137">
        <v>1691.4</v>
      </c>
      <c r="M73" s="137">
        <v>1075.63</v>
      </c>
      <c r="N73" s="137">
        <v>1365.55</v>
      </c>
      <c r="O73" s="137">
        <v>1032.52</v>
      </c>
      <c r="P73" s="137">
        <v>1038.56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ht="12.75" customHeight="1">
      <c r="A74" s="9">
        <v>94.0</v>
      </c>
      <c r="B74" s="139">
        <v>645.96</v>
      </c>
      <c r="C74" s="139">
        <v>665.19</v>
      </c>
      <c r="D74" s="140">
        <v>542.34</v>
      </c>
      <c r="E74" s="140">
        <v>931.57</v>
      </c>
      <c r="F74" s="140">
        <v>772.53</v>
      </c>
      <c r="G74" s="140">
        <v>1112.63</v>
      </c>
      <c r="H74" s="140">
        <v>1372.8500000000001</v>
      </c>
      <c r="I74" s="140">
        <v>1224.47</v>
      </c>
      <c r="J74" s="140">
        <v>1525.53</v>
      </c>
      <c r="K74" s="140">
        <v>1785.3400000000001</v>
      </c>
      <c r="L74" s="140">
        <v>1704.47</v>
      </c>
      <c r="M74" s="140">
        <v>1077.09</v>
      </c>
      <c r="N74" s="140">
        <v>1367.04</v>
      </c>
      <c r="O74" s="140">
        <v>1033.94</v>
      </c>
      <c r="P74" s="140">
        <v>1039.45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ht="12.75" customHeight="1">
      <c r="A75" s="13">
        <v>96.0</v>
      </c>
      <c r="B75" s="142">
        <v>647.25</v>
      </c>
      <c r="C75" s="142">
        <v>666.48</v>
      </c>
      <c r="D75" s="143">
        <v>554.09</v>
      </c>
      <c r="E75" s="143">
        <v>938.98</v>
      </c>
      <c r="F75" s="143">
        <v>778.79</v>
      </c>
      <c r="G75" s="143">
        <v>1114.02</v>
      </c>
      <c r="H75" s="142">
        <v>1374.3700000000001</v>
      </c>
      <c r="I75" s="144">
        <v>1226.03</v>
      </c>
      <c r="J75" s="142">
        <v>1526.95</v>
      </c>
      <c r="K75" s="142">
        <v>1786.98</v>
      </c>
      <c r="L75" s="142">
        <v>1707.18</v>
      </c>
      <c r="M75" s="142">
        <v>1084.23</v>
      </c>
      <c r="N75" s="142">
        <v>1368.47</v>
      </c>
      <c r="O75" s="142">
        <v>1035.3600000000001</v>
      </c>
      <c r="P75" s="142">
        <v>1044.16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2.75" customHeight="1">
      <c r="A76" s="13">
        <v>98.0</v>
      </c>
      <c r="B76" s="142">
        <v>648.54</v>
      </c>
      <c r="C76" s="142">
        <v>667.77</v>
      </c>
      <c r="D76" s="143">
        <v>572.61</v>
      </c>
      <c r="E76" s="142">
        <v>940.45</v>
      </c>
      <c r="F76" s="144">
        <v>788.99</v>
      </c>
      <c r="G76" s="143">
        <v>1115.4</v>
      </c>
      <c r="H76" s="143">
        <v>1381.7</v>
      </c>
      <c r="I76" s="143">
        <v>1229.1200000000001</v>
      </c>
      <c r="J76" s="143">
        <v>1528.3600000000001</v>
      </c>
      <c r="K76" s="143">
        <v>1788.55</v>
      </c>
      <c r="L76" s="143">
        <v>1708.56</v>
      </c>
      <c r="M76" s="143">
        <v>1085.7</v>
      </c>
      <c r="N76" s="143">
        <v>1369.96</v>
      </c>
      <c r="O76" s="143">
        <v>1036.78</v>
      </c>
      <c r="P76" s="143">
        <v>1046.8700000000001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ht="12.75" customHeight="1">
      <c r="A77" s="16">
        <v>100.0</v>
      </c>
      <c r="B77" s="146">
        <v>649.83</v>
      </c>
      <c r="C77" s="146">
        <v>669.0600000000001</v>
      </c>
      <c r="D77" s="147">
        <v>620.53</v>
      </c>
      <c r="E77" s="143">
        <v>946.63</v>
      </c>
      <c r="F77" s="143">
        <v>872.8000000000001</v>
      </c>
      <c r="G77" s="143">
        <v>1116.79</v>
      </c>
      <c r="H77" s="143">
        <v>1383.32</v>
      </c>
      <c r="I77" s="147">
        <v>1245.17</v>
      </c>
      <c r="J77" s="143">
        <v>1554.38</v>
      </c>
      <c r="K77" s="143">
        <v>1880.3700000000001</v>
      </c>
      <c r="L77" s="143">
        <v>1779.13</v>
      </c>
      <c r="M77" s="143">
        <v>1087.19</v>
      </c>
      <c r="N77" s="143">
        <v>1480.8</v>
      </c>
      <c r="O77" s="143">
        <v>1038.21</v>
      </c>
      <c r="P77" s="143">
        <v>1068.03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ht="12.75" customHeight="1">
      <c r="A78" s="19">
        <v>105.0</v>
      </c>
      <c r="B78" s="149">
        <v>677.45</v>
      </c>
      <c r="C78" s="149">
        <v>687.47</v>
      </c>
      <c r="D78" s="150">
        <v>637.34</v>
      </c>
      <c r="E78" s="150">
        <v>982.13</v>
      </c>
      <c r="F78" s="151">
        <v>897.62</v>
      </c>
      <c r="G78" s="150">
        <v>1160.76</v>
      </c>
      <c r="H78" s="150">
        <v>1451.34</v>
      </c>
      <c r="I78" s="152">
        <v>1307.3700000000001</v>
      </c>
      <c r="J78" s="150">
        <v>1679.22</v>
      </c>
      <c r="K78" s="150">
        <v>1955.68</v>
      </c>
      <c r="L78" s="150">
        <v>1860.8600000000001</v>
      </c>
      <c r="M78" s="150">
        <v>1187.57</v>
      </c>
      <c r="N78" s="150">
        <v>1559.72</v>
      </c>
      <c r="O78" s="150">
        <v>1100.47</v>
      </c>
      <c r="P78" s="150">
        <v>1085.0</v>
      </c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ht="12.75" customHeight="1">
      <c r="A79" s="23">
        <v>110.0</v>
      </c>
      <c r="B79" s="153">
        <v>709.74</v>
      </c>
      <c r="C79" s="153">
        <v>720.21</v>
      </c>
      <c r="D79" s="154">
        <v>667.6800000000001</v>
      </c>
      <c r="E79" s="154">
        <v>1028.77</v>
      </c>
      <c r="F79" s="155">
        <v>940.36</v>
      </c>
      <c r="G79" s="154">
        <v>1216.04</v>
      </c>
      <c r="H79" s="154">
        <v>1520.44</v>
      </c>
      <c r="I79" s="156">
        <v>1369.43</v>
      </c>
      <c r="J79" s="154">
        <v>1759.18</v>
      </c>
      <c r="K79" s="154">
        <v>2048.8</v>
      </c>
      <c r="L79" s="154">
        <v>1949.48</v>
      </c>
      <c r="M79" s="154">
        <v>1244.13</v>
      </c>
      <c r="N79" s="154">
        <v>1633.99</v>
      </c>
      <c r="O79" s="154">
        <v>1152.8700000000001</v>
      </c>
      <c r="P79" s="154">
        <v>1136.79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ht="12.75" customHeight="1">
      <c r="A80" s="19">
        <v>115.0</v>
      </c>
      <c r="B80" s="153">
        <v>741.99</v>
      </c>
      <c r="C80" s="153">
        <v>752.95</v>
      </c>
      <c r="D80" s="154">
        <v>698.02</v>
      </c>
      <c r="E80" s="154">
        <v>1075.63</v>
      </c>
      <c r="F80" s="155">
        <v>983.11</v>
      </c>
      <c r="G80" s="154">
        <v>1271.31</v>
      </c>
      <c r="H80" s="154">
        <v>1589.56</v>
      </c>
      <c r="I80" s="156">
        <v>1421.3600000000001</v>
      </c>
      <c r="J80" s="154">
        <v>1839.15</v>
      </c>
      <c r="K80" s="154">
        <v>2141.92</v>
      </c>
      <c r="L80" s="154">
        <v>2038.0900000000001</v>
      </c>
      <c r="M80" s="154">
        <v>1300.66</v>
      </c>
      <c r="N80" s="154">
        <v>1708.28</v>
      </c>
      <c r="O80" s="154">
        <v>1205.28</v>
      </c>
      <c r="P80" s="154">
        <v>1190.54</v>
      </c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ht="12.75" customHeight="1">
      <c r="A81" s="19">
        <v>120.0</v>
      </c>
      <c r="B81" s="153">
        <v>774.25</v>
      </c>
      <c r="C81" s="153">
        <v>785.6700000000001</v>
      </c>
      <c r="D81" s="154">
        <v>728.38</v>
      </c>
      <c r="E81" s="154">
        <v>1122.26</v>
      </c>
      <c r="F81" s="155">
        <v>1025.84</v>
      </c>
      <c r="G81" s="154">
        <v>1326.59</v>
      </c>
      <c r="H81" s="154">
        <v>1658.66</v>
      </c>
      <c r="I81" s="156">
        <v>1480.56</v>
      </c>
      <c r="J81" s="154">
        <v>1919.1200000000001</v>
      </c>
      <c r="K81" s="154">
        <v>2235.04</v>
      </c>
      <c r="L81" s="154">
        <v>2126.7</v>
      </c>
      <c r="M81" s="154">
        <v>1357.22</v>
      </c>
      <c r="N81" s="154">
        <v>1782.53</v>
      </c>
      <c r="O81" s="154">
        <v>1257.68</v>
      </c>
      <c r="P81" s="154">
        <v>1240.98</v>
      </c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ht="12.75" customHeight="1">
      <c r="A82" s="27">
        <v>125.0</v>
      </c>
      <c r="B82" s="153">
        <v>806.51</v>
      </c>
      <c r="C82" s="157">
        <v>818.41</v>
      </c>
      <c r="D82" s="158">
        <v>758.73</v>
      </c>
      <c r="E82" s="158">
        <v>1169.1100000000001</v>
      </c>
      <c r="F82" s="159">
        <v>1068.58</v>
      </c>
      <c r="G82" s="158">
        <v>1381.8500000000001</v>
      </c>
      <c r="H82" s="158">
        <v>1727.79</v>
      </c>
      <c r="I82" s="160">
        <v>1556.39</v>
      </c>
      <c r="J82" s="158">
        <v>1999.0800000000002</v>
      </c>
      <c r="K82" s="158">
        <v>2328.17</v>
      </c>
      <c r="L82" s="158">
        <v>2215.31</v>
      </c>
      <c r="M82" s="158">
        <v>1413.77</v>
      </c>
      <c r="N82" s="158">
        <v>1856.82</v>
      </c>
      <c r="O82" s="158">
        <v>1310.08</v>
      </c>
      <c r="P82" s="158">
        <v>1290.55</v>
      </c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ht="12.75" customHeight="1">
      <c r="A83" s="13">
        <v>130.0</v>
      </c>
      <c r="B83" s="139">
        <v>838.77</v>
      </c>
      <c r="C83" s="142">
        <v>862.97</v>
      </c>
      <c r="D83" s="142">
        <v>789.07</v>
      </c>
      <c r="E83" s="142">
        <v>1227.48</v>
      </c>
      <c r="F83" s="145">
        <v>1111.33</v>
      </c>
      <c r="G83" s="142">
        <v>1437.13</v>
      </c>
      <c r="H83" s="142">
        <v>1796.89</v>
      </c>
      <c r="I83" s="143">
        <v>1582.28</v>
      </c>
      <c r="J83" s="142">
        <v>2138.1</v>
      </c>
      <c r="K83" s="142">
        <v>2421.3</v>
      </c>
      <c r="L83" s="142">
        <v>2348.68</v>
      </c>
      <c r="M83" s="142">
        <v>1470.32</v>
      </c>
      <c r="N83" s="142">
        <v>1931.0900000000001</v>
      </c>
      <c r="O83" s="142">
        <v>1362.48</v>
      </c>
      <c r="P83" s="142">
        <v>1357.48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ht="12.75" customHeight="1">
      <c r="A84" s="13">
        <v>135.0</v>
      </c>
      <c r="B84" s="142">
        <v>871.03</v>
      </c>
      <c r="C84" s="142">
        <v>896.15</v>
      </c>
      <c r="D84" s="142">
        <v>819.4200000000001</v>
      </c>
      <c r="E84" s="142">
        <v>1274.8</v>
      </c>
      <c r="F84" s="145">
        <v>1154.08</v>
      </c>
      <c r="G84" s="142">
        <v>1492.4</v>
      </c>
      <c r="H84" s="142">
        <v>1866.01</v>
      </c>
      <c r="I84" s="143">
        <v>1625.71</v>
      </c>
      <c r="J84" s="142">
        <v>2220.33</v>
      </c>
      <c r="K84" s="142">
        <v>2514.43</v>
      </c>
      <c r="L84" s="142">
        <v>2439.01</v>
      </c>
      <c r="M84" s="142">
        <v>1526.8600000000001</v>
      </c>
      <c r="N84" s="142">
        <v>1946.42</v>
      </c>
      <c r="O84" s="142">
        <v>1414.9</v>
      </c>
      <c r="P84" s="142">
        <v>1407.55</v>
      </c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ht="12.75" customHeight="1">
      <c r="A85" s="13">
        <v>140.0</v>
      </c>
      <c r="B85" s="142">
        <v>903.29</v>
      </c>
      <c r="C85" s="142">
        <v>929.34</v>
      </c>
      <c r="D85" s="142">
        <v>849.77</v>
      </c>
      <c r="E85" s="142">
        <v>1321.8700000000001</v>
      </c>
      <c r="F85" s="145">
        <v>1196.83</v>
      </c>
      <c r="G85" s="142">
        <v>1547.68</v>
      </c>
      <c r="H85" s="142">
        <v>1935.1100000000001</v>
      </c>
      <c r="I85" s="143">
        <v>1674.67</v>
      </c>
      <c r="J85" s="142">
        <v>2302.56</v>
      </c>
      <c r="K85" s="142">
        <v>2607.55</v>
      </c>
      <c r="L85" s="142">
        <v>2529.32</v>
      </c>
      <c r="M85" s="142">
        <v>1583.42</v>
      </c>
      <c r="N85" s="142">
        <v>2008.64</v>
      </c>
      <c r="O85" s="142">
        <v>1467.28</v>
      </c>
      <c r="P85" s="142">
        <v>1458.42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ht="12.75" customHeight="1">
      <c r="A86" s="13">
        <v>145.0</v>
      </c>
      <c r="B86" s="142">
        <v>935.5500000000001</v>
      </c>
      <c r="C86" s="142">
        <v>962.54</v>
      </c>
      <c r="D86" s="142">
        <v>880.13</v>
      </c>
      <c r="E86" s="142">
        <v>1368.74</v>
      </c>
      <c r="F86" s="145">
        <v>1239.56</v>
      </c>
      <c r="G86" s="142">
        <v>1600.66</v>
      </c>
      <c r="H86" s="142">
        <v>2004.23</v>
      </c>
      <c r="I86" s="143">
        <v>1785.19</v>
      </c>
      <c r="J86" s="142">
        <v>2384.81</v>
      </c>
      <c r="K86" s="142">
        <v>2700.68</v>
      </c>
      <c r="L86" s="142">
        <v>2619.65</v>
      </c>
      <c r="M86" s="142">
        <v>1639.95</v>
      </c>
      <c r="N86" s="142">
        <v>2076.79</v>
      </c>
      <c r="O86" s="142">
        <v>1519.7</v>
      </c>
      <c r="P86" s="142">
        <v>1513.47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ht="12.75" customHeight="1">
      <c r="A87" s="16">
        <v>150.0</v>
      </c>
      <c r="B87" s="146">
        <v>967.8100000000001</v>
      </c>
      <c r="C87" s="146">
        <v>995.74</v>
      </c>
      <c r="D87" s="146">
        <v>910.46</v>
      </c>
      <c r="E87" s="146">
        <v>1413.59</v>
      </c>
      <c r="F87" s="148">
        <v>1282.31</v>
      </c>
      <c r="G87" s="146">
        <v>1658.21</v>
      </c>
      <c r="H87" s="146">
        <v>2073.32</v>
      </c>
      <c r="I87" s="147">
        <v>1796.1100000000001</v>
      </c>
      <c r="J87" s="146">
        <v>2467.04</v>
      </c>
      <c r="K87" s="146">
        <v>2793.8</v>
      </c>
      <c r="L87" s="146">
        <v>2709.98</v>
      </c>
      <c r="M87" s="146">
        <v>1696.52</v>
      </c>
      <c r="N87" s="146">
        <v>2144.7</v>
      </c>
      <c r="O87" s="146">
        <v>1572.1000000000001</v>
      </c>
      <c r="P87" s="146">
        <v>1563.1200000000001</v>
      </c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ht="13.5" customHeight="1">
      <c r="A88" s="134"/>
      <c r="B88" s="134">
        <v>6.46</v>
      </c>
      <c r="C88" s="134">
        <v>6.640000000000001</v>
      </c>
      <c r="D88" s="134">
        <v>6.07</v>
      </c>
      <c r="E88" s="134">
        <v>9.43</v>
      </c>
      <c r="F88" s="134">
        <v>8.55</v>
      </c>
      <c r="G88" s="134">
        <v>11.06</v>
      </c>
      <c r="H88" s="134">
        <v>13.83</v>
      </c>
      <c r="I88" s="134">
        <v>11.98</v>
      </c>
      <c r="J88" s="134">
        <v>16.45</v>
      </c>
      <c r="K88" s="134">
        <v>18.63</v>
      </c>
      <c r="L88" s="134">
        <v>18.07</v>
      </c>
      <c r="M88" s="134">
        <v>11.32</v>
      </c>
      <c r="N88" s="134">
        <v>14.3</v>
      </c>
      <c r="O88" s="134">
        <v>10.49</v>
      </c>
      <c r="P88" s="134">
        <v>10.43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ht="12.7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ht="12.7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ht="12.7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ht="12.7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ht="12.7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ht="12.7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ht="12.7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ht="12.7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ht="12.7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ht="12.7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ht="12.7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ht="12.7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ht="12.7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2.7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2.7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2.7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2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2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2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2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2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2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2.7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2.7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2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2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2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2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2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2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2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2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2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2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2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2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2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2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2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2.7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2.7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2.7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2.7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2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2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2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2.7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2.7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2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2.7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2.7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2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2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2.7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2.7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2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2.7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2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2.7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2.7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2.7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2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2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2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2.7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2.7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2.7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2.7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2.7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2.7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2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2.7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2.7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2.7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2.7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2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2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2.7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2.7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2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2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2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2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2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2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2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2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2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2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2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2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2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2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2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2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2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2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2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2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2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2.7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2.7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2.7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2.7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2.7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2.7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2.7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2.7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2.7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2.7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2.7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2.7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2.7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2.7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2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2.7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2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2.7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2.7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2.7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2.7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2.7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2.7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2.7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2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2.7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2.7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2.7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2.7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2.7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2.7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2.7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2.7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2.7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2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2.7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2.7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2.7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2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2.7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2.7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2.7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2.7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2.7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2.7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2.7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2.7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2.7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2.7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2.7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2.7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2.7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2.7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2.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2.7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2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2.7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2.7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2.7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2.7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2.7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2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2.7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2.7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2.7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2.7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2.7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2.7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2.7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2.7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2.7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2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2.7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2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2.7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2.7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2.7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2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2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2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2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2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2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2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2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2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2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2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2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2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2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2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2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2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2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2.7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ht="12.7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ht="12.7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ht="12.7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ht="12.7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ht="12.7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ht="12.7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ht="12.7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ht="12.7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ht="12.7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ht="12.7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ht="12.7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ht="12.7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ht="12.7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ht="12.7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ht="12.7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ht="12.7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ht="12.7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ht="12.7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ht="12.7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ht="12.7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ht="12.7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ht="12.7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ht="12.7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ht="12.7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ht="12.7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ht="12.7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ht="12.7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ht="12.7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ht="12.7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ht="12.7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ht="12.7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ht="12.7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ht="12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ht="12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ht="12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2.7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ht="12.75" customHeight="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ht="12.75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ht="12.75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ht="12.75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ht="12.7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ht="12.75" customHeight="1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ht="12.75" customHeight="1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ht="12.75" customHeight="1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ht="12.75" customHeight="1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ht="12.75" customHeigh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ht="12.7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ht="12.75" customHeight="1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ht="12.75" customHeight="1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ht="12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ht="12.75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ht="12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ht="12.7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ht="12.75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ht="12.7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ht="12.75" customHeight="1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ht="12.75" customHeight="1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ht="12.75" customHeight="1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ht="12.75" customHeight="1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ht="12.75" customHeight="1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ht="12.75" customHeight="1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ht="12.75" customHeight="1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ht="12.75" customHeight="1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ht="12.75" customHeigh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ht="12.75" customHeight="1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ht="12.75" customHeight="1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ht="12.7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ht="12.75" customHeight="1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ht="12.75" customHeight="1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ht="12.75" customHeight="1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ht="12.75" customHeight="1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ht="12.75" customHeight="1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ht="12.75" customHeight="1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ht="12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ht="12.75" customHeight="1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ht="12.75" customHeight="1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ht="12.75" customHeight="1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ht="12.75" customHeight="1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ht="12.75" customHeight="1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ht="12.75" customHeight="1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ht="12.75" customHeight="1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ht="12.75" customHeight="1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ht="12.75" customHeight="1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ht="12.75" customHeight="1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ht="12.75" customHeight="1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ht="12.75" customHeight="1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ht="12.75" customHeight="1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ht="12.75" customHeight="1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ht="12.75" customHeight="1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ht="12.75" customHeight="1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ht="12.75" customHeigh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ht="12.75" customHeight="1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ht="12.75" customHeight="1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ht="12.75" customHeight="1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ht="12.75" customHeight="1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ht="12.75" customHeight="1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ht="12.75" customHeigh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ht="12.75" customHeigh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ht="12.75" customHeight="1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ht="12.75" customHeight="1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ht="12.75" customHeight="1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ht="12.75" customHeight="1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ht="12.75" customHeight="1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ht="12.75" customHeight="1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ht="12.75" customHeight="1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ht="12.75" customHeight="1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ht="12.75" customHeight="1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ht="12.75" customHeight="1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ht="12.75" customHeight="1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ht="12.75" customHeight="1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ht="12.75" customHeight="1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ht="12.75" customHeight="1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ht="12.75" customHeight="1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ht="12.75" customHeight="1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ht="12.75" customHeight="1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ht="12.75" customHeight="1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ht="12.75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ht="12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ht="12.7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ht="12.75" customHeight="1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ht="12.75" customHeight="1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ht="12.7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ht="12.7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ht="12.75" customHeight="1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ht="12.7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ht="12.75" customHeigh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ht="12.75" customHeight="1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ht="12.75" customHeight="1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ht="12.75" customHeight="1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ht="12.75" customHeight="1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ht="12.75" customHeight="1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ht="12.75" customHeight="1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ht="12.75" customHeight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ht="12.75" customHeight="1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ht="12.7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ht="12.75" customHeight="1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ht="12.75" customHeight="1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ht="12.75" customHeight="1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ht="12.75" customHeight="1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ht="12.75" customHeight="1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ht="12.75" customHeight="1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ht="12.75" customHeight="1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ht="12.75" customHeight="1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ht="12.75" customHeight="1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ht="12.75" customHeight="1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ht="12.75" customHeight="1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ht="12.75" customHeight="1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ht="12.75" customHeight="1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ht="12.75" customHeight="1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ht="12.75" customHeight="1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ht="12.75" customHeight="1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ht="12.75" customHeight="1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ht="12.75" customHeight="1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ht="12.75" customHeight="1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ht="12.75" customHeight="1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ht="12.75" customHeight="1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ht="12.75" customHeight="1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ht="12.75" customHeight="1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ht="12.75" customHeight="1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ht="12.75" customHeight="1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ht="12.75" customHeight="1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ht="12.75" customHeight="1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ht="12.75" customHeight="1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ht="12.75" customHeight="1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ht="12.75" customHeight="1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ht="12.75" customHeight="1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ht="12.75" customHeight="1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ht="12.75" customHeight="1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ht="12.75" customHeight="1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ht="12.75" customHeight="1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ht="12.75" customHeight="1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ht="12.75" customHeight="1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ht="12.75" customHeight="1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ht="12.75" customHeight="1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ht="12.75" customHeight="1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ht="12.75" customHeight="1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ht="12.75" customHeight="1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ht="12.75" customHeight="1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ht="12.75" customHeight="1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ht="12.75" customHeight="1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ht="12.75" customHeight="1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ht="12.75" customHeight="1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ht="12.75" customHeight="1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ht="12.75" customHeight="1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ht="12.75" customHeight="1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ht="12.75" customHeight="1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ht="12.75" customHeight="1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ht="12.75" customHeight="1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ht="12.75" customHeight="1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ht="12.75" customHeight="1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ht="12.75" customHeight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ht="12.75" customHeight="1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ht="12.75" customHeight="1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ht="12.75" customHeight="1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ht="12.75" customHeight="1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ht="12.75" customHeight="1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ht="12.75" customHeight="1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ht="12.75" customHeight="1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ht="12.75" customHeight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ht="12.75" customHeight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ht="12.75" customHeight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ht="12.75" customHeight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ht="12.75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ht="12.7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ht="12.7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ht="12.75" customHeight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ht="12.75" customHeight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ht="12.75" customHeight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ht="12.75" customHeight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ht="12.75" customHeight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ht="12.75" customHeight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ht="12.75" customHeight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ht="12.75" customHeight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ht="12.75" customHeight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ht="12.75" customHeight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ht="12.75" customHeight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ht="12.75" customHeight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ht="12.75" customHeight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ht="12.75" customHeight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ht="12.75" customHeigh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ht="12.75" customHeight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ht="12.75" customHeight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ht="12.75" customHeight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ht="12.75" customHeight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ht="12.75" customHeight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ht="12.75" customHeight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ht="12.75" customHeight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ht="12.7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ht="12.75" customHeight="1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ht="12.75" customHeight="1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ht="12.75" customHeight="1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ht="12.75" customHeight="1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ht="12.75" customHeight="1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ht="12.75" customHeight="1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ht="12.75" customHeight="1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ht="12.75" customHeight="1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ht="12.75" customHeight="1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ht="12.75" customHeight="1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ht="12.75" customHeight="1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ht="12.75" customHeight="1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ht="12.75" customHeight="1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ht="12.75" customHeight="1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ht="12.75" customHeight="1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ht="12.75" customHeight="1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ht="12.75" customHeight="1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ht="12.75" customHeight="1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ht="12.75" customHeight="1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ht="12.75" customHeight="1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ht="12.75" customHeight="1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ht="12.75" customHeight="1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ht="12.75" customHeight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ht="12.75" customHeight="1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ht="12.75" customHeight="1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ht="12.75" customHeight="1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ht="12.75" customHeight="1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ht="12.75" customHeight="1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ht="12.75" customHeight="1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ht="12.75" customHeight="1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ht="12.75" customHeight="1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ht="12.75" customHeight="1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ht="12.75" customHeight="1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ht="12.75" customHeight="1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ht="12.75" customHeight="1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ht="12.75" customHeight="1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ht="12.75" customHeight="1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ht="12.75" customHeight="1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ht="12.75" customHeight="1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ht="12.75" customHeight="1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ht="12.75" customHeight="1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ht="12.75" customHeight="1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ht="12.75" customHeight="1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ht="12.75" customHeight="1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ht="12.75" customHeight="1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ht="12.75" customHeight="1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ht="12.75" customHeight="1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ht="12.75" customHeight="1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ht="12.75" customHeight="1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ht="12.75" customHeight="1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ht="12.75" customHeight="1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ht="12.75" customHeight="1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ht="12.75" customHeight="1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ht="12.75" customHeight="1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ht="12.75" customHeight="1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ht="12.75" customHeight="1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ht="12.75" customHeight="1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ht="12.75" customHeight="1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ht="12.75" customHeight="1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ht="12.75" customHeight="1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ht="12.75" customHeight="1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ht="12.75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ht="12.75" customHeight="1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ht="12.75" customHeight="1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ht="12.75" customHeight="1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ht="12.75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ht="12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ht="12.75" customHeight="1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ht="12.75" customHeight="1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ht="12.75" customHeight="1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ht="12.75" customHeight="1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ht="12.75" customHeight="1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ht="12.75" customHeight="1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ht="12.75" customHeight="1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ht="12.75" customHeight="1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ht="12.75" customHeight="1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ht="12.75" customHeight="1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ht="12.75" customHeight="1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ht="12.75" customHeight="1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ht="12.75" customHeight="1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ht="12.75" customHeight="1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ht="12.75" customHeight="1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ht="12.75" customHeight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ht="12.75" customHeight="1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ht="12.75" customHeight="1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ht="12.75" customHeight="1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ht="12.75" customHeight="1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ht="12.75" customHeight="1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ht="12.75" customHeight="1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ht="12.75" customHeight="1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ht="12.75" customHeight="1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ht="12.7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ht="12.75" customHeight="1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ht="12.75" customHeight="1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ht="12.75" customHeight="1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ht="12.75" customHeight="1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ht="12.75" customHeight="1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ht="12.75" customHeight="1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ht="12.75" customHeight="1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ht="12.75" customHeight="1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ht="12.75" customHeight="1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ht="12.75" customHeight="1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ht="12.75" customHeight="1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ht="12.75" customHeight="1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ht="12.75" customHeight="1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ht="12.75" customHeight="1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ht="12.75" customHeight="1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ht="12.75" customHeight="1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ht="12.75" customHeight="1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ht="12.75" customHeight="1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ht="12.75" customHeight="1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ht="12.75" customHeight="1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ht="12.75" customHeight="1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ht="12.75" customHeight="1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ht="12.75" customHeight="1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ht="12.75" customHeight="1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ht="12.75" customHeight="1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ht="12.75" customHeight="1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ht="12.75" customHeight="1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ht="12.75" customHeight="1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ht="12.75" customHeight="1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ht="12.75" customHeight="1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ht="12.75" customHeight="1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ht="12.75" customHeight="1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ht="12.75" customHeight="1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ht="12.75" customHeight="1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ht="12.75" customHeight="1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ht="12.75" customHeight="1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ht="12.75" customHeight="1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ht="12.75" customHeight="1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ht="12.75" customHeight="1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ht="12.75" customHeight="1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ht="12.75" customHeight="1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ht="12.75" customHeight="1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ht="12.75" customHeight="1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ht="12.75" customHeight="1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ht="12.75" customHeight="1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ht="12.75" customHeight="1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ht="12.75" customHeight="1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ht="12.75" customHeight="1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ht="12.75" customHeight="1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ht="12.75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ht="12.75" customHeight="1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ht="12.75" customHeight="1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ht="12.75" customHeight="1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ht="12.75" customHeight="1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ht="12.75" customHeight="1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ht="12.75" customHeight="1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ht="12.75" customHeight="1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ht="12.75" customHeight="1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ht="12.75" customHeight="1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ht="12.75" customHeight="1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ht="12.75" customHeight="1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ht="12.75" customHeight="1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ht="12.75" customHeight="1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ht="12.75" customHeight="1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ht="12.75" customHeight="1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ht="12.75" customHeight="1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ht="12.75" customHeight="1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ht="12.75" customHeight="1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ht="12.75" customHeight="1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ht="12.75" customHeight="1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ht="12.75" customHeight="1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ht="12.75" customHeight="1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ht="12.75" customHeight="1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ht="12.75" customHeight="1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ht="12.75" customHeight="1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ht="12.75" customHeight="1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ht="12.75" customHeight="1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ht="12.75" customHeight="1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ht="12.75" customHeight="1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ht="12.75" customHeight="1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ht="12.75" customHeight="1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ht="12.75" customHeight="1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ht="12.75" customHeight="1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ht="12.75" customHeight="1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ht="12.75" customHeight="1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ht="12.75" customHeight="1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ht="12.75" customHeight="1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ht="12.75" customHeight="1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ht="12.75" customHeight="1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ht="12.75" customHeight="1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ht="12.75" customHeight="1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ht="12.75" customHeight="1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ht="12.75" customHeight="1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ht="12.75" customHeight="1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ht="12.75" customHeight="1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ht="12.75" customHeight="1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ht="12.75" customHeight="1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ht="12.75" customHeight="1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ht="12.75" customHeight="1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ht="12.75" customHeight="1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ht="12.75" customHeight="1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ht="12.75" customHeight="1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ht="12.75" customHeight="1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ht="12.75" customHeight="1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ht="12.75" customHeight="1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ht="12.75" customHeight="1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ht="12.75" customHeight="1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ht="12.75" customHeight="1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ht="12.75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ht="12.75" customHeight="1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ht="12.75" customHeight="1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ht="12.75" customHeight="1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ht="12.75" customHeight="1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ht="12.75" customHeight="1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ht="12.75" customHeight="1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ht="12.75" customHeight="1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ht="12.75" customHeight="1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ht="12.75" customHeight="1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ht="12.75" customHeight="1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ht="12.75" customHeight="1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ht="12.75" customHeight="1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ht="12.75" customHeight="1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ht="12.75" customHeight="1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ht="12.75" customHeight="1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ht="12.75" customHeight="1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ht="12.75" customHeight="1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ht="12.75" customHeight="1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ht="12.75" customHeight="1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ht="12.75" customHeight="1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ht="12.75" customHeight="1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ht="12.75" customHeight="1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ht="12.75" customHeight="1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ht="12.75" customHeight="1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ht="12.75" customHeight="1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ht="12.75" customHeight="1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ht="12.75" customHeight="1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ht="12.75" customHeight="1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ht="12.75" customHeight="1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ht="12.75" customHeight="1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ht="12.75" customHeight="1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ht="12.75" customHeight="1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ht="12.75" customHeight="1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ht="12.75" customHeight="1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ht="12.75" customHeight="1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ht="12.75" customHeight="1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ht="12.7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ht="12.75" customHeight="1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ht="12.75" customHeight="1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ht="12.75" customHeight="1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ht="12.75" customHeight="1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ht="12.75" customHeight="1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ht="12.75" customHeight="1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ht="12.75" customHeight="1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ht="12.75" customHeight="1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ht="12.75" customHeight="1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ht="12.75" customHeight="1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ht="12.75" customHeight="1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ht="12.75" customHeight="1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ht="12.75" customHeight="1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ht="12.75" customHeight="1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ht="12.75" customHeight="1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ht="12.75" customHeight="1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ht="12.75" customHeight="1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ht="12.75" customHeight="1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ht="12.75" customHeight="1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ht="12.75" customHeight="1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ht="12.75" customHeight="1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ht="12.75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ht="12.75" customHeight="1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ht="12.75" customHeight="1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ht="12.75" customHeight="1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ht="12.75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ht="12.75" customHeight="1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ht="12.75" customHeight="1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ht="12.75" customHeight="1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ht="12.75" customHeight="1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ht="12.75" customHeight="1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ht="12.75" customHeight="1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ht="12.75" customHeight="1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ht="12.7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ht="12.75" customHeight="1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ht="12.75" customHeight="1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ht="12.75" customHeight="1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ht="12.75" customHeight="1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ht="12.75" customHeight="1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ht="12.75" customHeight="1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ht="12.75" customHeight="1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ht="12.75" customHeight="1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ht="12.75" customHeight="1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ht="12.75" customHeight="1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ht="12.75" customHeight="1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ht="12.75" customHeight="1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ht="12.75" customHeight="1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ht="12.75" customHeight="1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ht="12.75" customHeight="1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ht="12.75" customHeight="1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ht="12.75" customHeight="1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ht="12.75" customHeight="1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ht="12.75" customHeight="1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ht="12.75" customHeight="1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ht="12.75" customHeight="1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ht="12.75" customHeight="1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ht="12.75" customHeight="1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ht="12.75" customHeight="1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ht="12.75" customHeight="1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ht="12.75" customHeight="1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ht="12.75" customHeight="1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ht="12.75" customHeight="1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ht="12.75" customHeight="1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ht="12.75" customHeight="1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ht="12.75" customHeight="1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ht="12.75" customHeight="1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ht="12.75" customHeight="1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ht="12.7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ht="12.75" customHeight="1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ht="12.75" customHeight="1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ht="12.75" customHeight="1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ht="12.75" customHeight="1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ht="12.75" customHeight="1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ht="12.75" customHeight="1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ht="12.75" customHeight="1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ht="12.75" customHeight="1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ht="12.75" customHeight="1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ht="12.75" customHeight="1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ht="12.75" customHeight="1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ht="12.75" customHeight="1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ht="12.75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ht="12.75" customHeight="1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ht="12.75" customHeight="1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ht="12.75" customHeight="1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ht="12.75" customHeight="1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ht="12.75" customHeight="1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ht="12.75" customHeight="1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ht="12.75" customHeight="1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ht="12.75" customHeight="1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ht="12.75" customHeight="1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ht="12.75" customHeight="1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ht="12.75" customHeight="1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ht="12.75" customHeight="1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ht="12.75" customHeight="1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ht="12.75" customHeight="1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ht="12.75" customHeight="1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ht="12.75" customHeight="1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ht="12.75" customHeight="1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ht="12.75" customHeight="1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ht="12.75" customHeight="1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ht="12.75" customHeight="1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ht="12.75" customHeight="1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ht="12.75" customHeight="1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ht="12.75" customHeight="1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ht="12.75" customHeight="1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ht="12.75" customHeight="1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ht="12.75" customHeight="1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ht="12.75" customHeight="1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ht="12.75" customHeight="1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ht="12.75" customHeight="1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ht="12.75" customHeight="1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ht="12.75" customHeight="1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ht="12.75" customHeight="1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ht="12.75" customHeight="1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ht="12.75" customHeight="1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ht="12.75" customHeight="1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ht="12.75" customHeight="1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ht="12.75" customHeight="1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ht="12.75" customHeight="1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ht="12.75" customHeight="1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ht="12.75" customHeight="1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ht="12.75" customHeight="1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ht="12.75" customHeight="1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ht="12.75" customHeight="1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ht="12.75" customHeight="1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ht="12.75" customHeight="1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ht="12.75" customHeight="1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ht="12.75" customHeight="1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ht="12.75" customHeight="1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ht="12.75" customHeight="1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ht="12.75" customHeight="1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ht="12.75" customHeight="1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ht="12.75" customHeight="1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ht="12.75" customHeight="1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ht="12.75" customHeight="1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ht="12.75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ht="12.75" customHeight="1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ht="12.75" customHeight="1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ht="12.7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ht="12.7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ht="12.75" customHeight="1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ht="12.75" customHeight="1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ht="12.75" customHeight="1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ht="12.75" customHeight="1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ht="12.75" customHeight="1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ht="12.7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ht="12.75" customHeight="1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ht="12.75" customHeight="1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ht="12.75" customHeight="1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ht="12.75" customHeight="1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ht="12.7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ht="12.75" customHeight="1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ht="12.75" customHeight="1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ht="12.75" customHeight="1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ht="12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ht="12.75" customHeight="1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ht="12.75" customHeight="1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ht="12.75" customHeight="1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ht="12.75" customHeight="1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ht="12.75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ht="12.75" customHeight="1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ht="12.75" customHeight="1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ht="12.75" customHeight="1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ht="12.75" customHeight="1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ht="12.75" customHeight="1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ht="12.75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ht="12.75" customHeight="1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ht="12.75" customHeight="1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ht="12.75" customHeight="1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ht="12.75" customHeight="1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ht="12.75" customHeight="1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ht="12.75" customHeight="1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ht="12.75" customHeight="1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ht="12.75" customHeight="1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ht="12.75" customHeight="1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ht="12.75" customHeight="1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ht="12.75" customHeight="1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ht="12.75" customHeight="1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ht="12.75" customHeight="1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ht="12.75" customHeight="1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ht="12.75" customHeight="1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ht="12.75" customHeight="1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ht="12.75" customHeight="1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ht="12.75" customHeight="1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ht="12.75" customHeight="1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ht="12.75" customHeight="1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ht="12.75" customHeight="1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ht="12.75" customHeight="1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ht="12.75" customHeight="1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ht="12.75" customHeight="1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ht="12.75" customHeight="1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ht="12.75" customHeight="1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ht="12.75" customHeight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ht="12.75" customHeight="1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ht="12.75" customHeight="1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ht="12.75" customHeight="1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ht="12.75" customHeight="1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ht="12.75" customHeight="1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ht="12.75" customHeight="1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ht="12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ht="12.75" customHeight="1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ht="12.75" customHeight="1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ht="12.75" customHeight="1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ht="12.75" customHeight="1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ht="12.75" customHeight="1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ht="12.75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ht="12.75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ht="12.75" customHeight="1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ht="12.75" customHeight="1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ht="12.75" customHeight="1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ht="12.75" customHeight="1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ht="12.75" customHeight="1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ht="12.75" customHeight="1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ht="12.75" customHeight="1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ht="12.75" customHeight="1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ht="12.75" customHeight="1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ht="12.75" customHeight="1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ht="12.75" customHeight="1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ht="12.75" customHeight="1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ht="12.75" customHeight="1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ht="12.75" customHeight="1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ht="12.75" customHeight="1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ht="12.75" customHeight="1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ht="12.7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ht="12.75" customHeight="1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ht="12.75" customHeight="1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ht="12.75" customHeight="1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ht="12.75" customHeight="1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ht="12.7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ht="12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ht="12.75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ht="12.75" customHeight="1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ht="12.75" customHeight="1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ht="12.75" customHeight="1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ht="12.75" customHeight="1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ht="12.75" customHeight="1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ht="12.75" customHeight="1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ht="12.75" customHeight="1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ht="12.75" customHeight="1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ht="12.75" customHeight="1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ht="12.75" customHeight="1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ht="12.75" customHeight="1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ht="12.75" customHeight="1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ht="12.75" customHeight="1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ht="12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ht="12.75" customHeight="1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ht="12.75" customHeight="1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ht="12.75" customHeight="1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ht="12.75" customHeight="1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ht="12.75" customHeight="1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printOptions/>
  <pageMargins bottom="0.57" footer="0.0" header="0.0" left="0.75" right="0.75" top="0.51"/>
  <pageSetup scale="68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4" width="8.75"/>
    <col customWidth="1" min="5" max="5" width="8.38"/>
    <col customWidth="1" min="6" max="12" width="8.75"/>
    <col customWidth="1" min="13" max="13" width="9.63"/>
    <col customWidth="1" min="14" max="26" width="8.75"/>
  </cols>
  <sheetData>
    <row r="1" ht="12.75" customHeight="1">
      <c r="A1" s="63"/>
      <c r="B1" s="133" t="s">
        <v>8</v>
      </c>
      <c r="C1" s="133" t="s">
        <v>8</v>
      </c>
      <c r="D1" s="133" t="s">
        <v>9</v>
      </c>
      <c r="E1" s="133" t="s">
        <v>24</v>
      </c>
      <c r="F1" s="133" t="s">
        <v>25</v>
      </c>
      <c r="G1" s="133" t="s">
        <v>26</v>
      </c>
      <c r="H1" s="133" t="s">
        <v>27</v>
      </c>
      <c r="I1" s="133" t="s">
        <v>28</v>
      </c>
      <c r="J1" s="133" t="s">
        <v>29</v>
      </c>
      <c r="K1" s="133" t="s">
        <v>30</v>
      </c>
      <c r="L1" s="133" t="s">
        <v>31</v>
      </c>
      <c r="M1" s="133" t="s">
        <v>32</v>
      </c>
      <c r="N1" s="133" t="s">
        <v>33</v>
      </c>
      <c r="O1" s="133" t="s">
        <v>34</v>
      </c>
      <c r="P1" s="133" t="s">
        <v>35</v>
      </c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12.75" customHeight="1">
      <c r="A2" s="1" t="s">
        <v>4</v>
      </c>
      <c r="B2" s="3">
        <v>481.0</v>
      </c>
      <c r="C2" s="3">
        <v>482.0</v>
      </c>
      <c r="D2" s="3">
        <v>484.0</v>
      </c>
      <c r="E2" s="3">
        <v>401.0</v>
      </c>
      <c r="F2" s="3">
        <v>402.0</v>
      </c>
      <c r="G2" s="3">
        <v>403.0</v>
      </c>
      <c r="H2" s="3">
        <v>404.0</v>
      </c>
      <c r="I2" s="3">
        <v>405.0</v>
      </c>
      <c r="J2" s="3">
        <v>406.0</v>
      </c>
      <c r="K2" s="3">
        <v>407.0</v>
      </c>
      <c r="L2" s="3">
        <v>408.0</v>
      </c>
      <c r="M2" s="3">
        <v>409.0</v>
      </c>
      <c r="N2" s="3">
        <v>411.0</v>
      </c>
      <c r="O2" s="3">
        <v>412.0</v>
      </c>
      <c r="P2" s="3">
        <v>413.0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>
        <v>1.0</v>
      </c>
      <c r="B3" s="161">
        <v>105.23</v>
      </c>
      <c r="C3" s="161">
        <v>116.33</v>
      </c>
      <c r="D3" s="161">
        <v>107.19</v>
      </c>
      <c r="E3" s="161">
        <v>129.56</v>
      </c>
      <c r="F3" s="161">
        <v>114.8</v>
      </c>
      <c r="G3" s="161">
        <v>148.39000000000001</v>
      </c>
      <c r="H3" s="161">
        <v>141.6</v>
      </c>
      <c r="I3" s="162">
        <v>136.92000000000002</v>
      </c>
      <c r="J3" s="162">
        <v>170.14000000000001</v>
      </c>
      <c r="K3" s="162">
        <v>203.94</v>
      </c>
      <c r="L3" s="162">
        <v>212.16</v>
      </c>
      <c r="M3" s="162">
        <v>120.44</v>
      </c>
      <c r="N3" s="162">
        <v>144.88</v>
      </c>
      <c r="O3" s="162">
        <v>135.03</v>
      </c>
      <c r="P3" s="162">
        <v>118.75</v>
      </c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9">
        <v>2.0</v>
      </c>
      <c r="B4" s="163">
        <v>113.12</v>
      </c>
      <c r="C4" s="163">
        <v>127.16</v>
      </c>
      <c r="D4" s="164">
        <v>120.53</v>
      </c>
      <c r="E4" s="164">
        <v>140.22</v>
      </c>
      <c r="F4" s="164">
        <v>121.18</v>
      </c>
      <c r="G4" s="164">
        <v>175.08</v>
      </c>
      <c r="H4" s="164">
        <v>176.9</v>
      </c>
      <c r="I4" s="164">
        <v>156.73</v>
      </c>
      <c r="J4" s="163">
        <v>193.96</v>
      </c>
      <c r="K4" s="165">
        <v>218.07</v>
      </c>
      <c r="L4" s="166">
        <v>229.83</v>
      </c>
      <c r="M4" s="163">
        <v>133.89000000000001</v>
      </c>
      <c r="N4" s="163">
        <v>160.74</v>
      </c>
      <c r="O4" s="163">
        <v>152.73</v>
      </c>
      <c r="P4" s="163">
        <v>136.64000000000001</v>
      </c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3">
        <v>3.0</v>
      </c>
      <c r="B5" s="167">
        <v>126.16</v>
      </c>
      <c r="C5" s="167">
        <v>138.84</v>
      </c>
      <c r="D5" s="168">
        <v>134.07</v>
      </c>
      <c r="E5" s="168">
        <v>162.53</v>
      </c>
      <c r="F5" s="168">
        <v>132.8</v>
      </c>
      <c r="G5" s="168">
        <v>195.18</v>
      </c>
      <c r="H5" s="167">
        <v>203.20000000000002</v>
      </c>
      <c r="I5" s="169">
        <v>181.13</v>
      </c>
      <c r="J5" s="167">
        <v>226.89000000000001</v>
      </c>
      <c r="K5" s="170">
        <v>262.86</v>
      </c>
      <c r="L5" s="169">
        <v>260.6</v>
      </c>
      <c r="M5" s="167">
        <v>159.29</v>
      </c>
      <c r="N5" s="167">
        <v>179.3</v>
      </c>
      <c r="O5" s="167">
        <v>171.74</v>
      </c>
      <c r="P5" s="167">
        <v>156.6</v>
      </c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3">
        <v>4.0</v>
      </c>
      <c r="B6" s="167">
        <v>138.94</v>
      </c>
      <c r="C6" s="167">
        <v>152.62</v>
      </c>
      <c r="D6" s="168">
        <v>150.69</v>
      </c>
      <c r="E6" s="167">
        <v>185.31</v>
      </c>
      <c r="F6" s="169">
        <v>148.17000000000002</v>
      </c>
      <c r="G6" s="168">
        <v>218.46</v>
      </c>
      <c r="H6" s="168">
        <v>235.6</v>
      </c>
      <c r="I6" s="168">
        <v>206.22</v>
      </c>
      <c r="J6" s="167">
        <v>272.51</v>
      </c>
      <c r="K6" s="170">
        <v>306.85</v>
      </c>
      <c r="L6" s="169">
        <v>295.39</v>
      </c>
      <c r="M6" s="167">
        <v>183.0</v>
      </c>
      <c r="N6" s="167">
        <v>197.1</v>
      </c>
      <c r="O6" s="167">
        <v>192.66</v>
      </c>
      <c r="P6" s="167">
        <v>182.33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6">
        <v>5.0</v>
      </c>
      <c r="B7" s="171">
        <v>148.04</v>
      </c>
      <c r="C7" s="171">
        <v>180.77</v>
      </c>
      <c r="D7" s="172">
        <v>171.73</v>
      </c>
      <c r="E7" s="168">
        <v>216.21</v>
      </c>
      <c r="F7" s="168">
        <v>167.11</v>
      </c>
      <c r="G7" s="168">
        <v>236.74</v>
      </c>
      <c r="H7" s="168">
        <v>265.72</v>
      </c>
      <c r="I7" s="172">
        <v>245.13</v>
      </c>
      <c r="J7" s="171">
        <v>294.05</v>
      </c>
      <c r="K7" s="173">
        <v>340.55</v>
      </c>
      <c r="L7" s="174">
        <v>331.47</v>
      </c>
      <c r="M7" s="171">
        <v>222.05</v>
      </c>
      <c r="N7" s="171">
        <v>235.64000000000001</v>
      </c>
      <c r="O7" s="171">
        <v>233.67000000000002</v>
      </c>
      <c r="P7" s="171">
        <v>230.56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9">
        <v>6.0</v>
      </c>
      <c r="B8" s="175">
        <v>157.4</v>
      </c>
      <c r="C8" s="175">
        <v>188.62</v>
      </c>
      <c r="D8" s="176">
        <v>185.76</v>
      </c>
      <c r="E8" s="176">
        <v>226.67000000000002</v>
      </c>
      <c r="F8" s="177">
        <v>181.46</v>
      </c>
      <c r="G8" s="176">
        <v>249.75</v>
      </c>
      <c r="H8" s="176">
        <v>276.96</v>
      </c>
      <c r="I8" s="178">
        <v>258.14</v>
      </c>
      <c r="J8" s="178">
        <v>332.2</v>
      </c>
      <c r="K8" s="178">
        <v>360.13</v>
      </c>
      <c r="L8" s="178">
        <v>369.71</v>
      </c>
      <c r="M8" s="178">
        <v>232.16</v>
      </c>
      <c r="N8" s="178">
        <v>259.72</v>
      </c>
      <c r="O8" s="178">
        <v>255.15</v>
      </c>
      <c r="P8" s="178">
        <v>243.57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23">
        <v>7.0</v>
      </c>
      <c r="B9" s="179">
        <v>161.44</v>
      </c>
      <c r="C9" s="179">
        <v>194.09</v>
      </c>
      <c r="D9" s="180">
        <v>198.34</v>
      </c>
      <c r="E9" s="180">
        <v>239.72</v>
      </c>
      <c r="F9" s="181">
        <v>194.28</v>
      </c>
      <c r="G9" s="180">
        <v>273.78000000000003</v>
      </c>
      <c r="H9" s="180">
        <v>301.46</v>
      </c>
      <c r="I9" s="182">
        <v>281.0</v>
      </c>
      <c r="J9" s="182">
        <v>369.02</v>
      </c>
      <c r="K9" s="182">
        <v>387.3</v>
      </c>
      <c r="L9" s="182">
        <v>393.39</v>
      </c>
      <c r="M9" s="182">
        <v>243.99</v>
      </c>
      <c r="N9" s="182">
        <v>280.61</v>
      </c>
      <c r="O9" s="182">
        <v>274.31</v>
      </c>
      <c r="P9" s="182">
        <v>256.74</v>
      </c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9">
        <v>8.0</v>
      </c>
      <c r="B10" s="179">
        <v>166.44</v>
      </c>
      <c r="C10" s="179">
        <v>200.56</v>
      </c>
      <c r="D10" s="180">
        <v>210.16</v>
      </c>
      <c r="E10" s="180">
        <v>250.23000000000002</v>
      </c>
      <c r="F10" s="181">
        <v>205.52</v>
      </c>
      <c r="G10" s="180">
        <v>292.99</v>
      </c>
      <c r="H10" s="180">
        <v>324.68</v>
      </c>
      <c r="I10" s="182">
        <v>299.49</v>
      </c>
      <c r="J10" s="182">
        <v>439.31</v>
      </c>
      <c r="K10" s="182">
        <v>405.99</v>
      </c>
      <c r="L10" s="182">
        <v>421.21000000000004</v>
      </c>
      <c r="M10" s="182">
        <v>252.51000000000002</v>
      </c>
      <c r="N10" s="182">
        <v>309.21</v>
      </c>
      <c r="O10" s="182">
        <v>289.93</v>
      </c>
      <c r="P10" s="182">
        <v>257.0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9">
        <v>9.0</v>
      </c>
      <c r="B11" s="179">
        <v>166.84</v>
      </c>
      <c r="C11" s="179">
        <v>204.89000000000001</v>
      </c>
      <c r="D11" s="180">
        <v>211.75</v>
      </c>
      <c r="E11" s="180">
        <v>251.38</v>
      </c>
      <c r="F11" s="181">
        <v>207.18</v>
      </c>
      <c r="G11" s="180">
        <v>299.17</v>
      </c>
      <c r="H11" s="180">
        <v>330.55</v>
      </c>
      <c r="I11" s="182">
        <v>304.19</v>
      </c>
      <c r="J11" s="182">
        <v>446.27</v>
      </c>
      <c r="K11" s="182">
        <v>416.09000000000003</v>
      </c>
      <c r="L11" s="182">
        <v>437.36</v>
      </c>
      <c r="M11" s="182">
        <v>253.63</v>
      </c>
      <c r="N11" s="182">
        <v>312.25</v>
      </c>
      <c r="O11" s="182">
        <v>292.6</v>
      </c>
      <c r="P11" s="182">
        <v>261.57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27">
        <v>10.0</v>
      </c>
      <c r="B12" s="179">
        <v>167.85</v>
      </c>
      <c r="C12" s="183">
        <v>206.14000000000001</v>
      </c>
      <c r="D12" s="184">
        <v>217.13</v>
      </c>
      <c r="E12" s="184">
        <v>256.61</v>
      </c>
      <c r="F12" s="185">
        <v>211.93</v>
      </c>
      <c r="G12" s="184">
        <v>303.95</v>
      </c>
      <c r="H12" s="184">
        <v>340.78000000000003</v>
      </c>
      <c r="I12" s="186">
        <v>305.37</v>
      </c>
      <c r="J12" s="186">
        <v>449.5</v>
      </c>
      <c r="K12" s="186">
        <v>417.85</v>
      </c>
      <c r="L12" s="186">
        <v>446.02</v>
      </c>
      <c r="M12" s="186">
        <v>258.48</v>
      </c>
      <c r="N12" s="186">
        <v>313.72</v>
      </c>
      <c r="O12" s="186">
        <v>302.73</v>
      </c>
      <c r="P12" s="186">
        <v>262.77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3">
        <v>11.0</v>
      </c>
      <c r="B13" s="163">
        <v>175.56</v>
      </c>
      <c r="C13" s="167">
        <v>206.23000000000002</v>
      </c>
      <c r="D13" s="167">
        <v>218.28</v>
      </c>
      <c r="E13" s="167">
        <v>259.62</v>
      </c>
      <c r="F13" s="170">
        <v>222.13</v>
      </c>
      <c r="G13" s="167">
        <v>304.2</v>
      </c>
      <c r="H13" s="167">
        <v>341.54</v>
      </c>
      <c r="I13" s="168">
        <v>313.34000000000003</v>
      </c>
      <c r="J13" s="168">
        <v>467.04</v>
      </c>
      <c r="K13" s="168">
        <v>424.79</v>
      </c>
      <c r="L13" s="168">
        <v>450.42</v>
      </c>
      <c r="M13" s="168">
        <v>261.11</v>
      </c>
      <c r="N13" s="168">
        <v>317.41</v>
      </c>
      <c r="O13" s="168">
        <v>307.54</v>
      </c>
      <c r="P13" s="168">
        <v>266.2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3">
        <v>12.0</v>
      </c>
      <c r="B14" s="167">
        <v>177.62</v>
      </c>
      <c r="C14" s="167">
        <v>216.12</v>
      </c>
      <c r="D14" s="167">
        <v>226.52</v>
      </c>
      <c r="E14" s="167">
        <v>267.95</v>
      </c>
      <c r="F14" s="170">
        <v>230.82</v>
      </c>
      <c r="G14" s="167">
        <v>307.85</v>
      </c>
      <c r="H14" s="167">
        <v>347.96</v>
      </c>
      <c r="I14" s="168">
        <v>321.61</v>
      </c>
      <c r="J14" s="168">
        <v>470.46000000000004</v>
      </c>
      <c r="K14" s="168">
        <v>437.97</v>
      </c>
      <c r="L14" s="168">
        <v>463.56</v>
      </c>
      <c r="M14" s="168">
        <v>269.98</v>
      </c>
      <c r="N14" s="168">
        <v>330.62</v>
      </c>
      <c r="O14" s="168">
        <v>310.79</v>
      </c>
      <c r="P14" s="168">
        <v>271.1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3">
        <v>13.0</v>
      </c>
      <c r="B15" s="167">
        <v>209.22</v>
      </c>
      <c r="C15" s="167">
        <v>247.74</v>
      </c>
      <c r="D15" s="167">
        <v>266.66</v>
      </c>
      <c r="E15" s="167">
        <v>305.48</v>
      </c>
      <c r="F15" s="170">
        <v>242.47</v>
      </c>
      <c r="G15" s="167">
        <v>359.7</v>
      </c>
      <c r="H15" s="167">
        <v>422.55</v>
      </c>
      <c r="I15" s="168">
        <v>386.32</v>
      </c>
      <c r="J15" s="168">
        <v>567.96</v>
      </c>
      <c r="K15" s="168">
        <v>512.28</v>
      </c>
      <c r="L15" s="168">
        <v>557.94</v>
      </c>
      <c r="M15" s="168">
        <v>321.14</v>
      </c>
      <c r="N15" s="168">
        <v>375.95</v>
      </c>
      <c r="O15" s="168">
        <v>378.56</v>
      </c>
      <c r="P15" s="168">
        <v>332.27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3">
        <v>14.0</v>
      </c>
      <c r="B16" s="167">
        <v>225.09</v>
      </c>
      <c r="C16" s="167">
        <v>260.39</v>
      </c>
      <c r="D16" s="167">
        <v>295.03000000000003</v>
      </c>
      <c r="E16" s="167">
        <v>346.90000000000003</v>
      </c>
      <c r="F16" s="170">
        <v>253.26000000000002</v>
      </c>
      <c r="G16" s="167">
        <v>396.63</v>
      </c>
      <c r="H16" s="167">
        <v>478.48</v>
      </c>
      <c r="I16" s="168">
        <v>430.19</v>
      </c>
      <c r="J16" s="168">
        <v>610.76</v>
      </c>
      <c r="K16" s="168">
        <v>581.15</v>
      </c>
      <c r="L16" s="168">
        <v>620.44</v>
      </c>
      <c r="M16" s="168">
        <v>349.61</v>
      </c>
      <c r="N16" s="168">
        <v>457.97</v>
      </c>
      <c r="O16" s="168">
        <v>424.8</v>
      </c>
      <c r="P16" s="168">
        <v>355.09000000000003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3">
        <v>15.0</v>
      </c>
      <c r="B17" s="171">
        <v>233.82</v>
      </c>
      <c r="C17" s="171">
        <v>269.16</v>
      </c>
      <c r="D17" s="171">
        <v>315.77</v>
      </c>
      <c r="E17" s="171">
        <v>358.84000000000003</v>
      </c>
      <c r="F17" s="173">
        <v>281.1</v>
      </c>
      <c r="G17" s="171">
        <v>421.0</v>
      </c>
      <c r="H17" s="171">
        <v>511.14</v>
      </c>
      <c r="I17" s="172">
        <v>478.04</v>
      </c>
      <c r="J17" s="172">
        <v>642.5</v>
      </c>
      <c r="K17" s="172">
        <v>630.02</v>
      </c>
      <c r="L17" s="172">
        <v>628.28</v>
      </c>
      <c r="M17" s="172">
        <v>362.29</v>
      </c>
      <c r="N17" s="172">
        <v>467.07</v>
      </c>
      <c r="O17" s="172">
        <v>445.67</v>
      </c>
      <c r="P17" s="172">
        <v>374.73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31">
        <v>16.0</v>
      </c>
      <c r="B18" s="175">
        <v>251.21</v>
      </c>
      <c r="C18" s="175">
        <v>281.93</v>
      </c>
      <c r="D18" s="180">
        <v>317.85</v>
      </c>
      <c r="E18" s="180">
        <v>371.44</v>
      </c>
      <c r="F18" s="181">
        <v>299.03000000000003</v>
      </c>
      <c r="G18" s="180">
        <v>438.64</v>
      </c>
      <c r="H18" s="180">
        <v>531.75</v>
      </c>
      <c r="I18" s="182">
        <v>488.32</v>
      </c>
      <c r="J18" s="182">
        <v>718.65</v>
      </c>
      <c r="K18" s="182">
        <v>718.02</v>
      </c>
      <c r="L18" s="182">
        <v>681.91</v>
      </c>
      <c r="M18" s="182">
        <v>376.79</v>
      </c>
      <c r="N18" s="182">
        <v>485.33</v>
      </c>
      <c r="O18" s="182">
        <v>468.85</v>
      </c>
      <c r="P18" s="182">
        <v>392.53000000000003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9">
        <v>17.0</v>
      </c>
      <c r="B19" s="179">
        <v>258.43</v>
      </c>
      <c r="C19" s="179">
        <v>290.18</v>
      </c>
      <c r="D19" s="180">
        <v>319.04</v>
      </c>
      <c r="E19" s="180">
        <v>379.21</v>
      </c>
      <c r="F19" s="181">
        <v>301.09000000000003</v>
      </c>
      <c r="G19" s="180">
        <v>440.39</v>
      </c>
      <c r="H19" s="180">
        <v>547.45</v>
      </c>
      <c r="I19" s="182">
        <v>489.38</v>
      </c>
      <c r="J19" s="182">
        <v>724.41</v>
      </c>
      <c r="K19" s="182">
        <v>726.8000000000001</v>
      </c>
      <c r="L19" s="182">
        <v>727.57</v>
      </c>
      <c r="M19" s="182">
        <v>389.45</v>
      </c>
      <c r="N19" s="182">
        <v>489.83</v>
      </c>
      <c r="O19" s="182">
        <v>481.6</v>
      </c>
      <c r="P19" s="182">
        <v>394.7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9">
        <v>18.0</v>
      </c>
      <c r="B20" s="179">
        <v>263.76</v>
      </c>
      <c r="C20" s="179">
        <v>291.38</v>
      </c>
      <c r="D20" s="180">
        <v>320.25</v>
      </c>
      <c r="E20" s="180">
        <v>380.25</v>
      </c>
      <c r="F20" s="181">
        <v>302.97</v>
      </c>
      <c r="G20" s="180">
        <v>441.57</v>
      </c>
      <c r="H20" s="180">
        <v>548.98</v>
      </c>
      <c r="I20" s="182">
        <v>490.46000000000004</v>
      </c>
      <c r="J20" s="182">
        <v>749.77</v>
      </c>
      <c r="K20" s="182">
        <v>748.87</v>
      </c>
      <c r="L20" s="182">
        <v>766.58</v>
      </c>
      <c r="M20" s="182">
        <v>392.65000000000003</v>
      </c>
      <c r="N20" s="182">
        <v>490.88</v>
      </c>
      <c r="O20" s="182">
        <v>482.77</v>
      </c>
      <c r="P20" s="182">
        <v>395.87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9">
        <v>19.0</v>
      </c>
      <c r="B21" s="179">
        <v>264.9</v>
      </c>
      <c r="C21" s="179">
        <v>294.36</v>
      </c>
      <c r="D21" s="180">
        <v>321.46</v>
      </c>
      <c r="E21" s="180">
        <v>381.29</v>
      </c>
      <c r="F21" s="181">
        <v>323.15000000000003</v>
      </c>
      <c r="G21" s="180">
        <v>442.67</v>
      </c>
      <c r="H21" s="180">
        <v>550.17</v>
      </c>
      <c r="I21" s="182">
        <v>491.52</v>
      </c>
      <c r="J21" s="182">
        <v>759.82</v>
      </c>
      <c r="K21" s="182">
        <v>788.49</v>
      </c>
      <c r="L21" s="182">
        <v>768.6800000000001</v>
      </c>
      <c r="M21" s="182">
        <v>393.83</v>
      </c>
      <c r="N21" s="182">
        <v>491.94</v>
      </c>
      <c r="O21" s="182">
        <v>483.96000000000004</v>
      </c>
      <c r="P21" s="182">
        <v>397.07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9">
        <v>20.0</v>
      </c>
      <c r="B22" s="183">
        <v>266.04</v>
      </c>
      <c r="C22" s="183">
        <v>295.54</v>
      </c>
      <c r="D22" s="184">
        <v>322.66</v>
      </c>
      <c r="E22" s="184">
        <v>382.33</v>
      </c>
      <c r="F22" s="185">
        <v>335.18</v>
      </c>
      <c r="G22" s="184">
        <v>443.8</v>
      </c>
      <c r="H22" s="184">
        <v>551.32</v>
      </c>
      <c r="I22" s="186">
        <v>492.6</v>
      </c>
      <c r="J22" s="186">
        <v>761.33</v>
      </c>
      <c r="K22" s="186">
        <v>797.5500000000001</v>
      </c>
      <c r="L22" s="186">
        <v>772.44</v>
      </c>
      <c r="M22" s="186">
        <v>395.01</v>
      </c>
      <c r="N22" s="186">
        <v>493.0</v>
      </c>
      <c r="O22" s="186">
        <v>487.37</v>
      </c>
      <c r="P22" s="186">
        <v>398.28000000000003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32">
        <v>21.0</v>
      </c>
      <c r="B23" s="163">
        <v>267.16</v>
      </c>
      <c r="C23" s="163">
        <v>305.14</v>
      </c>
      <c r="D23" s="167">
        <v>323.82</v>
      </c>
      <c r="E23" s="167">
        <v>385.19</v>
      </c>
      <c r="F23" s="170">
        <v>338.96</v>
      </c>
      <c r="G23" s="167">
        <v>444.8</v>
      </c>
      <c r="H23" s="167">
        <v>557.62</v>
      </c>
      <c r="I23" s="168">
        <v>493.66</v>
      </c>
      <c r="J23" s="168">
        <v>762.46</v>
      </c>
      <c r="K23" s="168">
        <v>798.65</v>
      </c>
      <c r="L23" s="168">
        <v>773.47</v>
      </c>
      <c r="M23" s="168">
        <v>396.1</v>
      </c>
      <c r="N23" s="168">
        <v>494.05</v>
      </c>
      <c r="O23" s="168">
        <v>491.66</v>
      </c>
      <c r="P23" s="168">
        <v>398.39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3">
        <v>22.0</v>
      </c>
      <c r="B24" s="167">
        <v>268.3</v>
      </c>
      <c r="C24" s="167">
        <v>306.33</v>
      </c>
      <c r="D24" s="167">
        <v>324.85</v>
      </c>
      <c r="E24" s="167">
        <v>386.19</v>
      </c>
      <c r="F24" s="170">
        <v>340.15000000000003</v>
      </c>
      <c r="G24" s="167">
        <v>445.8</v>
      </c>
      <c r="H24" s="167">
        <v>558.79</v>
      </c>
      <c r="I24" s="168">
        <v>494.73</v>
      </c>
      <c r="J24" s="168">
        <v>763.59</v>
      </c>
      <c r="K24" s="168">
        <v>799.74</v>
      </c>
      <c r="L24" s="168">
        <v>774.5</v>
      </c>
      <c r="M24" s="168">
        <v>397.2</v>
      </c>
      <c r="N24" s="168">
        <v>495.1</v>
      </c>
      <c r="O24" s="168">
        <v>493.01</v>
      </c>
      <c r="P24" s="168">
        <v>400.41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3">
        <v>23.0</v>
      </c>
      <c r="B25" s="167">
        <v>271.99</v>
      </c>
      <c r="C25" s="167">
        <v>307.52</v>
      </c>
      <c r="D25" s="167">
        <v>325.88</v>
      </c>
      <c r="E25" s="167">
        <v>387.2</v>
      </c>
      <c r="F25" s="170">
        <v>346.06</v>
      </c>
      <c r="G25" s="167">
        <v>446.8</v>
      </c>
      <c r="H25" s="167">
        <v>559.97</v>
      </c>
      <c r="I25" s="168">
        <v>495.81</v>
      </c>
      <c r="J25" s="168">
        <v>764.72</v>
      </c>
      <c r="K25" s="168">
        <v>801.21</v>
      </c>
      <c r="L25" s="168">
        <v>783.01</v>
      </c>
      <c r="M25" s="168">
        <v>398.3</v>
      </c>
      <c r="N25" s="168">
        <v>496.15000000000003</v>
      </c>
      <c r="O25" s="168">
        <v>494.18</v>
      </c>
      <c r="P25" s="168">
        <v>410.84000000000003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3">
        <v>24.0</v>
      </c>
      <c r="B26" s="167">
        <v>279.64</v>
      </c>
      <c r="C26" s="167">
        <v>309.37</v>
      </c>
      <c r="D26" s="167">
        <v>329.87</v>
      </c>
      <c r="E26" s="167">
        <v>392.91</v>
      </c>
      <c r="F26" s="170">
        <v>347.66</v>
      </c>
      <c r="G26" s="167">
        <v>452.98</v>
      </c>
      <c r="H26" s="167">
        <v>564.22</v>
      </c>
      <c r="I26" s="168">
        <v>522.28</v>
      </c>
      <c r="J26" s="168">
        <v>788.61</v>
      </c>
      <c r="K26" s="168">
        <v>802.2</v>
      </c>
      <c r="L26" s="168">
        <v>811.28</v>
      </c>
      <c r="M26" s="168">
        <v>403.95</v>
      </c>
      <c r="N26" s="168">
        <v>509.27000000000004</v>
      </c>
      <c r="O26" s="168">
        <v>497.67</v>
      </c>
      <c r="P26" s="168">
        <v>412.39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6">
        <v>25.0</v>
      </c>
      <c r="B27" s="171">
        <v>280.7</v>
      </c>
      <c r="C27" s="171">
        <v>312.05</v>
      </c>
      <c r="D27" s="171">
        <v>334.2</v>
      </c>
      <c r="E27" s="171">
        <v>396.66</v>
      </c>
      <c r="F27" s="173">
        <v>355.17</v>
      </c>
      <c r="G27" s="171">
        <v>467.53000000000003</v>
      </c>
      <c r="H27" s="171">
        <v>571.62</v>
      </c>
      <c r="I27" s="172">
        <v>532.15</v>
      </c>
      <c r="J27" s="172">
        <v>798.9</v>
      </c>
      <c r="K27" s="172">
        <v>804.23</v>
      </c>
      <c r="L27" s="172">
        <v>832.96</v>
      </c>
      <c r="M27" s="172">
        <v>413.17</v>
      </c>
      <c r="N27" s="172">
        <v>517.3</v>
      </c>
      <c r="O27" s="172">
        <v>510.40000000000003</v>
      </c>
      <c r="P27" s="172">
        <v>417.24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9">
        <v>26.0</v>
      </c>
      <c r="B28" s="175">
        <v>331.54</v>
      </c>
      <c r="C28" s="175">
        <v>379.25</v>
      </c>
      <c r="D28" s="180">
        <v>386.21000000000004</v>
      </c>
      <c r="E28" s="180">
        <v>511.61</v>
      </c>
      <c r="F28" s="181">
        <v>385.07</v>
      </c>
      <c r="G28" s="180">
        <v>606.41</v>
      </c>
      <c r="H28" s="180">
        <v>715.12</v>
      </c>
      <c r="I28" s="182">
        <v>603.17</v>
      </c>
      <c r="J28" s="182">
        <v>943.3100000000001</v>
      </c>
      <c r="K28" s="182">
        <v>969.14</v>
      </c>
      <c r="L28" s="182">
        <v>901.57</v>
      </c>
      <c r="M28" s="182">
        <v>516.48</v>
      </c>
      <c r="N28" s="182">
        <v>659.46</v>
      </c>
      <c r="O28" s="182">
        <v>640.34</v>
      </c>
      <c r="P28" s="182">
        <v>509.04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23">
        <v>27.0</v>
      </c>
      <c r="B29" s="179">
        <v>353.04</v>
      </c>
      <c r="C29" s="179">
        <v>392.25</v>
      </c>
      <c r="D29" s="180">
        <v>431.95</v>
      </c>
      <c r="E29" s="180">
        <v>549.71</v>
      </c>
      <c r="F29" s="181">
        <v>392.97</v>
      </c>
      <c r="G29" s="180">
        <v>629.58</v>
      </c>
      <c r="H29" s="180">
        <v>755.9</v>
      </c>
      <c r="I29" s="182">
        <v>678.2</v>
      </c>
      <c r="J29" s="182">
        <v>1015.46</v>
      </c>
      <c r="K29" s="182">
        <v>1098.2</v>
      </c>
      <c r="L29" s="182">
        <v>1075.0</v>
      </c>
      <c r="M29" s="182">
        <v>545.32</v>
      </c>
      <c r="N29" s="182">
        <v>728.73</v>
      </c>
      <c r="O29" s="182">
        <v>679.72</v>
      </c>
      <c r="P29" s="182">
        <v>563.37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23">
        <v>28.0</v>
      </c>
      <c r="B30" s="179">
        <v>365.38</v>
      </c>
      <c r="C30" s="179">
        <v>411.86</v>
      </c>
      <c r="D30" s="180">
        <v>453.41</v>
      </c>
      <c r="E30" s="180">
        <v>565.51</v>
      </c>
      <c r="F30" s="181">
        <v>394.19</v>
      </c>
      <c r="G30" s="180">
        <v>638.0600000000001</v>
      </c>
      <c r="H30" s="181">
        <v>783.88</v>
      </c>
      <c r="I30" s="182">
        <v>682.91</v>
      </c>
      <c r="J30" s="182">
        <v>1022.6800000000001</v>
      </c>
      <c r="K30" s="182">
        <v>1148.23</v>
      </c>
      <c r="L30" s="182">
        <v>1112.5</v>
      </c>
      <c r="M30" s="182">
        <v>561.3100000000001</v>
      </c>
      <c r="N30" s="182">
        <v>735.73</v>
      </c>
      <c r="O30" s="182">
        <v>692.12</v>
      </c>
      <c r="P30" s="182">
        <v>576.04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23">
        <v>29.0</v>
      </c>
      <c r="B31" s="179">
        <v>368.69</v>
      </c>
      <c r="C31" s="179">
        <v>416.73</v>
      </c>
      <c r="D31" s="180">
        <v>455.58</v>
      </c>
      <c r="E31" s="180">
        <v>576.0500000000001</v>
      </c>
      <c r="F31" s="181">
        <v>395.41</v>
      </c>
      <c r="G31" s="180">
        <v>653.9</v>
      </c>
      <c r="H31" s="181">
        <v>806.3100000000001</v>
      </c>
      <c r="I31" s="182">
        <v>740.33</v>
      </c>
      <c r="J31" s="182">
        <v>1068.68</v>
      </c>
      <c r="K31" s="182">
        <v>1177.3700000000001</v>
      </c>
      <c r="L31" s="182">
        <v>1125.94</v>
      </c>
      <c r="M31" s="182">
        <v>562.62</v>
      </c>
      <c r="N31" s="182">
        <v>737.96</v>
      </c>
      <c r="O31" s="182">
        <v>725.48</v>
      </c>
      <c r="P31" s="182">
        <v>577.14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ht="12.75" customHeight="1">
      <c r="A32" s="23">
        <v>30.0</v>
      </c>
      <c r="B32" s="183">
        <v>368.74</v>
      </c>
      <c r="C32" s="183">
        <v>422.48</v>
      </c>
      <c r="D32" s="184">
        <v>456.78000000000003</v>
      </c>
      <c r="E32" s="184">
        <v>588.16</v>
      </c>
      <c r="F32" s="185">
        <v>404.6</v>
      </c>
      <c r="G32" s="184">
        <v>670.42</v>
      </c>
      <c r="H32" s="185">
        <v>809.53</v>
      </c>
      <c r="I32" s="186">
        <v>758.52</v>
      </c>
      <c r="J32" s="186">
        <v>1077.08</v>
      </c>
      <c r="K32" s="186">
        <v>1183.46</v>
      </c>
      <c r="L32" s="186">
        <v>1139.3</v>
      </c>
      <c r="M32" s="186">
        <v>567.39</v>
      </c>
      <c r="N32" s="186">
        <v>740.6800000000001</v>
      </c>
      <c r="O32" s="186">
        <v>729.45</v>
      </c>
      <c r="P32" s="186">
        <v>595.77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ht="12.75" customHeight="1">
      <c r="A33" s="9">
        <v>31.0</v>
      </c>
      <c r="B33" s="163">
        <v>381.19</v>
      </c>
      <c r="C33" s="163">
        <v>435.27</v>
      </c>
      <c r="D33" s="167">
        <v>457.99</v>
      </c>
      <c r="E33" s="167">
        <v>600.6</v>
      </c>
      <c r="F33" s="170">
        <v>418.39</v>
      </c>
      <c r="G33" s="167">
        <v>687.79</v>
      </c>
      <c r="H33" s="170">
        <v>856.6</v>
      </c>
      <c r="I33" s="168">
        <v>765.65</v>
      </c>
      <c r="J33" s="168">
        <v>1079.59</v>
      </c>
      <c r="K33" s="168">
        <v>1184.7</v>
      </c>
      <c r="L33" s="168">
        <v>1165.14</v>
      </c>
      <c r="M33" s="168">
        <v>586.66</v>
      </c>
      <c r="N33" s="168">
        <v>795.1</v>
      </c>
      <c r="O33" s="168">
        <v>753.27</v>
      </c>
      <c r="P33" s="168">
        <v>620.5600000000001</v>
      </c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ht="12.75" customHeight="1">
      <c r="A34" s="33">
        <v>32.0</v>
      </c>
      <c r="B34" s="167">
        <v>389.13</v>
      </c>
      <c r="C34" s="167">
        <v>442.52</v>
      </c>
      <c r="D34" s="167">
        <v>459.06</v>
      </c>
      <c r="E34" s="167">
        <v>603.85</v>
      </c>
      <c r="F34" s="170">
        <v>436.78000000000003</v>
      </c>
      <c r="G34" s="167">
        <v>691.52</v>
      </c>
      <c r="H34" s="170">
        <v>882.44</v>
      </c>
      <c r="I34" s="168">
        <v>766.72</v>
      </c>
      <c r="J34" s="168">
        <v>1084.83</v>
      </c>
      <c r="K34" s="168">
        <v>1187.41</v>
      </c>
      <c r="L34" s="168">
        <v>1166.7</v>
      </c>
      <c r="M34" s="168">
        <v>619.72</v>
      </c>
      <c r="N34" s="168">
        <v>825.45</v>
      </c>
      <c r="O34" s="168">
        <v>769.32</v>
      </c>
      <c r="P34" s="168">
        <v>633.72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ht="12.75" customHeight="1">
      <c r="A35" s="33">
        <v>33.0</v>
      </c>
      <c r="B35" s="167">
        <v>397.05</v>
      </c>
      <c r="C35" s="167">
        <v>451.41</v>
      </c>
      <c r="D35" s="167">
        <v>484.33</v>
      </c>
      <c r="E35" s="167">
        <v>636.0500000000001</v>
      </c>
      <c r="F35" s="170">
        <v>446.23</v>
      </c>
      <c r="G35" s="167">
        <v>703.3100000000001</v>
      </c>
      <c r="H35" s="170">
        <v>902.62</v>
      </c>
      <c r="I35" s="168">
        <v>784.11</v>
      </c>
      <c r="J35" s="168">
        <v>1165.17</v>
      </c>
      <c r="K35" s="168">
        <v>1214.56</v>
      </c>
      <c r="L35" s="168">
        <v>1171.3700000000001</v>
      </c>
      <c r="M35" s="168">
        <v>631.88</v>
      </c>
      <c r="N35" s="168">
        <v>828.49</v>
      </c>
      <c r="O35" s="168">
        <v>772.4</v>
      </c>
      <c r="P35" s="168">
        <v>654.73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ht="12.75" customHeight="1">
      <c r="A36" s="33">
        <v>34.0</v>
      </c>
      <c r="B36" s="167">
        <v>401.06</v>
      </c>
      <c r="C36" s="167">
        <v>458.68</v>
      </c>
      <c r="D36" s="167">
        <v>488.21000000000004</v>
      </c>
      <c r="E36" s="167">
        <v>644.37</v>
      </c>
      <c r="F36" s="170">
        <v>462.63</v>
      </c>
      <c r="G36" s="167">
        <v>704.5600000000001</v>
      </c>
      <c r="H36" s="170">
        <v>922.1800000000001</v>
      </c>
      <c r="I36" s="168">
        <v>802.57</v>
      </c>
      <c r="J36" s="168">
        <v>1173.23</v>
      </c>
      <c r="K36" s="168">
        <v>1221.06</v>
      </c>
      <c r="L36" s="168">
        <v>1177.23</v>
      </c>
      <c r="M36" s="168">
        <v>642.16</v>
      </c>
      <c r="N36" s="168">
        <v>831.97</v>
      </c>
      <c r="O36" s="168">
        <v>795.52</v>
      </c>
      <c r="P36" s="168">
        <v>665.04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ht="12.75" customHeight="1">
      <c r="A37" s="16">
        <v>35.0</v>
      </c>
      <c r="B37" s="171">
        <v>407.53000000000003</v>
      </c>
      <c r="C37" s="171">
        <v>465.95</v>
      </c>
      <c r="D37" s="171">
        <v>489.33</v>
      </c>
      <c r="E37" s="171">
        <v>666.44</v>
      </c>
      <c r="F37" s="173">
        <v>464.62</v>
      </c>
      <c r="G37" s="171">
        <v>714.84</v>
      </c>
      <c r="H37" s="173">
        <v>942.39</v>
      </c>
      <c r="I37" s="172">
        <v>804.66</v>
      </c>
      <c r="J37" s="172">
        <v>1242.81</v>
      </c>
      <c r="K37" s="172">
        <v>1291.05</v>
      </c>
      <c r="L37" s="172">
        <v>1178.48</v>
      </c>
      <c r="M37" s="172">
        <v>643.49</v>
      </c>
      <c r="N37" s="172">
        <v>902.01</v>
      </c>
      <c r="O37" s="172">
        <v>804.98</v>
      </c>
      <c r="P37" s="172">
        <v>666.26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ht="12.75" customHeight="1">
      <c r="A38" s="5">
        <v>36.0</v>
      </c>
      <c r="B38" s="161">
        <v>408.56</v>
      </c>
      <c r="C38" s="161">
        <v>471.46000000000004</v>
      </c>
      <c r="D38" s="161">
        <v>490.6</v>
      </c>
      <c r="E38" s="161">
        <v>683.03</v>
      </c>
      <c r="F38" s="161">
        <v>503.97</v>
      </c>
      <c r="G38" s="161">
        <v>724.59</v>
      </c>
      <c r="H38" s="161">
        <v>957.54</v>
      </c>
      <c r="I38" s="162">
        <v>805.72</v>
      </c>
      <c r="J38" s="161">
        <v>1287.4</v>
      </c>
      <c r="K38" s="161">
        <v>1298.6200000000001</v>
      </c>
      <c r="L38" s="162">
        <v>1203.51</v>
      </c>
      <c r="M38" s="161">
        <v>644.72</v>
      </c>
      <c r="N38" s="161">
        <v>909.0</v>
      </c>
      <c r="O38" s="161">
        <v>858.34</v>
      </c>
      <c r="P38" s="161">
        <v>680.52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ht="12.75" customHeight="1">
      <c r="A39" s="9">
        <v>37.0</v>
      </c>
      <c r="B39" s="163">
        <v>425.32</v>
      </c>
      <c r="C39" s="163">
        <v>481.96000000000004</v>
      </c>
      <c r="D39" s="164">
        <v>491.82</v>
      </c>
      <c r="E39" s="164">
        <v>685.71</v>
      </c>
      <c r="F39" s="164">
        <v>532.0600000000001</v>
      </c>
      <c r="G39" s="164">
        <v>730.94</v>
      </c>
      <c r="H39" s="164">
        <v>993.13</v>
      </c>
      <c r="I39" s="164">
        <v>806.79</v>
      </c>
      <c r="J39" s="164">
        <v>1306.96</v>
      </c>
      <c r="K39" s="164">
        <v>1300.19</v>
      </c>
      <c r="L39" s="164">
        <v>1226.73</v>
      </c>
      <c r="M39" s="164">
        <v>683.22</v>
      </c>
      <c r="N39" s="164">
        <v>910.09</v>
      </c>
      <c r="O39" s="164">
        <v>870.61</v>
      </c>
      <c r="P39" s="164">
        <v>707.79</v>
      </c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ht="12.75" customHeight="1">
      <c r="A40" s="13">
        <v>38.0</v>
      </c>
      <c r="B40" s="167">
        <v>431.05</v>
      </c>
      <c r="C40" s="167">
        <v>488.59000000000003</v>
      </c>
      <c r="D40" s="168">
        <v>493.04</v>
      </c>
      <c r="E40" s="168">
        <v>687.51</v>
      </c>
      <c r="F40" s="168">
        <v>534.9</v>
      </c>
      <c r="G40" s="168">
        <v>753.65</v>
      </c>
      <c r="H40" s="167">
        <v>1023.65</v>
      </c>
      <c r="I40" s="169">
        <v>838.28</v>
      </c>
      <c r="J40" s="167">
        <v>1322.88</v>
      </c>
      <c r="K40" s="167">
        <v>1301.39</v>
      </c>
      <c r="L40" s="169">
        <v>1229.06</v>
      </c>
      <c r="M40" s="167">
        <v>695.15</v>
      </c>
      <c r="N40" s="167">
        <v>916.22</v>
      </c>
      <c r="O40" s="167">
        <v>874.49</v>
      </c>
      <c r="P40" s="167">
        <v>720.6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13">
        <v>39.0</v>
      </c>
      <c r="B41" s="167">
        <v>438.67</v>
      </c>
      <c r="C41" s="167">
        <v>495.06</v>
      </c>
      <c r="D41" s="168">
        <v>501.55</v>
      </c>
      <c r="E41" s="167">
        <v>718.84</v>
      </c>
      <c r="F41" s="169">
        <v>545.86</v>
      </c>
      <c r="G41" s="168">
        <v>763.37</v>
      </c>
      <c r="H41" s="168">
        <v>1045.06</v>
      </c>
      <c r="I41" s="168">
        <v>853.36</v>
      </c>
      <c r="J41" s="168">
        <v>1323.97</v>
      </c>
      <c r="K41" s="168">
        <v>1302.56</v>
      </c>
      <c r="L41" s="168">
        <v>1240.23</v>
      </c>
      <c r="M41" s="168">
        <v>708.19</v>
      </c>
      <c r="N41" s="168">
        <v>917.72</v>
      </c>
      <c r="O41" s="168">
        <v>911.2</v>
      </c>
      <c r="P41" s="168">
        <v>733.76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ht="12.75" customHeight="1">
      <c r="A42" s="16">
        <v>40.0</v>
      </c>
      <c r="B42" s="171">
        <v>446.6</v>
      </c>
      <c r="C42" s="171">
        <v>503.31</v>
      </c>
      <c r="D42" s="172">
        <v>502.76</v>
      </c>
      <c r="E42" s="168">
        <v>732.9</v>
      </c>
      <c r="F42" s="168">
        <v>547.07</v>
      </c>
      <c r="G42" s="168">
        <v>798.65</v>
      </c>
      <c r="H42" s="168">
        <v>1046.9</v>
      </c>
      <c r="I42" s="172">
        <v>854.88</v>
      </c>
      <c r="J42" s="168">
        <v>1325.05</v>
      </c>
      <c r="K42" s="168">
        <v>1303.78</v>
      </c>
      <c r="L42" s="172">
        <v>1292.8500000000001</v>
      </c>
      <c r="M42" s="168">
        <v>712.1800000000001</v>
      </c>
      <c r="N42" s="168">
        <v>918.98</v>
      </c>
      <c r="O42" s="168">
        <v>912.63</v>
      </c>
      <c r="P42" s="168">
        <v>743.6800000000001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ht="12.75" customHeight="1">
      <c r="A43" s="19">
        <v>41.0</v>
      </c>
      <c r="B43" s="175">
        <v>454.53000000000003</v>
      </c>
      <c r="C43" s="175">
        <v>506.44</v>
      </c>
      <c r="D43" s="176">
        <v>507.78000000000003</v>
      </c>
      <c r="E43" s="176">
        <v>745.5</v>
      </c>
      <c r="F43" s="177">
        <v>557.48</v>
      </c>
      <c r="G43" s="176">
        <v>802.19</v>
      </c>
      <c r="H43" s="176">
        <v>1067.03</v>
      </c>
      <c r="I43" s="178">
        <v>884.97</v>
      </c>
      <c r="J43" s="176">
        <v>1326.14</v>
      </c>
      <c r="K43" s="176">
        <v>1305.1100000000001</v>
      </c>
      <c r="L43" s="178">
        <v>1377.79</v>
      </c>
      <c r="M43" s="176">
        <v>731.11</v>
      </c>
      <c r="N43" s="176">
        <v>967.19</v>
      </c>
      <c r="O43" s="176">
        <v>915.46</v>
      </c>
      <c r="P43" s="176">
        <v>745.39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ht="12.75" customHeight="1">
      <c r="A44" s="23">
        <v>42.0</v>
      </c>
      <c r="B44" s="179">
        <v>461.83</v>
      </c>
      <c r="C44" s="179">
        <v>517.58</v>
      </c>
      <c r="D44" s="180">
        <v>529.58</v>
      </c>
      <c r="E44" s="180">
        <v>755.26</v>
      </c>
      <c r="F44" s="181">
        <v>559.82</v>
      </c>
      <c r="G44" s="180">
        <v>806.59</v>
      </c>
      <c r="H44" s="180">
        <v>1087.33</v>
      </c>
      <c r="I44" s="182">
        <v>902.59</v>
      </c>
      <c r="J44" s="180">
        <v>1345.68</v>
      </c>
      <c r="K44" s="180">
        <v>1325.47</v>
      </c>
      <c r="L44" s="182">
        <v>1400.33</v>
      </c>
      <c r="M44" s="180">
        <v>742.65</v>
      </c>
      <c r="N44" s="180">
        <v>989.0400000000001</v>
      </c>
      <c r="O44" s="180">
        <v>956.89</v>
      </c>
      <c r="P44" s="180">
        <v>769.61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ht="12.75" customHeight="1">
      <c r="A45" s="19">
        <v>43.0</v>
      </c>
      <c r="B45" s="179">
        <v>467.73</v>
      </c>
      <c r="C45" s="179">
        <v>527.17</v>
      </c>
      <c r="D45" s="180">
        <v>539.07</v>
      </c>
      <c r="E45" s="180">
        <v>770.35</v>
      </c>
      <c r="F45" s="181">
        <v>561.04</v>
      </c>
      <c r="G45" s="180">
        <v>855.9</v>
      </c>
      <c r="H45" s="180">
        <v>1107.47</v>
      </c>
      <c r="I45" s="182">
        <v>904.59</v>
      </c>
      <c r="J45" s="180">
        <v>1354.72</v>
      </c>
      <c r="K45" s="180">
        <v>1393.17</v>
      </c>
      <c r="L45" s="182">
        <v>1451.3700000000001</v>
      </c>
      <c r="M45" s="180">
        <v>754.8000000000001</v>
      </c>
      <c r="N45" s="180">
        <v>1030.67</v>
      </c>
      <c r="O45" s="180">
        <v>970.12</v>
      </c>
      <c r="P45" s="180">
        <v>782.61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ht="12.75" customHeight="1">
      <c r="A46" s="19">
        <v>44.0</v>
      </c>
      <c r="B46" s="179">
        <v>474.58</v>
      </c>
      <c r="C46" s="179">
        <v>535.25</v>
      </c>
      <c r="D46" s="180">
        <v>543.33</v>
      </c>
      <c r="E46" s="180">
        <v>780.57</v>
      </c>
      <c r="F46" s="181">
        <v>570.99</v>
      </c>
      <c r="G46" s="180">
        <v>890.33</v>
      </c>
      <c r="H46" s="180">
        <v>1128.1000000000001</v>
      </c>
      <c r="I46" s="182">
        <v>944.4</v>
      </c>
      <c r="J46" s="180">
        <v>1355.82</v>
      </c>
      <c r="K46" s="180">
        <v>1428.41</v>
      </c>
      <c r="L46" s="182">
        <v>1456.49</v>
      </c>
      <c r="M46" s="180">
        <v>766.26</v>
      </c>
      <c r="N46" s="180">
        <v>1044.4</v>
      </c>
      <c r="O46" s="180">
        <v>989.6700000000001</v>
      </c>
      <c r="P46" s="180">
        <v>793.84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ht="12.75" customHeight="1">
      <c r="A47" s="27">
        <v>45.0</v>
      </c>
      <c r="B47" s="179">
        <v>481.73</v>
      </c>
      <c r="C47" s="183">
        <v>541.75</v>
      </c>
      <c r="D47" s="184">
        <v>550.89</v>
      </c>
      <c r="E47" s="184">
        <v>792.5500000000001</v>
      </c>
      <c r="F47" s="185">
        <v>572.9300000000001</v>
      </c>
      <c r="G47" s="184">
        <v>912.77</v>
      </c>
      <c r="H47" s="184">
        <v>1148.43</v>
      </c>
      <c r="I47" s="186">
        <v>1017.47</v>
      </c>
      <c r="J47" s="184">
        <v>1356.91</v>
      </c>
      <c r="K47" s="184">
        <v>1432.77</v>
      </c>
      <c r="L47" s="186">
        <v>1463.1000000000001</v>
      </c>
      <c r="M47" s="184">
        <v>778.4300000000001</v>
      </c>
      <c r="N47" s="184">
        <v>1046.28</v>
      </c>
      <c r="O47" s="184">
        <v>1010.1700000000001</v>
      </c>
      <c r="P47" s="184">
        <v>806.49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ht="12.75" customHeight="1">
      <c r="A48" s="13">
        <v>46.0</v>
      </c>
      <c r="B48" s="163">
        <v>487.32</v>
      </c>
      <c r="C48" s="167">
        <v>553.61</v>
      </c>
      <c r="D48" s="167">
        <v>567.17</v>
      </c>
      <c r="E48" s="167">
        <v>804.97</v>
      </c>
      <c r="F48" s="170">
        <v>611.4300000000001</v>
      </c>
      <c r="G48" s="167">
        <v>920.5500000000001</v>
      </c>
      <c r="H48" s="167">
        <v>1173.75</v>
      </c>
      <c r="I48" s="168">
        <v>1024.77</v>
      </c>
      <c r="J48" s="167">
        <v>1358.0</v>
      </c>
      <c r="K48" s="167">
        <v>1520.18</v>
      </c>
      <c r="L48" s="168">
        <v>1595.42</v>
      </c>
      <c r="M48" s="167">
        <v>786.53</v>
      </c>
      <c r="N48" s="167">
        <v>1084.02</v>
      </c>
      <c r="O48" s="167">
        <v>1019.21</v>
      </c>
      <c r="P48" s="167">
        <v>814.88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ht="12.75" customHeight="1">
      <c r="A49" s="13">
        <v>47.0</v>
      </c>
      <c r="B49" s="167">
        <v>494.46000000000004</v>
      </c>
      <c r="C49" s="167">
        <v>559.14</v>
      </c>
      <c r="D49" s="167">
        <v>576.64</v>
      </c>
      <c r="E49" s="167">
        <v>819.0</v>
      </c>
      <c r="F49" s="170">
        <v>615.3000000000001</v>
      </c>
      <c r="G49" s="167">
        <v>928.15</v>
      </c>
      <c r="H49" s="167">
        <v>1188.8600000000001</v>
      </c>
      <c r="I49" s="168">
        <v>1080.91</v>
      </c>
      <c r="J49" s="167">
        <v>1359.09</v>
      </c>
      <c r="K49" s="167">
        <v>1586.91</v>
      </c>
      <c r="L49" s="168">
        <v>1608.72</v>
      </c>
      <c r="M49" s="167">
        <v>799.36</v>
      </c>
      <c r="N49" s="167">
        <v>1087.85</v>
      </c>
      <c r="O49" s="167">
        <v>1033.35</v>
      </c>
      <c r="P49" s="167">
        <v>828.66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ht="12.75" customHeight="1">
      <c r="A50" s="13">
        <v>48.0</v>
      </c>
      <c r="B50" s="167">
        <v>501.15000000000003</v>
      </c>
      <c r="C50" s="167">
        <v>569.4300000000001</v>
      </c>
      <c r="D50" s="167">
        <v>584.19</v>
      </c>
      <c r="E50" s="167">
        <v>831.23</v>
      </c>
      <c r="F50" s="170">
        <v>616.52</v>
      </c>
      <c r="G50" s="167">
        <v>956.28</v>
      </c>
      <c r="H50" s="167">
        <v>1209.16</v>
      </c>
      <c r="I50" s="168">
        <v>1086.53</v>
      </c>
      <c r="J50" s="167">
        <v>1372.59</v>
      </c>
      <c r="K50" s="167">
        <v>1593.6000000000001</v>
      </c>
      <c r="L50" s="168">
        <v>1610.07</v>
      </c>
      <c r="M50" s="167">
        <v>811.51</v>
      </c>
      <c r="N50" s="167">
        <v>1088.94</v>
      </c>
      <c r="O50" s="167">
        <v>1050.05</v>
      </c>
      <c r="P50" s="167">
        <v>839.28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ht="12.75" customHeight="1">
      <c r="A51" s="13">
        <v>49.0</v>
      </c>
      <c r="B51" s="167">
        <v>506.73</v>
      </c>
      <c r="C51" s="167">
        <v>575.12</v>
      </c>
      <c r="D51" s="167">
        <v>590.62</v>
      </c>
      <c r="E51" s="167">
        <v>843.0600000000001</v>
      </c>
      <c r="F51" s="170">
        <v>639.97</v>
      </c>
      <c r="G51" s="167">
        <v>959.13</v>
      </c>
      <c r="H51" s="167">
        <v>1228.82</v>
      </c>
      <c r="I51" s="168">
        <v>1104.07</v>
      </c>
      <c r="J51" s="167">
        <v>1383.8500000000001</v>
      </c>
      <c r="K51" s="167">
        <v>1667.9</v>
      </c>
      <c r="L51" s="168">
        <v>1611.23</v>
      </c>
      <c r="M51" s="167">
        <v>824.33</v>
      </c>
      <c r="N51" s="167">
        <v>1090.03</v>
      </c>
      <c r="O51" s="167">
        <v>1051.42</v>
      </c>
      <c r="P51" s="167">
        <v>853.9300000000001</v>
      </c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ht="12.75" customHeight="1">
      <c r="A52" s="13">
        <v>50.0</v>
      </c>
      <c r="B52" s="171">
        <v>514.05</v>
      </c>
      <c r="C52" s="171">
        <v>583.46</v>
      </c>
      <c r="D52" s="171">
        <v>591.69</v>
      </c>
      <c r="E52" s="171">
        <v>844.1700000000001</v>
      </c>
      <c r="F52" s="173">
        <v>642.35</v>
      </c>
      <c r="G52" s="171">
        <v>961.39</v>
      </c>
      <c r="H52" s="171">
        <v>1247.47</v>
      </c>
      <c r="I52" s="172">
        <v>1107.49</v>
      </c>
      <c r="J52" s="171">
        <v>1407.4</v>
      </c>
      <c r="K52" s="171">
        <v>1675.3400000000001</v>
      </c>
      <c r="L52" s="172">
        <v>1612.4</v>
      </c>
      <c r="M52" s="171">
        <v>836.0</v>
      </c>
      <c r="N52" s="171">
        <v>1092.46</v>
      </c>
      <c r="O52" s="171">
        <v>1052.8600000000001</v>
      </c>
      <c r="P52" s="171">
        <v>866.1</v>
      </c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ht="12.75" customHeight="1">
      <c r="A53" s="31">
        <v>52.0</v>
      </c>
      <c r="B53" s="175">
        <v>529.39</v>
      </c>
      <c r="C53" s="175">
        <v>594.89</v>
      </c>
      <c r="D53" s="180">
        <v>594.97</v>
      </c>
      <c r="E53" s="180">
        <v>878.47</v>
      </c>
      <c r="F53" s="181">
        <v>686.39</v>
      </c>
      <c r="G53" s="180">
        <v>1009.12</v>
      </c>
      <c r="H53" s="180">
        <v>1293.8600000000001</v>
      </c>
      <c r="I53" s="182">
        <v>1176.3</v>
      </c>
      <c r="J53" s="180">
        <v>1588.07</v>
      </c>
      <c r="K53" s="180">
        <v>1680.76</v>
      </c>
      <c r="L53" s="182">
        <v>1667.21</v>
      </c>
      <c r="M53" s="180">
        <v>850.6700000000001</v>
      </c>
      <c r="N53" s="180">
        <v>1175.1200000000001</v>
      </c>
      <c r="O53" s="180">
        <v>1061.72</v>
      </c>
      <c r="P53" s="180">
        <v>881.41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ht="12.75" customHeight="1">
      <c r="A54" s="19">
        <v>54.0</v>
      </c>
      <c r="B54" s="179">
        <v>534.96</v>
      </c>
      <c r="C54" s="179">
        <v>602.16</v>
      </c>
      <c r="D54" s="180">
        <v>624.78</v>
      </c>
      <c r="E54" s="180">
        <v>897.33</v>
      </c>
      <c r="F54" s="181">
        <v>694.38</v>
      </c>
      <c r="G54" s="180">
        <v>1031.07</v>
      </c>
      <c r="H54" s="180">
        <v>1318.38</v>
      </c>
      <c r="I54" s="182">
        <v>1183.6100000000001</v>
      </c>
      <c r="J54" s="180">
        <v>1598.77</v>
      </c>
      <c r="K54" s="180">
        <v>1684.4</v>
      </c>
      <c r="L54" s="182">
        <v>1673.21</v>
      </c>
      <c r="M54" s="180">
        <v>865.4200000000001</v>
      </c>
      <c r="N54" s="180">
        <v>1225.99</v>
      </c>
      <c r="O54" s="180">
        <v>1115.8500000000001</v>
      </c>
      <c r="P54" s="180">
        <v>894.02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ht="12.75" customHeight="1">
      <c r="A55" s="19">
        <v>56.0</v>
      </c>
      <c r="B55" s="179">
        <v>545.8</v>
      </c>
      <c r="C55" s="179">
        <v>613.7</v>
      </c>
      <c r="D55" s="180">
        <v>636.21</v>
      </c>
      <c r="E55" s="180">
        <v>925.33</v>
      </c>
      <c r="F55" s="181">
        <v>722.84</v>
      </c>
      <c r="G55" s="180">
        <v>1050.09</v>
      </c>
      <c r="H55" s="180">
        <v>1365.83</v>
      </c>
      <c r="I55" s="182">
        <v>1187.15</v>
      </c>
      <c r="J55" s="180">
        <v>1673.3500000000001</v>
      </c>
      <c r="K55" s="180">
        <v>1765.3600000000001</v>
      </c>
      <c r="L55" s="182">
        <v>1686.95</v>
      </c>
      <c r="M55" s="180">
        <v>892.41</v>
      </c>
      <c r="N55" s="180">
        <v>1242.88</v>
      </c>
      <c r="O55" s="180">
        <v>1155.91</v>
      </c>
      <c r="P55" s="180">
        <v>923.35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ht="12.75" customHeight="1">
      <c r="A56" s="19">
        <v>58.0</v>
      </c>
      <c r="B56" s="179">
        <v>557.25</v>
      </c>
      <c r="C56" s="179">
        <v>625.09</v>
      </c>
      <c r="D56" s="180">
        <v>648.5</v>
      </c>
      <c r="E56" s="180">
        <v>953.35</v>
      </c>
      <c r="F56" s="181">
        <v>751.3000000000001</v>
      </c>
      <c r="G56" s="180">
        <v>1060.51</v>
      </c>
      <c r="H56" s="180">
        <v>1414.29</v>
      </c>
      <c r="I56" s="182">
        <v>1190.66</v>
      </c>
      <c r="J56" s="180">
        <v>1721.04</v>
      </c>
      <c r="K56" s="180">
        <v>1858.93</v>
      </c>
      <c r="L56" s="182">
        <v>1700.67</v>
      </c>
      <c r="M56" s="180">
        <v>919.41</v>
      </c>
      <c r="N56" s="180">
        <v>1259.77</v>
      </c>
      <c r="O56" s="180">
        <v>1195.83</v>
      </c>
      <c r="P56" s="180">
        <v>954.54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ht="12.75" customHeight="1">
      <c r="A57" s="19">
        <v>60.0</v>
      </c>
      <c r="B57" s="183">
        <v>573.86</v>
      </c>
      <c r="C57" s="183">
        <v>639.0500000000001</v>
      </c>
      <c r="D57" s="184">
        <v>651.79</v>
      </c>
      <c r="E57" s="184">
        <v>984.8000000000001</v>
      </c>
      <c r="F57" s="185">
        <v>754.94</v>
      </c>
      <c r="G57" s="184">
        <v>1137.9</v>
      </c>
      <c r="H57" s="184">
        <v>1474.8</v>
      </c>
      <c r="I57" s="186">
        <v>1196.33</v>
      </c>
      <c r="J57" s="184">
        <v>1752.05</v>
      </c>
      <c r="K57" s="184">
        <v>1918.99</v>
      </c>
      <c r="L57" s="186">
        <v>1787.2</v>
      </c>
      <c r="M57" s="184">
        <v>954.96</v>
      </c>
      <c r="N57" s="184">
        <v>1394.63</v>
      </c>
      <c r="O57" s="184">
        <v>1287.76</v>
      </c>
      <c r="P57" s="184">
        <v>989.9300000000001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ht="12.75" customHeight="1">
      <c r="A58" s="32">
        <v>62.0</v>
      </c>
      <c r="B58" s="163">
        <v>584.72</v>
      </c>
      <c r="C58" s="163">
        <v>650.9</v>
      </c>
      <c r="D58" s="167">
        <v>671.04</v>
      </c>
      <c r="E58" s="167">
        <v>996.63</v>
      </c>
      <c r="F58" s="170">
        <v>798.45</v>
      </c>
      <c r="G58" s="167">
        <v>1154.97</v>
      </c>
      <c r="H58" s="167">
        <v>1523.05</v>
      </c>
      <c r="I58" s="168">
        <v>1245.98</v>
      </c>
      <c r="J58" s="167">
        <v>1755.6100000000001</v>
      </c>
      <c r="K58" s="167">
        <v>1926.25</v>
      </c>
      <c r="L58" s="168">
        <v>1791.51</v>
      </c>
      <c r="M58" s="167">
        <v>979.98</v>
      </c>
      <c r="N58" s="167">
        <v>1399.02</v>
      </c>
      <c r="O58" s="167">
        <v>1313.04</v>
      </c>
      <c r="P58" s="167">
        <v>1030.52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ht="12.75" customHeight="1">
      <c r="A59" s="13">
        <v>64.0</v>
      </c>
      <c r="B59" s="167">
        <v>595.61</v>
      </c>
      <c r="C59" s="167">
        <v>660.57</v>
      </c>
      <c r="D59" s="167">
        <v>674.35</v>
      </c>
      <c r="E59" s="167">
        <v>1040.04</v>
      </c>
      <c r="F59" s="170">
        <v>803.22</v>
      </c>
      <c r="G59" s="167">
        <v>1158.57</v>
      </c>
      <c r="H59" s="167">
        <v>1572.01</v>
      </c>
      <c r="I59" s="168">
        <v>1315.14</v>
      </c>
      <c r="J59" s="167">
        <v>1759.22</v>
      </c>
      <c r="K59" s="167">
        <v>1929.8700000000001</v>
      </c>
      <c r="L59" s="168">
        <v>1826.76</v>
      </c>
      <c r="M59" s="167">
        <v>1004.99</v>
      </c>
      <c r="N59" s="167">
        <v>1402.71</v>
      </c>
      <c r="O59" s="167">
        <v>1354.91</v>
      </c>
      <c r="P59" s="167">
        <v>1052.79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ht="12.75" customHeight="1">
      <c r="A60" s="13">
        <v>66.0</v>
      </c>
      <c r="B60" s="167">
        <v>603.54</v>
      </c>
      <c r="C60" s="167">
        <v>671.32</v>
      </c>
      <c r="D60" s="167">
        <v>685.41</v>
      </c>
      <c r="E60" s="167">
        <v>1066.5</v>
      </c>
      <c r="F60" s="170">
        <v>809.4200000000001</v>
      </c>
      <c r="G60" s="167">
        <v>1162.17</v>
      </c>
      <c r="H60" s="167">
        <v>1610.05</v>
      </c>
      <c r="I60" s="168">
        <v>1320.16</v>
      </c>
      <c r="J60" s="167">
        <v>1845.65</v>
      </c>
      <c r="K60" s="167">
        <v>1933.48</v>
      </c>
      <c r="L60" s="168">
        <v>1830.5</v>
      </c>
      <c r="M60" s="167">
        <v>1030.0</v>
      </c>
      <c r="N60" s="167">
        <v>1471.63</v>
      </c>
      <c r="O60" s="167">
        <v>1368.88</v>
      </c>
      <c r="P60" s="167">
        <v>1073.59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ht="12.75" customHeight="1">
      <c r="A61" s="13">
        <v>68.0</v>
      </c>
      <c r="B61" s="167">
        <v>616.08</v>
      </c>
      <c r="C61" s="167">
        <v>682.71</v>
      </c>
      <c r="D61" s="167">
        <v>711.28</v>
      </c>
      <c r="E61" s="167">
        <v>1093.8600000000001</v>
      </c>
      <c r="F61" s="170">
        <v>864.19</v>
      </c>
      <c r="G61" s="167">
        <v>1225.48</v>
      </c>
      <c r="H61" s="167">
        <v>1622.57</v>
      </c>
      <c r="I61" s="168">
        <v>1400.72</v>
      </c>
      <c r="J61" s="167">
        <v>1994.0800000000002</v>
      </c>
      <c r="K61" s="167">
        <v>1974.46</v>
      </c>
      <c r="L61" s="168">
        <v>1992.95</v>
      </c>
      <c r="M61" s="167">
        <v>1054.98</v>
      </c>
      <c r="N61" s="167">
        <v>1475.43</v>
      </c>
      <c r="O61" s="167">
        <v>1380.03</v>
      </c>
      <c r="P61" s="167">
        <v>1105.0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ht="12.75" customHeight="1">
      <c r="A62" s="16">
        <v>70.0</v>
      </c>
      <c r="B62" s="171">
        <v>627.95</v>
      </c>
      <c r="C62" s="171">
        <v>695.32</v>
      </c>
      <c r="D62" s="171">
        <v>721.84</v>
      </c>
      <c r="E62" s="171">
        <v>1119.82</v>
      </c>
      <c r="F62" s="173">
        <v>867.85</v>
      </c>
      <c r="G62" s="171">
        <v>1242.91</v>
      </c>
      <c r="H62" s="171">
        <v>1704.72</v>
      </c>
      <c r="I62" s="172">
        <v>1417.0</v>
      </c>
      <c r="J62" s="171">
        <v>2008.49</v>
      </c>
      <c r="K62" s="171">
        <v>2002.3400000000001</v>
      </c>
      <c r="L62" s="172">
        <v>2010.54</v>
      </c>
      <c r="M62" s="171">
        <v>1079.95</v>
      </c>
      <c r="N62" s="171">
        <v>1478.77</v>
      </c>
      <c r="O62" s="171">
        <v>1418.81</v>
      </c>
      <c r="P62" s="171">
        <v>1131.41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ht="12.75" customHeight="1">
      <c r="A63" s="19">
        <v>72.0</v>
      </c>
      <c r="B63" s="175">
        <v>640.42</v>
      </c>
      <c r="C63" s="175">
        <v>699.28</v>
      </c>
      <c r="D63" s="180">
        <v>725.5500000000001</v>
      </c>
      <c r="E63" s="180">
        <v>1143.76</v>
      </c>
      <c r="F63" s="181">
        <v>901.19</v>
      </c>
      <c r="G63" s="180">
        <v>1297.19</v>
      </c>
      <c r="H63" s="180">
        <v>1748.78</v>
      </c>
      <c r="I63" s="182">
        <v>1497.76</v>
      </c>
      <c r="J63" s="176">
        <v>2011.8300000000002</v>
      </c>
      <c r="K63" s="176">
        <v>2008.6100000000001</v>
      </c>
      <c r="L63" s="182">
        <v>2059.16</v>
      </c>
      <c r="M63" s="176">
        <v>1087.75</v>
      </c>
      <c r="N63" s="176">
        <v>1539.24</v>
      </c>
      <c r="O63" s="176">
        <v>1454.24</v>
      </c>
      <c r="P63" s="176">
        <v>1140.95</v>
      </c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ht="12.75" customHeight="1">
      <c r="A64" s="23">
        <v>74.0</v>
      </c>
      <c r="B64" s="179">
        <v>667.66</v>
      </c>
      <c r="C64" s="179">
        <v>705.95</v>
      </c>
      <c r="D64" s="180">
        <v>728.84</v>
      </c>
      <c r="E64" s="180">
        <v>1169.3600000000001</v>
      </c>
      <c r="F64" s="181">
        <v>904.97</v>
      </c>
      <c r="G64" s="180">
        <v>1344.53</v>
      </c>
      <c r="H64" s="180">
        <v>1782.24</v>
      </c>
      <c r="I64" s="182">
        <v>1507.24</v>
      </c>
      <c r="J64" s="180">
        <v>2017.81</v>
      </c>
      <c r="K64" s="180">
        <v>2085.67</v>
      </c>
      <c r="L64" s="182">
        <v>2108.91</v>
      </c>
      <c r="M64" s="180">
        <v>1127.93</v>
      </c>
      <c r="N64" s="180">
        <v>1577.43</v>
      </c>
      <c r="O64" s="180">
        <v>1490.48</v>
      </c>
      <c r="P64" s="180">
        <v>1154.81</v>
      </c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ht="12.75" customHeight="1">
      <c r="A65" s="23">
        <v>76.0</v>
      </c>
      <c r="B65" s="179">
        <v>685.82</v>
      </c>
      <c r="C65" s="179">
        <v>717.04</v>
      </c>
      <c r="D65" s="180">
        <v>732.12</v>
      </c>
      <c r="E65" s="180">
        <v>1172.76</v>
      </c>
      <c r="F65" s="181">
        <v>971.07</v>
      </c>
      <c r="G65" s="180">
        <v>1356.99</v>
      </c>
      <c r="H65" s="181">
        <v>1790.14</v>
      </c>
      <c r="I65" s="182">
        <v>1575.82</v>
      </c>
      <c r="J65" s="180">
        <v>2161.95</v>
      </c>
      <c r="K65" s="180">
        <v>2153.43</v>
      </c>
      <c r="L65" s="182">
        <v>2112.48</v>
      </c>
      <c r="M65" s="180">
        <v>1152.89</v>
      </c>
      <c r="N65" s="180">
        <v>1621.39</v>
      </c>
      <c r="O65" s="180">
        <v>1528.94</v>
      </c>
      <c r="P65" s="180">
        <v>1207.54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ht="12.75" customHeight="1">
      <c r="A66" s="23">
        <v>78.0</v>
      </c>
      <c r="B66" s="179">
        <v>692.11</v>
      </c>
      <c r="C66" s="179">
        <v>726.37</v>
      </c>
      <c r="D66" s="180">
        <v>755.99</v>
      </c>
      <c r="E66" s="180">
        <v>1205.67</v>
      </c>
      <c r="F66" s="181">
        <v>978.0</v>
      </c>
      <c r="G66" s="180">
        <v>1361.53</v>
      </c>
      <c r="H66" s="181">
        <v>1835.96</v>
      </c>
      <c r="I66" s="182">
        <v>1579.28</v>
      </c>
      <c r="J66" s="180">
        <v>2165.71</v>
      </c>
      <c r="K66" s="180">
        <v>2162.4900000000002</v>
      </c>
      <c r="L66" s="182">
        <v>2126.23</v>
      </c>
      <c r="M66" s="180">
        <v>1177.9</v>
      </c>
      <c r="N66" s="180">
        <v>1625.8600000000001</v>
      </c>
      <c r="O66" s="180">
        <v>1622.04</v>
      </c>
      <c r="P66" s="180">
        <v>1233.89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ht="12.75" customHeight="1">
      <c r="A67" s="23">
        <v>80.0</v>
      </c>
      <c r="B67" s="183">
        <v>700.1800000000001</v>
      </c>
      <c r="C67" s="183">
        <v>735.44</v>
      </c>
      <c r="D67" s="184">
        <v>762.96</v>
      </c>
      <c r="E67" s="184">
        <v>1225.73</v>
      </c>
      <c r="F67" s="185">
        <v>984.11</v>
      </c>
      <c r="G67" s="184">
        <v>1428.15</v>
      </c>
      <c r="H67" s="185">
        <v>1852.3</v>
      </c>
      <c r="I67" s="186">
        <v>1609.51</v>
      </c>
      <c r="J67" s="184">
        <v>2189.56</v>
      </c>
      <c r="K67" s="184">
        <v>2172.41</v>
      </c>
      <c r="L67" s="186">
        <v>2145.33</v>
      </c>
      <c r="M67" s="184">
        <v>1202.8500000000001</v>
      </c>
      <c r="N67" s="184">
        <v>1629.2</v>
      </c>
      <c r="O67" s="184">
        <v>1653.13</v>
      </c>
      <c r="P67" s="184">
        <v>1262.79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ht="12.75" customHeight="1">
      <c r="A68" s="9">
        <v>82.0</v>
      </c>
      <c r="B68" s="163">
        <v>707.44</v>
      </c>
      <c r="C68" s="163">
        <v>744.47</v>
      </c>
      <c r="D68" s="167">
        <v>787.14</v>
      </c>
      <c r="E68" s="167">
        <v>1259.92</v>
      </c>
      <c r="F68" s="170">
        <v>987.75</v>
      </c>
      <c r="G68" s="167">
        <v>1431.76</v>
      </c>
      <c r="H68" s="170">
        <v>1855.89</v>
      </c>
      <c r="I68" s="168">
        <v>1612.96</v>
      </c>
      <c r="J68" s="167">
        <v>2192.9</v>
      </c>
      <c r="K68" s="167">
        <v>2176.15</v>
      </c>
      <c r="L68" s="168">
        <v>2185.6</v>
      </c>
      <c r="M68" s="167">
        <v>1206.27</v>
      </c>
      <c r="N68" s="167">
        <v>1633.68</v>
      </c>
      <c r="O68" s="167">
        <v>1668.66</v>
      </c>
      <c r="P68" s="167">
        <v>1266.65</v>
      </c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ht="12.75" customHeight="1">
      <c r="A69" s="33">
        <v>84.0</v>
      </c>
      <c r="B69" s="167">
        <v>713.9</v>
      </c>
      <c r="C69" s="167">
        <v>753.38</v>
      </c>
      <c r="D69" s="167">
        <v>794.91</v>
      </c>
      <c r="E69" s="167">
        <v>1287.05</v>
      </c>
      <c r="F69" s="170">
        <v>1055.26</v>
      </c>
      <c r="G69" s="167">
        <v>1435.3500000000001</v>
      </c>
      <c r="H69" s="170">
        <v>1945.69</v>
      </c>
      <c r="I69" s="168">
        <v>1616.39</v>
      </c>
      <c r="J69" s="167">
        <v>2196.25</v>
      </c>
      <c r="K69" s="167">
        <v>2214.69</v>
      </c>
      <c r="L69" s="168">
        <v>2188.78</v>
      </c>
      <c r="M69" s="167">
        <v>1209.71</v>
      </c>
      <c r="N69" s="167">
        <v>1720.44</v>
      </c>
      <c r="O69" s="167">
        <v>1671.98</v>
      </c>
      <c r="P69" s="167">
        <v>1275.63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ht="12.75" customHeight="1">
      <c r="A70" s="33">
        <v>86.0</v>
      </c>
      <c r="B70" s="167">
        <v>721.8000000000001</v>
      </c>
      <c r="C70" s="167">
        <v>760.04</v>
      </c>
      <c r="D70" s="167">
        <v>798.84</v>
      </c>
      <c r="E70" s="167">
        <v>1307.05</v>
      </c>
      <c r="F70" s="170">
        <v>1062.66</v>
      </c>
      <c r="G70" s="167">
        <v>1438.53</v>
      </c>
      <c r="H70" s="170">
        <v>1979.15</v>
      </c>
      <c r="I70" s="168">
        <v>1646.69</v>
      </c>
      <c r="J70" s="167">
        <v>2199.59</v>
      </c>
      <c r="K70" s="167">
        <v>2278.0</v>
      </c>
      <c r="L70" s="168">
        <v>2319.67</v>
      </c>
      <c r="M70" s="167">
        <v>1267.8700000000001</v>
      </c>
      <c r="N70" s="167">
        <v>1726.1000000000001</v>
      </c>
      <c r="O70" s="167">
        <v>1675.28</v>
      </c>
      <c r="P70" s="167">
        <v>1323.57</v>
      </c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ht="12.75" customHeight="1">
      <c r="A71" s="33">
        <v>88.0</v>
      </c>
      <c r="B71" s="167">
        <v>729.86</v>
      </c>
      <c r="C71" s="167">
        <v>773.57</v>
      </c>
      <c r="D71" s="167">
        <v>802.57</v>
      </c>
      <c r="E71" s="167">
        <v>1332.38</v>
      </c>
      <c r="F71" s="170">
        <v>1066.64</v>
      </c>
      <c r="G71" s="167">
        <v>1480.9</v>
      </c>
      <c r="H71" s="170">
        <v>2012.41</v>
      </c>
      <c r="I71" s="168">
        <v>1650.13</v>
      </c>
      <c r="J71" s="167">
        <v>2202.93</v>
      </c>
      <c r="K71" s="167">
        <v>2331.25</v>
      </c>
      <c r="L71" s="168">
        <v>2405.05</v>
      </c>
      <c r="M71" s="167">
        <v>1271.08</v>
      </c>
      <c r="N71" s="167">
        <v>1829.96</v>
      </c>
      <c r="O71" s="167">
        <v>1678.6000000000001</v>
      </c>
      <c r="P71" s="167">
        <v>1345.74</v>
      </c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ht="12.75" customHeight="1">
      <c r="A72" s="16">
        <v>90.0</v>
      </c>
      <c r="B72" s="171">
        <v>737.94</v>
      </c>
      <c r="C72" s="171">
        <v>780.38</v>
      </c>
      <c r="D72" s="171">
        <v>821.77</v>
      </c>
      <c r="E72" s="171">
        <v>1341.66</v>
      </c>
      <c r="F72" s="173">
        <v>1082.48</v>
      </c>
      <c r="G72" s="171">
        <v>1541.98</v>
      </c>
      <c r="H72" s="173">
        <v>2045.54</v>
      </c>
      <c r="I72" s="172">
        <v>1740.05</v>
      </c>
      <c r="J72" s="171">
        <v>2206.28</v>
      </c>
      <c r="K72" s="171">
        <v>2334.5</v>
      </c>
      <c r="L72" s="172">
        <v>2472.28</v>
      </c>
      <c r="M72" s="171">
        <v>1304.64</v>
      </c>
      <c r="N72" s="171">
        <v>1849.08</v>
      </c>
      <c r="O72" s="171">
        <v>1681.91</v>
      </c>
      <c r="P72" s="171">
        <v>1368.05</v>
      </c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ht="12.75" customHeight="1">
      <c r="A73" s="5">
        <v>92.0</v>
      </c>
      <c r="B73" s="161">
        <v>745.69</v>
      </c>
      <c r="C73" s="161">
        <v>788.77</v>
      </c>
      <c r="D73" s="161">
        <v>831.94</v>
      </c>
      <c r="E73" s="161">
        <v>1360.06</v>
      </c>
      <c r="F73" s="161">
        <v>1105.51</v>
      </c>
      <c r="G73" s="161">
        <v>1551.39</v>
      </c>
      <c r="H73" s="161">
        <v>2079.18</v>
      </c>
      <c r="I73" s="162">
        <v>1785.17</v>
      </c>
      <c r="J73" s="161">
        <v>2209.62</v>
      </c>
      <c r="K73" s="161">
        <v>2349.8</v>
      </c>
      <c r="L73" s="162">
        <v>2479.41</v>
      </c>
      <c r="M73" s="161">
        <v>1324.18</v>
      </c>
      <c r="N73" s="161">
        <v>1852.63</v>
      </c>
      <c r="O73" s="161">
        <v>1685.22</v>
      </c>
      <c r="P73" s="161">
        <v>1390.19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ht="12.75" customHeight="1">
      <c r="A74" s="9">
        <v>94.0</v>
      </c>
      <c r="B74" s="163">
        <v>753.76</v>
      </c>
      <c r="C74" s="163">
        <v>797.5500000000001</v>
      </c>
      <c r="D74" s="164">
        <v>835.22</v>
      </c>
      <c r="E74" s="164">
        <v>1388.55</v>
      </c>
      <c r="F74" s="164">
        <v>1122.82</v>
      </c>
      <c r="G74" s="164">
        <v>1654.4</v>
      </c>
      <c r="H74" s="164">
        <v>2104.39</v>
      </c>
      <c r="I74" s="164">
        <v>1883.18</v>
      </c>
      <c r="J74" s="164">
        <v>2212.9700000000003</v>
      </c>
      <c r="K74" s="164">
        <v>2492.78</v>
      </c>
      <c r="L74" s="164">
        <v>2483.02</v>
      </c>
      <c r="M74" s="164">
        <v>1347.97</v>
      </c>
      <c r="N74" s="164">
        <v>1944.57</v>
      </c>
      <c r="O74" s="164">
        <v>1688.53</v>
      </c>
      <c r="P74" s="164">
        <v>1406.32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ht="12.75" customHeight="1">
      <c r="A75" s="13">
        <v>96.0</v>
      </c>
      <c r="B75" s="167">
        <v>759.82</v>
      </c>
      <c r="C75" s="167">
        <v>803.95</v>
      </c>
      <c r="D75" s="168">
        <v>838.51</v>
      </c>
      <c r="E75" s="168">
        <v>1399.8</v>
      </c>
      <c r="F75" s="168">
        <v>1154.67</v>
      </c>
      <c r="G75" s="168">
        <v>1688.95</v>
      </c>
      <c r="H75" s="167">
        <v>2127.13</v>
      </c>
      <c r="I75" s="169">
        <v>1898.57</v>
      </c>
      <c r="J75" s="167">
        <v>2216.31</v>
      </c>
      <c r="K75" s="167">
        <v>2643.41</v>
      </c>
      <c r="L75" s="169">
        <v>2609.3</v>
      </c>
      <c r="M75" s="167">
        <v>1374.21</v>
      </c>
      <c r="N75" s="167">
        <v>1956.98</v>
      </c>
      <c r="O75" s="167">
        <v>1752.57</v>
      </c>
      <c r="P75" s="167">
        <v>1434.74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2.75" customHeight="1">
      <c r="A76" s="13">
        <v>98.0</v>
      </c>
      <c r="B76" s="167">
        <v>763.3100000000001</v>
      </c>
      <c r="C76" s="167">
        <v>807.51</v>
      </c>
      <c r="D76" s="168">
        <v>842.13</v>
      </c>
      <c r="E76" s="167">
        <v>1403.05</v>
      </c>
      <c r="F76" s="169">
        <v>1178.8600000000001</v>
      </c>
      <c r="G76" s="168">
        <v>1692.13</v>
      </c>
      <c r="H76" s="168">
        <v>2137.43</v>
      </c>
      <c r="I76" s="168">
        <v>1901.8500000000001</v>
      </c>
      <c r="J76" s="168">
        <v>2219.65</v>
      </c>
      <c r="K76" s="168">
        <v>2732.2400000000002</v>
      </c>
      <c r="L76" s="168">
        <v>2725.87</v>
      </c>
      <c r="M76" s="168">
        <v>1377.41</v>
      </c>
      <c r="N76" s="168">
        <v>1960.32</v>
      </c>
      <c r="O76" s="168">
        <v>1763.14</v>
      </c>
      <c r="P76" s="168">
        <v>1444.67</v>
      </c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ht="12.75" customHeight="1">
      <c r="A77" s="16">
        <v>100.0</v>
      </c>
      <c r="B77" s="171">
        <v>774.28</v>
      </c>
      <c r="C77" s="171">
        <v>814.5</v>
      </c>
      <c r="D77" s="172">
        <v>845.76</v>
      </c>
      <c r="E77" s="168">
        <v>1406.41</v>
      </c>
      <c r="F77" s="168">
        <v>1251.51</v>
      </c>
      <c r="G77" s="168">
        <v>1695.8</v>
      </c>
      <c r="H77" s="168">
        <v>2140.9900000000002</v>
      </c>
      <c r="I77" s="172">
        <v>2004.57</v>
      </c>
      <c r="J77" s="168">
        <v>2375.41</v>
      </c>
      <c r="K77" s="168">
        <v>2817.65</v>
      </c>
      <c r="L77" s="172">
        <v>2964.44</v>
      </c>
      <c r="M77" s="168">
        <v>1380.96</v>
      </c>
      <c r="N77" s="168">
        <v>1963.66</v>
      </c>
      <c r="O77" s="168">
        <v>1766.79</v>
      </c>
      <c r="P77" s="168">
        <v>1457.9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ht="12.75" customHeight="1">
      <c r="A78" s="19">
        <v>105.0</v>
      </c>
      <c r="B78" s="175">
        <v>809.88</v>
      </c>
      <c r="C78" s="175">
        <v>851.7</v>
      </c>
      <c r="D78" s="176">
        <v>885.1</v>
      </c>
      <c r="E78" s="176">
        <v>1472.64</v>
      </c>
      <c r="F78" s="177">
        <v>1371.84</v>
      </c>
      <c r="G78" s="176">
        <v>1783.94</v>
      </c>
      <c r="H78" s="176">
        <v>2234.2400000000002</v>
      </c>
      <c r="I78" s="178">
        <v>2104.06</v>
      </c>
      <c r="J78" s="176">
        <v>2494.19</v>
      </c>
      <c r="K78" s="176">
        <v>2958.52</v>
      </c>
      <c r="L78" s="178">
        <v>3203.03</v>
      </c>
      <c r="M78" s="176">
        <v>1450.01</v>
      </c>
      <c r="N78" s="176">
        <v>2046.31</v>
      </c>
      <c r="O78" s="176">
        <v>1860.81</v>
      </c>
      <c r="P78" s="176">
        <v>1529.49</v>
      </c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ht="12.75" customHeight="1">
      <c r="A79" s="23">
        <v>110.0</v>
      </c>
      <c r="B79" s="179">
        <v>848.4300000000001</v>
      </c>
      <c r="C79" s="179">
        <v>892.26</v>
      </c>
      <c r="D79" s="180">
        <v>927.0500000000001</v>
      </c>
      <c r="E79" s="180">
        <v>1542.76</v>
      </c>
      <c r="F79" s="181">
        <v>1437.15</v>
      </c>
      <c r="G79" s="180">
        <v>1867.9</v>
      </c>
      <c r="H79" s="180">
        <v>2340.64</v>
      </c>
      <c r="I79" s="182">
        <v>2204.25</v>
      </c>
      <c r="J79" s="180">
        <v>2612.96</v>
      </c>
      <c r="K79" s="180">
        <v>3099.4</v>
      </c>
      <c r="L79" s="182">
        <v>3355.39</v>
      </c>
      <c r="M79" s="180">
        <v>1519.05</v>
      </c>
      <c r="N79" s="180">
        <v>2143.77</v>
      </c>
      <c r="O79" s="180">
        <v>1949.43</v>
      </c>
      <c r="P79" s="180">
        <v>1601.08</v>
      </c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ht="12.75" customHeight="1">
      <c r="A80" s="19">
        <v>115.0</v>
      </c>
      <c r="B80" s="179">
        <v>887.02</v>
      </c>
      <c r="C80" s="179">
        <v>932.8000000000001</v>
      </c>
      <c r="D80" s="180">
        <v>968.34</v>
      </c>
      <c r="E80" s="180">
        <v>1612.89</v>
      </c>
      <c r="F80" s="181">
        <v>1502.48</v>
      </c>
      <c r="G80" s="180">
        <v>1952.45</v>
      </c>
      <c r="H80" s="180">
        <v>2447.03</v>
      </c>
      <c r="I80" s="182">
        <v>2304.43</v>
      </c>
      <c r="J80" s="180">
        <v>2731.7200000000003</v>
      </c>
      <c r="K80" s="180">
        <v>3240.29</v>
      </c>
      <c r="L80" s="182">
        <v>3504.6</v>
      </c>
      <c r="M80" s="180">
        <v>1588.1000000000001</v>
      </c>
      <c r="N80" s="180">
        <v>2241.2200000000003</v>
      </c>
      <c r="O80" s="180">
        <v>2038.02</v>
      </c>
      <c r="P80" s="180">
        <v>1672.41</v>
      </c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ht="12.75" customHeight="1">
      <c r="A81" s="19">
        <v>120.0</v>
      </c>
      <c r="B81" s="179">
        <v>925.58</v>
      </c>
      <c r="C81" s="179">
        <v>973.37</v>
      </c>
      <c r="D81" s="180">
        <v>1010.39</v>
      </c>
      <c r="E81" s="180">
        <v>1683.0</v>
      </c>
      <c r="F81" s="181">
        <v>1567.8</v>
      </c>
      <c r="G81" s="180">
        <v>2037.3300000000002</v>
      </c>
      <c r="H81" s="180">
        <v>2553.44</v>
      </c>
      <c r="I81" s="182">
        <v>2404.64</v>
      </c>
      <c r="J81" s="180">
        <v>2850.48</v>
      </c>
      <c r="K81" s="180">
        <v>3381.17</v>
      </c>
      <c r="L81" s="182">
        <v>3653.48</v>
      </c>
      <c r="M81" s="180">
        <v>1657.16</v>
      </c>
      <c r="N81" s="180">
        <v>2338.65</v>
      </c>
      <c r="O81" s="180">
        <v>2126.63</v>
      </c>
      <c r="P81" s="180">
        <v>1743.58</v>
      </c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ht="12.75" customHeight="1">
      <c r="A82" s="27">
        <v>125.0</v>
      </c>
      <c r="B82" s="179">
        <v>964.14</v>
      </c>
      <c r="C82" s="183">
        <v>1013.9200000000001</v>
      </c>
      <c r="D82" s="184">
        <v>1051.43</v>
      </c>
      <c r="E82" s="184">
        <v>1753.14</v>
      </c>
      <c r="F82" s="185">
        <v>1633.1200000000001</v>
      </c>
      <c r="G82" s="184">
        <v>2121.41</v>
      </c>
      <c r="H82" s="184">
        <v>2659.81</v>
      </c>
      <c r="I82" s="186">
        <v>2504.83</v>
      </c>
      <c r="J82" s="184">
        <v>2969.26</v>
      </c>
      <c r="K82" s="184">
        <v>3522.05</v>
      </c>
      <c r="L82" s="186">
        <v>3802.11</v>
      </c>
      <c r="M82" s="184">
        <v>1726.19</v>
      </c>
      <c r="N82" s="184">
        <v>2436.1</v>
      </c>
      <c r="O82" s="184">
        <v>2215.2400000000002</v>
      </c>
      <c r="P82" s="184">
        <v>1816.01</v>
      </c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ht="12.75" customHeight="1">
      <c r="A83" s="13">
        <v>130.0</v>
      </c>
      <c r="B83" s="163">
        <v>1019.83</v>
      </c>
      <c r="C83" s="167">
        <v>1054.46</v>
      </c>
      <c r="D83" s="167">
        <v>1092.68</v>
      </c>
      <c r="E83" s="167">
        <v>1823.26</v>
      </c>
      <c r="F83" s="170">
        <v>1698.46</v>
      </c>
      <c r="G83" s="167">
        <v>2269.51</v>
      </c>
      <c r="H83" s="167">
        <v>2842.33</v>
      </c>
      <c r="I83" s="168">
        <v>2605.02</v>
      </c>
      <c r="J83" s="167">
        <v>3145.21</v>
      </c>
      <c r="K83" s="167">
        <v>3662.92</v>
      </c>
      <c r="L83" s="168">
        <v>3954.04</v>
      </c>
      <c r="M83" s="167">
        <v>1847.03</v>
      </c>
      <c r="N83" s="167">
        <v>2533.52</v>
      </c>
      <c r="O83" s="167">
        <v>2303.85</v>
      </c>
      <c r="P83" s="167">
        <v>1914.8</v>
      </c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ht="12.75" customHeight="1">
      <c r="A84" s="13">
        <v>135.0</v>
      </c>
      <c r="B84" s="167">
        <v>1059.02</v>
      </c>
      <c r="C84" s="167">
        <v>1095.03</v>
      </c>
      <c r="D84" s="167">
        <v>1134.5</v>
      </c>
      <c r="E84" s="167">
        <v>1893.3700000000001</v>
      </c>
      <c r="F84" s="170">
        <v>1763.78</v>
      </c>
      <c r="G84" s="167">
        <v>2356.6</v>
      </c>
      <c r="H84" s="167">
        <v>2951.66</v>
      </c>
      <c r="I84" s="168">
        <v>2705.21</v>
      </c>
      <c r="J84" s="167">
        <v>3266.1800000000003</v>
      </c>
      <c r="K84" s="167">
        <v>3803.82</v>
      </c>
      <c r="L84" s="168">
        <v>4102.38</v>
      </c>
      <c r="M84" s="167">
        <v>1918.07</v>
      </c>
      <c r="N84" s="167">
        <v>2630.9700000000003</v>
      </c>
      <c r="O84" s="167">
        <v>2392.46</v>
      </c>
      <c r="P84" s="167">
        <v>1997.0900000000001</v>
      </c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ht="12.75" customHeight="1">
      <c r="A85" s="13">
        <v>140.0</v>
      </c>
      <c r="B85" s="167">
        <v>1098.09</v>
      </c>
      <c r="C85" s="167">
        <v>1135.58</v>
      </c>
      <c r="D85" s="167">
        <v>1176.45</v>
      </c>
      <c r="E85" s="167">
        <v>1963.5</v>
      </c>
      <c r="F85" s="170">
        <v>1829.1100000000001</v>
      </c>
      <c r="G85" s="167">
        <v>2441.7000000000003</v>
      </c>
      <c r="H85" s="167">
        <v>3060.98</v>
      </c>
      <c r="I85" s="168">
        <v>2805.41</v>
      </c>
      <c r="J85" s="167">
        <v>3387.16</v>
      </c>
      <c r="K85" s="167">
        <v>3944.7000000000003</v>
      </c>
      <c r="L85" s="168">
        <v>4254.17</v>
      </c>
      <c r="M85" s="167">
        <v>1989.0900000000001</v>
      </c>
      <c r="N85" s="167">
        <v>2728.43</v>
      </c>
      <c r="O85" s="167">
        <v>2481.06</v>
      </c>
      <c r="P85" s="167">
        <v>2071.0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ht="12.75" customHeight="1">
      <c r="A86" s="13">
        <v>145.0</v>
      </c>
      <c r="B86" s="167">
        <v>1136.4</v>
      </c>
      <c r="C86" s="167">
        <v>1176.13</v>
      </c>
      <c r="D86" s="167">
        <v>1218.42</v>
      </c>
      <c r="E86" s="167">
        <v>2073.11</v>
      </c>
      <c r="F86" s="170">
        <v>1894.43</v>
      </c>
      <c r="G86" s="167">
        <v>2527.71</v>
      </c>
      <c r="H86" s="167">
        <v>3170.3</v>
      </c>
      <c r="I86" s="168">
        <v>2905.59</v>
      </c>
      <c r="J86" s="167">
        <v>3508.11</v>
      </c>
      <c r="K86" s="167">
        <v>4085.57</v>
      </c>
      <c r="L86" s="168">
        <v>4402.06</v>
      </c>
      <c r="M86" s="167">
        <v>2060.14</v>
      </c>
      <c r="N86" s="167">
        <v>2825.86</v>
      </c>
      <c r="O86" s="167">
        <v>2569.66</v>
      </c>
      <c r="P86" s="167">
        <v>2144.93</v>
      </c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ht="12.75" customHeight="1">
      <c r="A87" s="16">
        <v>150.0</v>
      </c>
      <c r="B87" s="171">
        <v>1175.26</v>
      </c>
      <c r="C87" s="171">
        <v>1216.69</v>
      </c>
      <c r="D87" s="171">
        <v>1260.3600000000001</v>
      </c>
      <c r="E87" s="171">
        <v>2144.61</v>
      </c>
      <c r="F87" s="173">
        <v>1959.75</v>
      </c>
      <c r="G87" s="171">
        <v>2625.94</v>
      </c>
      <c r="H87" s="171">
        <v>3279.62</v>
      </c>
      <c r="I87" s="172">
        <v>3005.78</v>
      </c>
      <c r="J87" s="171">
        <v>3629.09</v>
      </c>
      <c r="K87" s="171">
        <v>4226.45</v>
      </c>
      <c r="L87" s="172">
        <v>4553.7300000000005</v>
      </c>
      <c r="M87" s="171">
        <v>2131.19</v>
      </c>
      <c r="N87" s="171">
        <v>2923.29</v>
      </c>
      <c r="O87" s="171">
        <v>2658.29</v>
      </c>
      <c r="P87" s="171">
        <v>2218.87</v>
      </c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ht="12.75" customHeight="1">
      <c r="A88" s="36" t="s">
        <v>7</v>
      </c>
      <c r="B88" s="134">
        <v>7.84</v>
      </c>
      <c r="C88" s="134">
        <v>8.120000000000001</v>
      </c>
      <c r="D88" s="134">
        <v>8.41</v>
      </c>
      <c r="E88" s="134">
        <v>14.3</v>
      </c>
      <c r="F88" s="134">
        <v>13.07</v>
      </c>
      <c r="G88" s="134">
        <v>17.51</v>
      </c>
      <c r="H88" s="134">
        <v>21.87</v>
      </c>
      <c r="I88" s="134">
        <v>20.04</v>
      </c>
      <c r="J88" s="134">
        <v>24.2</v>
      </c>
      <c r="K88" s="134">
        <v>28.18</v>
      </c>
      <c r="L88" s="134">
        <v>30.36</v>
      </c>
      <c r="M88" s="134">
        <v>14.21</v>
      </c>
      <c r="N88" s="134">
        <v>19.490000000000002</v>
      </c>
      <c r="O88" s="134">
        <v>17.73</v>
      </c>
      <c r="P88" s="134">
        <v>14.8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ht="12.7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ht="12.7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ht="12.7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ht="12.7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ht="12.7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ht="12.7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ht="12.7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ht="12.7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ht="12.7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ht="12.7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ht="12.7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ht="12.7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ht="12.7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2.7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2.7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2.7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2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2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2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2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2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2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2.7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2.7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2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2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2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2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2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2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2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2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2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2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2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2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2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2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2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2.7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2.7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2.7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2.7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2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2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2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2.7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2.7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2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2.7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2.7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2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2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2.7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2.7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2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2.7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2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2.7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2.7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2.7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2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2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2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2.7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2.7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2.7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2.7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2.7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2.7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2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2.7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2.7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2.7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2.7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2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2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2.7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2.7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2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2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2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2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2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2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2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2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2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2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2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2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2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2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2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2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2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2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2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2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2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2.7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2.7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2.7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2.7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2.7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2.7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2.7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2.7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2.7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2.7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2.7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2.7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2.7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2.7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2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2.7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2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2.7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2.7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2.7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2.7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2.7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2.7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2.7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2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2.7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2.7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2.7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2.7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2.7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2.7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2.7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2.7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2.7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2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2.7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2.7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2.7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2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2.7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2.7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2.7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2.7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2.7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2.7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2.7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2.7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2.7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2.7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2.7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2.7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2.7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2.7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2.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2.7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2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2.7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2.7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2.7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2.7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2.7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2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2.7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2.7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2.7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2.7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2.7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2.7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2.7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2.7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2.7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2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2.7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2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2.7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2.7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2.7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2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2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2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2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2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2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2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2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2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2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2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2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2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2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2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2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2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2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2.7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ht="12.7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ht="12.7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ht="12.7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ht="12.7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ht="12.7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ht="12.7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ht="12.7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ht="12.7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ht="12.7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ht="12.7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ht="12.7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ht="12.7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ht="12.7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ht="12.7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ht="12.7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ht="12.7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ht="12.7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ht="12.7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ht="12.7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ht="12.7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ht="12.7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ht="12.7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ht="12.7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ht="12.7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ht="12.7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ht="12.7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ht="12.7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ht="12.7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ht="12.7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ht="12.7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ht="12.7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ht="12.7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ht="12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ht="12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ht="12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2.7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ht="12.75" customHeight="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ht="12.75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ht="12.75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ht="12.75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ht="12.7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ht="12.75" customHeight="1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ht="12.75" customHeight="1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ht="12.75" customHeight="1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ht="12.75" customHeight="1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ht="12.75" customHeigh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ht="12.7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ht="12.75" customHeight="1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ht="12.75" customHeight="1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ht="12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ht="12.75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ht="12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ht="12.7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ht="12.75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ht="12.7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ht="12.75" customHeight="1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ht="12.75" customHeight="1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ht="12.75" customHeight="1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ht="12.75" customHeight="1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ht="12.75" customHeight="1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ht="12.75" customHeight="1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ht="12.75" customHeight="1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ht="12.75" customHeight="1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ht="12.75" customHeigh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ht="12.75" customHeight="1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ht="12.75" customHeight="1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ht="12.7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ht="12.75" customHeight="1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ht="12.75" customHeight="1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ht="12.75" customHeight="1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ht="12.75" customHeight="1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ht="12.75" customHeight="1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ht="12.75" customHeight="1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ht="12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ht="12.75" customHeight="1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ht="12.75" customHeight="1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ht="12.75" customHeight="1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ht="12.75" customHeight="1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ht="12.75" customHeight="1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ht="12.75" customHeight="1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ht="12.75" customHeight="1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ht="12.75" customHeight="1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ht="12.75" customHeight="1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ht="12.75" customHeight="1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ht="12.75" customHeight="1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ht="12.75" customHeight="1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ht="12.75" customHeight="1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ht="12.75" customHeight="1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ht="12.75" customHeight="1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ht="12.75" customHeight="1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ht="12.75" customHeigh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ht="12.75" customHeight="1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ht="12.75" customHeight="1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ht="12.75" customHeight="1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ht="12.75" customHeight="1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ht="12.75" customHeight="1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ht="12.75" customHeigh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ht="12.75" customHeigh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ht="12.75" customHeight="1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ht="12.75" customHeight="1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ht="12.75" customHeight="1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ht="12.75" customHeight="1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ht="12.75" customHeight="1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ht="12.75" customHeight="1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ht="12.75" customHeight="1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ht="12.75" customHeight="1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ht="12.75" customHeight="1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ht="12.75" customHeight="1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ht="12.75" customHeight="1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ht="12.75" customHeight="1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ht="12.75" customHeight="1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ht="12.75" customHeight="1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ht="12.75" customHeight="1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ht="12.75" customHeight="1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ht="12.75" customHeight="1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ht="12.75" customHeight="1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ht="12.75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ht="12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ht="12.7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ht="12.75" customHeight="1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ht="12.75" customHeight="1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ht="12.7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ht="12.7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ht="12.75" customHeight="1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ht="12.7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ht="12.75" customHeigh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ht="12.75" customHeight="1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ht="12.75" customHeight="1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ht="12.75" customHeight="1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ht="12.75" customHeight="1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ht="12.75" customHeight="1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ht="12.75" customHeight="1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ht="12.75" customHeight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ht="12.75" customHeight="1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ht="12.7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ht="12.75" customHeight="1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ht="12.75" customHeight="1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ht="12.75" customHeight="1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ht="12.75" customHeight="1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ht="12.75" customHeight="1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ht="12.75" customHeight="1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ht="12.75" customHeight="1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ht="12.75" customHeight="1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ht="12.75" customHeight="1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ht="12.75" customHeight="1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ht="12.75" customHeight="1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ht="12.75" customHeight="1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ht="12.75" customHeight="1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ht="12.75" customHeight="1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ht="12.75" customHeight="1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ht="12.75" customHeight="1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ht="12.75" customHeight="1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ht="12.75" customHeight="1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ht="12.75" customHeight="1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ht="12.75" customHeight="1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ht="12.75" customHeight="1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ht="12.75" customHeight="1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ht="12.75" customHeight="1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ht="12.75" customHeight="1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ht="12.75" customHeight="1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ht="12.75" customHeight="1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ht="12.75" customHeight="1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ht="12.75" customHeight="1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ht="12.75" customHeight="1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ht="12.75" customHeight="1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ht="12.75" customHeight="1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ht="12.75" customHeight="1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ht="12.75" customHeight="1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ht="12.75" customHeight="1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ht="12.75" customHeight="1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ht="12.75" customHeight="1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ht="12.75" customHeight="1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ht="12.75" customHeight="1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ht="12.75" customHeight="1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ht="12.75" customHeight="1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ht="12.75" customHeight="1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ht="12.75" customHeight="1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ht="12.75" customHeight="1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ht="12.75" customHeight="1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ht="12.75" customHeight="1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ht="12.75" customHeight="1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ht="12.75" customHeight="1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ht="12.75" customHeight="1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ht="12.75" customHeight="1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ht="12.75" customHeight="1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ht="12.75" customHeight="1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ht="12.75" customHeight="1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ht="12.75" customHeight="1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ht="12.75" customHeight="1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ht="12.75" customHeight="1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ht="12.75" customHeight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ht="12.75" customHeight="1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ht="12.75" customHeight="1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ht="12.75" customHeight="1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ht="12.75" customHeight="1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ht="12.75" customHeight="1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ht="12.75" customHeight="1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ht="12.75" customHeight="1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ht="12.75" customHeight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ht="12.75" customHeight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ht="12.75" customHeight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ht="12.75" customHeight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ht="12.75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ht="12.7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ht="12.7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ht="12.75" customHeight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ht="12.75" customHeight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ht="12.75" customHeight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ht="12.75" customHeight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ht="12.75" customHeight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ht="12.75" customHeight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ht="12.75" customHeight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ht="12.75" customHeight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ht="12.75" customHeight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ht="12.75" customHeight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ht="12.75" customHeight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ht="12.75" customHeight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ht="12.75" customHeight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ht="12.75" customHeight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ht="12.75" customHeigh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ht="12.75" customHeight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ht="12.75" customHeight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ht="12.75" customHeight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ht="12.75" customHeight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ht="12.75" customHeight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ht="12.75" customHeight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ht="12.75" customHeight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ht="12.7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ht="12.75" customHeight="1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ht="12.75" customHeight="1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ht="12.75" customHeight="1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ht="12.75" customHeight="1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ht="12.75" customHeight="1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ht="12.75" customHeight="1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ht="12.75" customHeight="1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ht="12.75" customHeight="1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ht="12.75" customHeight="1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ht="12.75" customHeight="1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ht="12.75" customHeight="1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ht="12.75" customHeight="1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ht="12.75" customHeight="1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ht="12.75" customHeight="1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ht="12.75" customHeight="1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ht="12.75" customHeight="1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ht="12.75" customHeight="1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ht="12.75" customHeight="1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ht="12.75" customHeight="1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ht="12.75" customHeight="1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ht="12.75" customHeight="1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ht="12.75" customHeight="1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ht="12.75" customHeight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ht="12.75" customHeight="1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ht="12.75" customHeight="1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ht="12.75" customHeight="1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ht="12.75" customHeight="1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ht="12.75" customHeight="1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ht="12.75" customHeight="1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ht="12.75" customHeight="1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ht="12.75" customHeight="1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ht="12.75" customHeight="1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ht="12.75" customHeight="1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ht="12.75" customHeight="1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ht="12.75" customHeight="1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ht="12.75" customHeight="1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ht="12.75" customHeight="1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ht="12.75" customHeight="1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ht="12.75" customHeight="1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ht="12.75" customHeight="1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ht="12.75" customHeight="1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ht="12.75" customHeight="1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ht="12.75" customHeight="1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ht="12.75" customHeight="1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ht="12.75" customHeight="1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ht="12.75" customHeight="1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ht="12.75" customHeight="1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ht="12.75" customHeight="1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ht="12.75" customHeight="1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ht="12.75" customHeight="1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ht="12.75" customHeight="1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ht="12.75" customHeight="1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ht="12.75" customHeight="1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ht="12.75" customHeight="1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ht="12.75" customHeight="1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ht="12.75" customHeight="1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ht="12.75" customHeight="1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ht="12.75" customHeight="1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ht="12.75" customHeight="1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ht="12.75" customHeight="1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ht="12.75" customHeight="1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ht="12.75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ht="12.75" customHeight="1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ht="12.75" customHeight="1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ht="12.75" customHeight="1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ht="12.75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ht="12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ht="12.75" customHeight="1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ht="12.75" customHeight="1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ht="12.75" customHeight="1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ht="12.75" customHeight="1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ht="12.75" customHeight="1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ht="12.75" customHeight="1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ht="12.75" customHeight="1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ht="12.75" customHeight="1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ht="12.75" customHeight="1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ht="12.75" customHeight="1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ht="12.75" customHeight="1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ht="12.75" customHeight="1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ht="12.75" customHeight="1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ht="12.75" customHeight="1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ht="12.75" customHeight="1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ht="12.75" customHeight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ht="12.75" customHeight="1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ht="12.75" customHeight="1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ht="12.75" customHeight="1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ht="12.75" customHeight="1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ht="12.75" customHeight="1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ht="12.75" customHeight="1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ht="12.75" customHeight="1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ht="12.75" customHeight="1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ht="12.7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ht="12.75" customHeight="1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ht="12.75" customHeight="1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ht="12.75" customHeight="1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ht="12.75" customHeight="1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ht="12.75" customHeight="1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ht="12.75" customHeight="1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ht="12.75" customHeight="1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ht="12.75" customHeight="1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ht="12.75" customHeight="1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ht="12.75" customHeight="1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ht="12.75" customHeight="1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ht="12.75" customHeight="1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ht="12.75" customHeight="1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ht="12.75" customHeight="1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ht="12.75" customHeight="1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ht="12.75" customHeight="1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ht="12.75" customHeight="1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ht="12.75" customHeight="1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ht="12.75" customHeight="1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ht="12.75" customHeight="1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ht="12.75" customHeight="1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ht="12.75" customHeight="1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ht="12.75" customHeight="1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ht="12.75" customHeight="1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ht="12.75" customHeight="1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ht="12.75" customHeight="1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ht="12.75" customHeight="1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ht="12.75" customHeight="1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ht="12.75" customHeight="1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ht="12.75" customHeight="1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ht="12.75" customHeight="1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ht="12.75" customHeight="1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ht="12.75" customHeight="1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ht="12.75" customHeight="1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ht="12.75" customHeight="1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ht="12.75" customHeight="1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ht="12.75" customHeight="1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ht="12.75" customHeight="1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ht="12.75" customHeight="1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ht="12.75" customHeight="1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ht="12.75" customHeight="1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ht="12.75" customHeight="1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ht="12.75" customHeight="1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ht="12.75" customHeight="1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ht="12.75" customHeight="1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ht="12.75" customHeight="1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ht="12.75" customHeight="1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ht="12.75" customHeight="1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ht="12.75" customHeight="1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ht="12.75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ht="12.75" customHeight="1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ht="12.75" customHeight="1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ht="12.75" customHeight="1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ht="12.75" customHeight="1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ht="12.75" customHeight="1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ht="12.75" customHeight="1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ht="12.75" customHeight="1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ht="12.75" customHeight="1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ht="12.75" customHeight="1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ht="12.75" customHeight="1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ht="12.75" customHeight="1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ht="12.75" customHeight="1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ht="12.75" customHeight="1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ht="12.75" customHeight="1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ht="12.75" customHeight="1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ht="12.75" customHeight="1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ht="12.75" customHeight="1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ht="12.75" customHeight="1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ht="12.75" customHeight="1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ht="12.75" customHeight="1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ht="12.75" customHeight="1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ht="12.75" customHeight="1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ht="12.75" customHeight="1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ht="12.75" customHeight="1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ht="12.75" customHeight="1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ht="12.75" customHeight="1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ht="12.75" customHeight="1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ht="12.75" customHeight="1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ht="12.75" customHeight="1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ht="12.75" customHeight="1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ht="12.75" customHeight="1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ht="12.75" customHeight="1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ht="12.75" customHeight="1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ht="12.75" customHeight="1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ht="12.75" customHeight="1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ht="12.75" customHeight="1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ht="12.75" customHeight="1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ht="12.75" customHeight="1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ht="12.75" customHeight="1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ht="12.75" customHeight="1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ht="12.75" customHeight="1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ht="12.75" customHeight="1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ht="12.75" customHeight="1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ht="12.75" customHeight="1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ht="12.75" customHeight="1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ht="12.75" customHeight="1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ht="12.75" customHeight="1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ht="12.75" customHeight="1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ht="12.75" customHeight="1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ht="12.75" customHeight="1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ht="12.75" customHeight="1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ht="12.75" customHeight="1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ht="12.75" customHeight="1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ht="12.75" customHeight="1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ht="12.75" customHeight="1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ht="12.75" customHeight="1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ht="12.75" customHeight="1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ht="12.75" customHeight="1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ht="12.75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ht="12.75" customHeight="1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ht="12.75" customHeight="1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ht="12.75" customHeight="1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ht="12.75" customHeight="1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ht="12.75" customHeight="1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ht="12.75" customHeight="1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ht="12.75" customHeight="1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ht="12.75" customHeight="1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ht="12.75" customHeight="1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ht="12.75" customHeight="1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ht="12.75" customHeight="1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ht="12.75" customHeight="1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ht="12.75" customHeight="1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ht="12.75" customHeight="1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ht="12.75" customHeight="1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ht="12.75" customHeight="1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ht="12.75" customHeight="1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ht="12.75" customHeight="1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ht="12.75" customHeight="1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ht="12.75" customHeight="1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ht="12.75" customHeight="1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ht="12.75" customHeight="1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ht="12.75" customHeight="1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ht="12.75" customHeight="1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ht="12.75" customHeight="1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ht="12.75" customHeight="1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ht="12.75" customHeight="1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ht="12.75" customHeight="1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ht="12.75" customHeight="1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ht="12.75" customHeight="1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ht="12.75" customHeight="1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ht="12.75" customHeight="1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ht="12.75" customHeight="1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ht="12.75" customHeight="1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ht="12.75" customHeight="1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ht="12.75" customHeight="1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ht="12.7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ht="12.75" customHeight="1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ht="12.75" customHeight="1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ht="12.75" customHeight="1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ht="12.75" customHeight="1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ht="12.75" customHeight="1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ht="12.75" customHeight="1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ht="12.75" customHeight="1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ht="12.75" customHeight="1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ht="12.75" customHeight="1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ht="12.75" customHeight="1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ht="12.75" customHeight="1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ht="12.75" customHeight="1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ht="12.75" customHeight="1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ht="12.75" customHeight="1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ht="12.75" customHeight="1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ht="12.75" customHeight="1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ht="12.75" customHeight="1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ht="12.75" customHeight="1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ht="12.75" customHeight="1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ht="12.75" customHeight="1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ht="12.75" customHeight="1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ht="12.75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ht="12.75" customHeight="1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ht="12.75" customHeight="1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ht="12.75" customHeight="1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ht="12.75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ht="12.75" customHeight="1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ht="12.75" customHeight="1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ht="12.75" customHeight="1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ht="12.75" customHeight="1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ht="12.75" customHeight="1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ht="12.75" customHeight="1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ht="12.75" customHeight="1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ht="12.7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ht="12.75" customHeight="1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ht="12.75" customHeight="1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ht="12.75" customHeight="1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ht="12.75" customHeight="1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ht="12.75" customHeight="1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ht="12.75" customHeight="1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ht="12.75" customHeight="1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ht="12.75" customHeight="1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ht="12.75" customHeight="1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ht="12.75" customHeight="1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ht="12.75" customHeight="1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ht="12.75" customHeight="1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ht="12.75" customHeight="1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ht="12.75" customHeight="1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ht="12.75" customHeight="1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ht="12.75" customHeight="1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ht="12.75" customHeight="1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ht="12.75" customHeight="1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ht="12.75" customHeight="1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ht="12.75" customHeight="1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ht="12.75" customHeight="1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ht="12.75" customHeight="1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ht="12.75" customHeight="1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ht="12.75" customHeight="1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ht="12.75" customHeight="1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ht="12.75" customHeight="1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ht="12.75" customHeight="1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ht="12.75" customHeight="1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ht="12.75" customHeight="1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ht="12.75" customHeight="1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ht="12.75" customHeight="1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ht="12.75" customHeight="1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ht="12.75" customHeight="1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ht="12.7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ht="12.75" customHeight="1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ht="12.75" customHeight="1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ht="12.75" customHeight="1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ht="12.75" customHeight="1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ht="12.75" customHeight="1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ht="12.75" customHeight="1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ht="12.75" customHeight="1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ht="12.75" customHeight="1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ht="12.75" customHeight="1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ht="12.75" customHeight="1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ht="12.75" customHeight="1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ht="12.75" customHeight="1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ht="12.75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ht="12.75" customHeight="1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ht="12.75" customHeight="1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ht="12.75" customHeight="1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ht="12.75" customHeight="1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ht="12.75" customHeight="1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ht="12.75" customHeight="1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ht="12.75" customHeight="1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ht="12.75" customHeight="1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ht="12.75" customHeight="1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ht="12.75" customHeight="1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ht="12.75" customHeight="1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ht="12.75" customHeight="1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ht="12.75" customHeight="1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ht="12.75" customHeight="1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ht="12.75" customHeight="1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ht="12.75" customHeight="1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ht="12.75" customHeight="1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ht="12.75" customHeight="1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ht="12.75" customHeight="1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ht="12.75" customHeight="1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ht="12.75" customHeight="1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ht="12.75" customHeight="1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ht="12.75" customHeight="1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ht="12.75" customHeight="1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ht="12.75" customHeight="1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ht="12.75" customHeight="1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ht="12.75" customHeight="1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ht="12.75" customHeight="1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ht="12.75" customHeight="1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ht="12.75" customHeight="1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ht="12.75" customHeight="1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ht="12.75" customHeight="1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ht="12.75" customHeight="1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ht="12.75" customHeight="1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ht="12.75" customHeight="1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ht="12.75" customHeight="1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ht="12.75" customHeight="1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ht="12.75" customHeight="1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ht="12.75" customHeight="1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ht="12.75" customHeight="1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ht="12.75" customHeight="1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ht="12.75" customHeight="1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ht="12.75" customHeight="1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ht="12.75" customHeight="1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ht="12.75" customHeight="1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ht="12.75" customHeight="1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ht="12.75" customHeight="1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ht="12.75" customHeight="1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ht="12.75" customHeight="1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ht="12.75" customHeight="1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ht="12.75" customHeight="1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ht="12.75" customHeight="1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ht="12.75" customHeight="1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ht="12.75" customHeight="1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ht="12.75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ht="12.75" customHeight="1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ht="12.75" customHeight="1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ht="12.7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ht="12.7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ht="12.75" customHeight="1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ht="12.75" customHeight="1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ht="12.75" customHeight="1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ht="12.75" customHeight="1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ht="12.75" customHeight="1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ht="12.7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ht="12.75" customHeight="1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ht="12.75" customHeight="1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ht="12.75" customHeight="1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ht="12.75" customHeight="1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ht="12.7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ht="12.75" customHeight="1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ht="12.75" customHeight="1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ht="12.75" customHeight="1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ht="12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ht="12.75" customHeight="1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ht="12.75" customHeight="1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ht="12.75" customHeight="1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ht="12.75" customHeight="1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ht="12.75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ht="12.75" customHeight="1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ht="12.75" customHeight="1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ht="12.75" customHeight="1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ht="12.75" customHeight="1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ht="12.75" customHeight="1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ht="12.75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ht="12.75" customHeight="1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ht="12.75" customHeight="1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ht="12.75" customHeight="1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ht="12.75" customHeight="1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ht="12.75" customHeight="1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ht="12.75" customHeight="1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ht="12.75" customHeight="1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ht="12.75" customHeight="1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ht="12.75" customHeight="1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ht="12.75" customHeight="1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ht="12.75" customHeight="1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ht="12.75" customHeight="1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ht="12.75" customHeight="1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ht="12.75" customHeight="1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ht="12.75" customHeight="1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ht="12.75" customHeight="1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ht="12.75" customHeight="1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ht="12.75" customHeight="1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ht="12.75" customHeight="1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ht="12.75" customHeight="1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ht="12.75" customHeight="1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ht="12.75" customHeight="1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ht="12.75" customHeight="1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ht="12.75" customHeight="1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ht="12.75" customHeight="1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ht="12.75" customHeight="1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ht="12.75" customHeight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ht="12.75" customHeight="1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ht="12.75" customHeight="1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ht="12.75" customHeight="1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ht="12.75" customHeight="1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ht="12.75" customHeight="1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ht="12.75" customHeight="1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ht="12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ht="12.75" customHeight="1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ht="12.75" customHeight="1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ht="12.75" customHeight="1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ht="12.75" customHeight="1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ht="12.75" customHeight="1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ht="12.75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ht="12.75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ht="12.75" customHeight="1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ht="12.75" customHeight="1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ht="12.75" customHeight="1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ht="12.75" customHeight="1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ht="12.75" customHeight="1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ht="12.75" customHeight="1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ht="12.75" customHeight="1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ht="12.75" customHeight="1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ht="12.75" customHeight="1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ht="12.75" customHeight="1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ht="12.75" customHeight="1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ht="12.75" customHeight="1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ht="12.75" customHeight="1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ht="12.75" customHeight="1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ht="12.75" customHeight="1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ht="12.75" customHeight="1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ht="12.7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ht="12.75" customHeight="1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ht="12.75" customHeight="1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ht="12.75" customHeight="1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ht="12.75" customHeight="1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ht="12.7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ht="12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ht="12.75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ht="12.75" customHeight="1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ht="12.75" customHeight="1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ht="12.75" customHeight="1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ht="12.75" customHeight="1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ht="12.75" customHeight="1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ht="12.75" customHeight="1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ht="12.75" customHeight="1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ht="12.75" customHeight="1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ht="12.75" customHeight="1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ht="12.75" customHeight="1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ht="12.75" customHeight="1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ht="12.75" customHeight="1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ht="12.75" customHeight="1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ht="12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ht="12.75" customHeight="1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ht="12.75" customHeight="1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ht="12.75" customHeight="1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ht="12.75" customHeight="1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ht="12.75" customHeight="1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printOptions/>
  <pageMargins bottom="0.57" footer="0.0" header="0.0" left="0.75" right="0.75" top="0.51"/>
  <pageSetup scale="66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9" width="8.63"/>
    <col customWidth="1" min="10" max="10" width="10.63"/>
    <col customWidth="1" min="11" max="24" width="8.63"/>
    <col customWidth="1" min="25" max="25" width="9.38"/>
    <col customWidth="1" min="26" max="26" width="19.63"/>
    <col customWidth="1" min="27" max="27" width="5.63"/>
    <col customWidth="1" min="28" max="49" width="8.63"/>
  </cols>
  <sheetData>
    <row r="1" ht="12.75" customHeight="1">
      <c r="A1" s="70"/>
      <c r="B1" s="187" t="s">
        <v>48</v>
      </c>
      <c r="C1" s="187" t="s">
        <v>48</v>
      </c>
      <c r="D1" s="187" t="s">
        <v>48</v>
      </c>
      <c r="E1" s="187" t="s">
        <v>48</v>
      </c>
      <c r="F1" s="187" t="s">
        <v>48</v>
      </c>
      <c r="G1" s="187" t="s">
        <v>48</v>
      </c>
      <c r="H1" s="187" t="s">
        <v>48</v>
      </c>
      <c r="I1" s="187" t="s">
        <v>48</v>
      </c>
      <c r="J1" s="133" t="s">
        <v>49</v>
      </c>
      <c r="L1" s="188" t="s">
        <v>50</v>
      </c>
      <c r="N1" s="189">
        <v>1.0</v>
      </c>
      <c r="O1" s="189">
        <v>2.0</v>
      </c>
      <c r="P1" s="189">
        <v>3.0</v>
      </c>
      <c r="Q1" s="190">
        <v>4.0</v>
      </c>
      <c r="R1" s="190">
        <v>5.0</v>
      </c>
      <c r="S1" s="190">
        <v>6.0</v>
      </c>
      <c r="T1" s="190">
        <v>7.0</v>
      </c>
      <c r="U1" s="190">
        <v>8.0</v>
      </c>
      <c r="V1" s="190">
        <v>9.0</v>
      </c>
      <c r="Y1" s="188" t="s">
        <v>51</v>
      </c>
      <c r="Z1" s="61" t="s">
        <v>52</v>
      </c>
      <c r="AA1" s="66" t="s">
        <v>53</v>
      </c>
      <c r="AC1" s="61" t="s">
        <v>54</v>
      </c>
      <c r="AD1" s="61">
        <v>1.0</v>
      </c>
      <c r="AE1" s="61">
        <v>2.0</v>
      </c>
      <c r="AF1" s="61">
        <v>3.0</v>
      </c>
      <c r="AG1" s="61">
        <v>4.0</v>
      </c>
      <c r="AH1" s="61">
        <v>5.0</v>
      </c>
      <c r="AI1" s="61">
        <v>6.0</v>
      </c>
      <c r="AJ1" s="61">
        <v>7.0</v>
      </c>
      <c r="AK1" s="61">
        <v>8.0</v>
      </c>
      <c r="AL1" s="61">
        <v>9.0</v>
      </c>
      <c r="AM1" s="61">
        <v>10.0</v>
      </c>
      <c r="AN1" s="61">
        <v>11.0</v>
      </c>
      <c r="AO1" s="61">
        <v>12.0</v>
      </c>
      <c r="AP1" s="61">
        <v>13.0</v>
      </c>
      <c r="AQ1" s="61">
        <v>14.0</v>
      </c>
      <c r="AR1" s="61">
        <v>15.0</v>
      </c>
      <c r="AS1" s="61">
        <v>16.0</v>
      </c>
      <c r="AT1" s="61">
        <v>17.0</v>
      </c>
      <c r="AU1" s="61">
        <v>18.0</v>
      </c>
      <c r="AV1" s="61">
        <v>19.0</v>
      </c>
      <c r="AW1" s="61">
        <v>20.0</v>
      </c>
    </row>
    <row r="2" ht="12.75" customHeight="1">
      <c r="A2" s="70" t="s">
        <v>55</v>
      </c>
      <c r="B2" s="1">
        <v>1.0</v>
      </c>
      <c r="C2" s="1">
        <v>2.0</v>
      </c>
      <c r="D2" s="3">
        <v>3.0</v>
      </c>
      <c r="E2" s="3">
        <v>4.0</v>
      </c>
      <c r="F2" s="3">
        <v>5.0</v>
      </c>
      <c r="G2" s="3">
        <v>6.0</v>
      </c>
      <c r="H2" s="3">
        <v>7.0</v>
      </c>
      <c r="I2" s="3">
        <v>8.0</v>
      </c>
      <c r="J2" s="3">
        <v>9.0</v>
      </c>
      <c r="L2" s="61">
        <f t="shared" ref="L2:L17" si="1">M2/16</f>
        <v>0.0625</v>
      </c>
      <c r="M2" s="191">
        <v>1.0</v>
      </c>
      <c r="N2" s="103">
        <v>3.59</v>
      </c>
      <c r="O2" s="192">
        <v>3.64</v>
      </c>
      <c r="P2" s="193">
        <v>3.66</v>
      </c>
      <c r="Q2" s="193">
        <v>3.75</v>
      </c>
      <c r="R2" s="193">
        <v>3.81</v>
      </c>
      <c r="S2" s="193">
        <v>3.9</v>
      </c>
      <c r="T2" s="193">
        <v>3.97</v>
      </c>
      <c r="U2" s="193">
        <v>4.13</v>
      </c>
      <c r="V2" s="194">
        <v>4.13</v>
      </c>
      <c r="W2" s="195"/>
      <c r="X2" s="195"/>
      <c r="Z2" s="61">
        <v>1.0</v>
      </c>
      <c r="AA2" s="66">
        <v>3.42</v>
      </c>
      <c r="AC2" s="61">
        <v>0.5</v>
      </c>
      <c r="AD2" s="61">
        <v>14.96</v>
      </c>
      <c r="AE2" s="61">
        <v>15.44</v>
      </c>
      <c r="AF2" s="61">
        <v>16.44</v>
      </c>
      <c r="AG2" s="61">
        <v>15.96</v>
      </c>
      <c r="AH2" s="61">
        <v>15.96</v>
      </c>
      <c r="AI2" s="61">
        <v>15.96</v>
      </c>
      <c r="AJ2" s="61">
        <v>15.49</v>
      </c>
      <c r="AK2" s="61">
        <v>16.77</v>
      </c>
      <c r="AL2" s="61">
        <v>18.53</v>
      </c>
      <c r="AM2" s="61">
        <v>16.53</v>
      </c>
      <c r="AN2" s="61">
        <v>16.44</v>
      </c>
      <c r="AO2" s="61">
        <v>19.33</v>
      </c>
      <c r="AP2" s="61">
        <v>20.62</v>
      </c>
      <c r="AQ2" s="61">
        <v>17.01</v>
      </c>
      <c r="AR2" s="61">
        <v>16.25</v>
      </c>
      <c r="AS2" s="61">
        <v>16.25</v>
      </c>
      <c r="AT2" s="61">
        <v>18.0</v>
      </c>
      <c r="AU2" s="61">
        <v>18.72</v>
      </c>
      <c r="AV2" s="61">
        <v>15.72</v>
      </c>
      <c r="AW2" s="61">
        <v>17.96</v>
      </c>
    </row>
    <row r="3" ht="12.75" customHeight="1">
      <c r="A3" s="5">
        <v>1.0</v>
      </c>
      <c r="B3" s="196">
        <v>7.64</v>
      </c>
      <c r="C3" s="196">
        <v>7.78</v>
      </c>
      <c r="D3" s="196">
        <v>8.01</v>
      </c>
      <c r="E3" s="196">
        <v>8.24</v>
      </c>
      <c r="F3" s="196">
        <v>8.47</v>
      </c>
      <c r="G3" s="196">
        <v>8.96</v>
      </c>
      <c r="H3" s="196">
        <v>9.43</v>
      </c>
      <c r="I3" s="196">
        <v>10.07</v>
      </c>
      <c r="J3" s="93">
        <v>18.03</v>
      </c>
      <c r="L3" s="61">
        <f t="shared" si="1"/>
        <v>0.125</v>
      </c>
      <c r="M3" s="191">
        <v>2.0</v>
      </c>
      <c r="N3" s="103">
        <v>3.59</v>
      </c>
      <c r="O3" s="197">
        <v>3.64</v>
      </c>
      <c r="P3" s="193">
        <v>3.66</v>
      </c>
      <c r="Q3" s="193">
        <v>3.75</v>
      </c>
      <c r="R3" s="193">
        <v>3.81</v>
      </c>
      <c r="S3" s="193">
        <v>3.9</v>
      </c>
      <c r="T3" s="193">
        <v>3.97</v>
      </c>
      <c r="U3" s="193">
        <v>4.13</v>
      </c>
      <c r="V3" s="194">
        <v>4.13</v>
      </c>
      <c r="W3" s="195"/>
      <c r="X3" s="195"/>
      <c r="Z3" s="61">
        <v>2.0</v>
      </c>
      <c r="AA3" s="66">
        <v>4.12</v>
      </c>
      <c r="AC3" s="61">
        <v>2.0</v>
      </c>
      <c r="AD3" s="61">
        <v>22.23</v>
      </c>
      <c r="AE3" s="61">
        <v>22.75</v>
      </c>
      <c r="AF3" s="61">
        <v>31.92</v>
      </c>
      <c r="AG3" s="61">
        <v>32.78</v>
      </c>
      <c r="AH3" s="61">
        <v>32.73</v>
      </c>
      <c r="AI3" s="61">
        <v>29.31</v>
      </c>
      <c r="AJ3" s="61">
        <v>25.6</v>
      </c>
      <c r="AK3" s="61">
        <v>26.65</v>
      </c>
      <c r="AL3" s="61">
        <v>29.64</v>
      </c>
      <c r="AM3" s="61">
        <v>26.65</v>
      </c>
      <c r="AN3" s="61">
        <v>30.21</v>
      </c>
      <c r="AO3" s="61">
        <v>35.25</v>
      </c>
      <c r="AP3" s="61">
        <v>31.64</v>
      </c>
      <c r="AQ3" s="61">
        <v>27.41</v>
      </c>
      <c r="AR3" s="61">
        <v>25.6</v>
      </c>
      <c r="AS3" s="61">
        <v>25.6</v>
      </c>
      <c r="AT3" s="61">
        <v>29.02</v>
      </c>
      <c r="AU3" s="61">
        <v>27.41</v>
      </c>
      <c r="AV3" s="61">
        <v>26.65</v>
      </c>
      <c r="AW3" s="61">
        <v>27.31</v>
      </c>
    </row>
    <row r="4" ht="12.75" customHeight="1">
      <c r="A4" s="9">
        <v>2.0</v>
      </c>
      <c r="B4" s="198">
        <v>8.23</v>
      </c>
      <c r="C4" s="198">
        <v>8.31</v>
      </c>
      <c r="D4" s="198">
        <v>8.45</v>
      </c>
      <c r="E4" s="94">
        <v>8.74</v>
      </c>
      <c r="F4" s="94">
        <v>9.39</v>
      </c>
      <c r="G4" s="94">
        <v>11.29</v>
      </c>
      <c r="H4" s="94">
        <v>11.97</v>
      </c>
      <c r="I4" s="94">
        <v>13.17</v>
      </c>
      <c r="J4" s="199">
        <v>27.59</v>
      </c>
      <c r="L4" s="61">
        <f t="shared" si="1"/>
        <v>0.1875</v>
      </c>
      <c r="M4" s="191">
        <v>3.0</v>
      </c>
      <c r="N4" s="103">
        <v>3.59</v>
      </c>
      <c r="O4" s="197">
        <v>3.64</v>
      </c>
      <c r="P4" s="193">
        <v>3.66</v>
      </c>
      <c r="Q4" s="193">
        <v>3.75</v>
      </c>
      <c r="R4" s="193">
        <v>3.81</v>
      </c>
      <c r="S4" s="193">
        <v>3.9</v>
      </c>
      <c r="T4" s="193">
        <v>3.97</v>
      </c>
      <c r="U4" s="193">
        <v>4.13</v>
      </c>
      <c r="V4" s="194">
        <v>4.13</v>
      </c>
      <c r="W4" s="195"/>
      <c r="X4" s="195"/>
      <c r="Z4" s="61">
        <v>3.0</v>
      </c>
      <c r="AA4" s="66">
        <v>4.82</v>
      </c>
      <c r="AC4" s="61">
        <v>3.0</v>
      </c>
      <c r="AD4" s="61">
        <v>32.92</v>
      </c>
      <c r="AE4" s="61">
        <v>33.39</v>
      </c>
      <c r="AF4" s="61">
        <v>48.07</v>
      </c>
      <c r="AG4" s="61">
        <v>46.55</v>
      </c>
      <c r="AH4" s="61">
        <v>44.65</v>
      </c>
      <c r="AI4" s="61">
        <v>44.41</v>
      </c>
      <c r="AJ4" s="61">
        <v>41.8</v>
      </c>
      <c r="AK4" s="61">
        <v>42.85</v>
      </c>
      <c r="AL4" s="61">
        <v>46.5</v>
      </c>
      <c r="AM4" s="61">
        <v>42.89</v>
      </c>
      <c r="AN4" s="61">
        <v>42.89</v>
      </c>
      <c r="AO4" s="61">
        <v>55.81</v>
      </c>
      <c r="AP4" s="61">
        <v>47.74</v>
      </c>
      <c r="AQ4" s="61">
        <v>42.51</v>
      </c>
      <c r="AR4" s="61">
        <v>41.56</v>
      </c>
      <c r="AS4" s="61">
        <v>41.56</v>
      </c>
      <c r="AT4" s="61">
        <v>45.03</v>
      </c>
      <c r="AU4" s="61">
        <v>44.18</v>
      </c>
      <c r="AV4" s="61">
        <v>42.51</v>
      </c>
      <c r="AW4" s="61">
        <v>42.51</v>
      </c>
    </row>
    <row r="5" ht="12.75" customHeight="1">
      <c r="A5" s="13">
        <v>3.0</v>
      </c>
      <c r="B5" s="200">
        <v>8.42</v>
      </c>
      <c r="C5" s="200">
        <v>8.58</v>
      </c>
      <c r="D5" s="200">
        <v>8.86</v>
      </c>
      <c r="E5" s="91">
        <v>9.25</v>
      </c>
      <c r="F5" s="91">
        <v>10.23</v>
      </c>
      <c r="G5" s="91">
        <v>13.74</v>
      </c>
      <c r="H5" s="91">
        <v>15.48</v>
      </c>
      <c r="I5" s="200">
        <v>18.45</v>
      </c>
      <c r="J5" s="95">
        <v>37.43</v>
      </c>
      <c r="L5" s="61">
        <f t="shared" si="1"/>
        <v>0.25</v>
      </c>
      <c r="M5" s="191">
        <v>4.0</v>
      </c>
      <c r="N5" s="103">
        <v>3.59</v>
      </c>
      <c r="O5" s="197">
        <v>3.64</v>
      </c>
      <c r="P5" s="193">
        <v>3.66</v>
      </c>
      <c r="Q5" s="193">
        <v>3.75</v>
      </c>
      <c r="R5" s="193">
        <v>3.81</v>
      </c>
      <c r="S5" s="193">
        <v>3.9</v>
      </c>
      <c r="T5" s="193">
        <v>3.97</v>
      </c>
      <c r="U5" s="193">
        <v>4.13</v>
      </c>
      <c r="V5" s="194">
        <v>4.13</v>
      </c>
      <c r="W5" s="195"/>
      <c r="X5" s="195"/>
      <c r="Z5" s="61">
        <v>4.0</v>
      </c>
      <c r="AA5" s="66">
        <v>5.52</v>
      </c>
      <c r="AC5" s="61">
        <v>4.0</v>
      </c>
      <c r="AD5" s="61">
        <v>37.74</v>
      </c>
      <c r="AE5" s="61">
        <v>38.19</v>
      </c>
      <c r="AF5" s="61">
        <v>55.65</v>
      </c>
      <c r="AG5" s="61">
        <v>58.61</v>
      </c>
      <c r="AH5" s="61">
        <v>54.32</v>
      </c>
      <c r="AI5" s="61">
        <v>52.29</v>
      </c>
      <c r="AJ5" s="61">
        <v>49.59</v>
      </c>
      <c r="AK5" s="61">
        <v>54.48</v>
      </c>
      <c r="AL5" s="61">
        <v>56.53</v>
      </c>
      <c r="AM5" s="61">
        <v>51.37</v>
      </c>
      <c r="AN5" s="61">
        <v>51.37</v>
      </c>
      <c r="AO5" s="61">
        <v>59.19</v>
      </c>
      <c r="AP5" s="61">
        <v>56.07</v>
      </c>
      <c r="AQ5" s="61">
        <v>50.83</v>
      </c>
      <c r="AR5" s="61">
        <v>49.59</v>
      </c>
      <c r="AS5" s="61">
        <v>49.59</v>
      </c>
      <c r="AT5" s="61">
        <v>53.82</v>
      </c>
      <c r="AU5" s="61">
        <v>50.83</v>
      </c>
      <c r="AV5" s="61">
        <v>51.37</v>
      </c>
      <c r="AW5" s="61">
        <v>48.09</v>
      </c>
    </row>
    <row r="6" ht="12.75" customHeight="1">
      <c r="A6" s="13">
        <v>4.0</v>
      </c>
      <c r="B6" s="200">
        <v>8.55</v>
      </c>
      <c r="C6" s="200">
        <v>8.76</v>
      </c>
      <c r="D6" s="200">
        <v>9.16</v>
      </c>
      <c r="E6" s="91">
        <v>9.83</v>
      </c>
      <c r="F6" s="200">
        <v>12.01</v>
      </c>
      <c r="G6" s="95">
        <v>16.01</v>
      </c>
      <c r="H6" s="91">
        <v>18.57</v>
      </c>
      <c r="I6" s="91">
        <v>21.6</v>
      </c>
      <c r="J6" s="95">
        <v>45.07</v>
      </c>
      <c r="L6" s="61">
        <f t="shared" si="1"/>
        <v>0.3125</v>
      </c>
      <c r="M6" s="191">
        <v>5.0</v>
      </c>
      <c r="N6" s="103">
        <v>3.99</v>
      </c>
      <c r="O6" s="197">
        <v>4.06</v>
      </c>
      <c r="P6" s="193">
        <v>4.09</v>
      </c>
      <c r="Q6" s="193">
        <v>4.15</v>
      </c>
      <c r="R6" s="193">
        <v>4.2</v>
      </c>
      <c r="S6" s="193">
        <v>4.24</v>
      </c>
      <c r="T6" s="193">
        <v>4.31</v>
      </c>
      <c r="U6" s="193">
        <v>4.44</v>
      </c>
      <c r="V6" s="194">
        <v>4.44</v>
      </c>
      <c r="W6" s="195"/>
      <c r="X6" s="195"/>
      <c r="Z6" s="61">
        <v>5.0</v>
      </c>
      <c r="AA6" s="66">
        <v>6.22</v>
      </c>
    </row>
    <row r="7" ht="12.75" customHeight="1">
      <c r="A7" s="16">
        <v>5.0</v>
      </c>
      <c r="B7" s="201">
        <v>8.74</v>
      </c>
      <c r="C7" s="201">
        <v>8.95</v>
      </c>
      <c r="D7" s="201">
        <v>9.3</v>
      </c>
      <c r="E7" s="92">
        <v>10.27</v>
      </c>
      <c r="F7" s="91">
        <v>13.42</v>
      </c>
      <c r="G7" s="91">
        <v>17.54</v>
      </c>
      <c r="H7" s="91">
        <v>21.43</v>
      </c>
      <c r="I7" s="91">
        <v>24.97</v>
      </c>
      <c r="J7" s="202">
        <v>52.45</v>
      </c>
      <c r="L7" s="61">
        <f t="shared" si="1"/>
        <v>0.375</v>
      </c>
      <c r="M7" s="191">
        <v>6.0</v>
      </c>
      <c r="N7" s="103">
        <v>3.99</v>
      </c>
      <c r="O7" s="197">
        <v>4.06</v>
      </c>
      <c r="P7" s="193">
        <v>4.09</v>
      </c>
      <c r="Q7" s="193">
        <v>4.15</v>
      </c>
      <c r="R7" s="193">
        <v>4.2</v>
      </c>
      <c r="S7" s="193">
        <v>4.24</v>
      </c>
      <c r="T7" s="193">
        <v>4.31</v>
      </c>
      <c r="U7" s="193">
        <v>4.44</v>
      </c>
      <c r="V7" s="194">
        <v>4.44</v>
      </c>
      <c r="W7" s="195"/>
      <c r="X7" s="195"/>
      <c r="Z7" s="61">
        <v>6.0</v>
      </c>
      <c r="AA7" s="66">
        <v>6.92</v>
      </c>
    </row>
    <row r="8" ht="12.75" customHeight="1">
      <c r="A8" s="19">
        <v>6.0</v>
      </c>
      <c r="B8" s="203">
        <v>8.91</v>
      </c>
      <c r="C8" s="203">
        <v>9.13</v>
      </c>
      <c r="D8" s="203">
        <v>9.73</v>
      </c>
      <c r="E8" s="204">
        <v>10.78</v>
      </c>
      <c r="F8" s="204">
        <v>14.35</v>
      </c>
      <c r="G8" s="205">
        <v>19.09</v>
      </c>
      <c r="H8" s="204">
        <v>24.49</v>
      </c>
      <c r="I8" s="204">
        <v>28.53</v>
      </c>
      <c r="J8" s="96">
        <v>60.1</v>
      </c>
      <c r="L8" s="61">
        <f t="shared" si="1"/>
        <v>0.4375</v>
      </c>
      <c r="M8" s="191">
        <v>7.0</v>
      </c>
      <c r="N8" s="103">
        <v>3.99</v>
      </c>
      <c r="O8" s="197">
        <v>4.06</v>
      </c>
      <c r="P8" s="193">
        <v>4.09</v>
      </c>
      <c r="Q8" s="193">
        <v>4.15</v>
      </c>
      <c r="R8" s="193">
        <v>4.2</v>
      </c>
      <c r="S8" s="193">
        <v>4.24</v>
      </c>
      <c r="T8" s="193">
        <v>4.31</v>
      </c>
      <c r="U8" s="193">
        <v>4.44</v>
      </c>
      <c r="V8" s="194">
        <v>4.44</v>
      </c>
      <c r="W8" s="195"/>
      <c r="X8" s="195"/>
      <c r="Z8" s="61">
        <v>7.0</v>
      </c>
      <c r="AA8" s="66">
        <v>7.62</v>
      </c>
    </row>
    <row r="9" ht="12.75" customHeight="1">
      <c r="A9" s="23">
        <v>7.0</v>
      </c>
      <c r="B9" s="206">
        <v>9.16</v>
      </c>
      <c r="C9" s="206">
        <v>9.39</v>
      </c>
      <c r="D9" s="206">
        <v>10.36</v>
      </c>
      <c r="E9" s="207">
        <v>11.41</v>
      </c>
      <c r="F9" s="207">
        <v>15.34</v>
      </c>
      <c r="G9" s="208">
        <v>20.62</v>
      </c>
      <c r="H9" s="207">
        <v>26.57</v>
      </c>
      <c r="I9" s="207">
        <v>31.01</v>
      </c>
      <c r="J9" s="89">
        <v>67.49</v>
      </c>
      <c r="L9" s="61">
        <f t="shared" si="1"/>
        <v>0.5</v>
      </c>
      <c r="M9" s="191">
        <v>8.0</v>
      </c>
      <c r="N9" s="103">
        <v>3.99</v>
      </c>
      <c r="O9" s="197">
        <v>4.06</v>
      </c>
      <c r="P9" s="193">
        <v>4.09</v>
      </c>
      <c r="Q9" s="193">
        <v>4.15</v>
      </c>
      <c r="R9" s="193">
        <v>4.2</v>
      </c>
      <c r="S9" s="193">
        <v>4.24</v>
      </c>
      <c r="T9" s="193">
        <v>4.31</v>
      </c>
      <c r="U9" s="193">
        <v>4.44</v>
      </c>
      <c r="V9" s="194">
        <v>4.44</v>
      </c>
      <c r="W9" s="195"/>
      <c r="X9" s="195"/>
      <c r="Z9" s="61">
        <v>8.0</v>
      </c>
      <c r="AA9" s="66">
        <v>8.32</v>
      </c>
    </row>
    <row r="10" ht="12.75" customHeight="1">
      <c r="A10" s="19">
        <v>8.0</v>
      </c>
      <c r="B10" s="206">
        <v>9.68</v>
      </c>
      <c r="C10" s="206">
        <v>9.92</v>
      </c>
      <c r="D10" s="206">
        <v>10.97</v>
      </c>
      <c r="E10" s="207">
        <v>12.11</v>
      </c>
      <c r="F10" s="207">
        <v>16.39</v>
      </c>
      <c r="G10" s="208">
        <v>22.18</v>
      </c>
      <c r="H10" s="207">
        <v>28.64</v>
      </c>
      <c r="I10" s="207">
        <v>33.5</v>
      </c>
      <c r="J10" s="89">
        <v>75.76</v>
      </c>
      <c r="L10" s="61">
        <f t="shared" si="1"/>
        <v>0.5625</v>
      </c>
      <c r="M10" s="191">
        <v>9.0</v>
      </c>
      <c r="N10" s="103">
        <v>4.62</v>
      </c>
      <c r="O10" s="197">
        <v>4.69</v>
      </c>
      <c r="P10" s="193">
        <v>4.74</v>
      </c>
      <c r="Q10" s="193">
        <v>4.81</v>
      </c>
      <c r="R10" s="193">
        <v>4.88</v>
      </c>
      <c r="S10" s="193">
        <v>5.04</v>
      </c>
      <c r="T10" s="193">
        <v>5.17</v>
      </c>
      <c r="U10" s="193">
        <v>5.33</v>
      </c>
      <c r="V10" s="194">
        <v>5.33</v>
      </c>
      <c r="W10" s="195"/>
      <c r="X10" s="195"/>
      <c r="Z10" s="61">
        <v>9.0</v>
      </c>
      <c r="AA10" s="66">
        <v>9.02</v>
      </c>
    </row>
    <row r="11" ht="12.75" customHeight="1">
      <c r="A11" s="19">
        <v>9.0</v>
      </c>
      <c r="B11" s="206">
        <v>10.26</v>
      </c>
      <c r="C11" s="206">
        <v>10.51</v>
      </c>
      <c r="D11" s="206">
        <v>11.64</v>
      </c>
      <c r="E11" s="207">
        <v>12.89</v>
      </c>
      <c r="F11" s="207">
        <v>17.49</v>
      </c>
      <c r="G11" s="208">
        <v>23.72</v>
      </c>
      <c r="H11" s="207">
        <v>30.72</v>
      </c>
      <c r="I11" s="207">
        <v>35.97</v>
      </c>
      <c r="J11" s="89">
        <v>84.25</v>
      </c>
      <c r="L11" s="61">
        <f t="shared" si="1"/>
        <v>0.625</v>
      </c>
      <c r="M11" s="191">
        <v>10.0</v>
      </c>
      <c r="N11" s="103">
        <v>4.62</v>
      </c>
      <c r="O11" s="197">
        <v>4.69</v>
      </c>
      <c r="P11" s="193">
        <v>4.74</v>
      </c>
      <c r="Q11" s="193">
        <v>4.81</v>
      </c>
      <c r="R11" s="193">
        <v>4.88</v>
      </c>
      <c r="S11" s="193">
        <v>5.04</v>
      </c>
      <c r="T11" s="193">
        <v>5.17</v>
      </c>
      <c r="U11" s="193">
        <v>5.33</v>
      </c>
      <c r="V11" s="194">
        <v>5.33</v>
      </c>
      <c r="W11" s="195"/>
      <c r="X11" s="195"/>
      <c r="Z11" s="61">
        <v>10.0</v>
      </c>
      <c r="AA11" s="66">
        <v>9.72</v>
      </c>
    </row>
    <row r="12" ht="12.75" customHeight="1">
      <c r="A12" s="27">
        <v>10.0</v>
      </c>
      <c r="B12" s="206">
        <v>10.82</v>
      </c>
      <c r="C12" s="206">
        <v>11.09</v>
      </c>
      <c r="D12" s="209">
        <v>12.31</v>
      </c>
      <c r="E12" s="210">
        <v>13.65</v>
      </c>
      <c r="F12" s="210">
        <v>18.57</v>
      </c>
      <c r="G12" s="211">
        <v>25.26</v>
      </c>
      <c r="H12" s="210">
        <v>32.8</v>
      </c>
      <c r="I12" s="210">
        <v>38.24</v>
      </c>
      <c r="J12" s="90">
        <v>91.62</v>
      </c>
      <c r="L12" s="61">
        <f t="shared" si="1"/>
        <v>0.6875</v>
      </c>
      <c r="M12" s="191">
        <v>11.0</v>
      </c>
      <c r="N12" s="103">
        <v>4.62</v>
      </c>
      <c r="O12" s="197">
        <v>4.69</v>
      </c>
      <c r="P12" s="193">
        <v>4.74</v>
      </c>
      <c r="Q12" s="193">
        <v>4.81</v>
      </c>
      <c r="R12" s="193">
        <v>4.88</v>
      </c>
      <c r="S12" s="193">
        <v>5.04</v>
      </c>
      <c r="T12" s="193">
        <v>5.17</v>
      </c>
      <c r="U12" s="193">
        <v>5.33</v>
      </c>
      <c r="V12" s="194">
        <v>5.33</v>
      </c>
      <c r="W12" s="195"/>
      <c r="X12" s="195"/>
      <c r="Z12" s="61">
        <v>11.0</v>
      </c>
      <c r="AA12" s="66">
        <v>10.42</v>
      </c>
    </row>
    <row r="13" ht="12.75" customHeight="1">
      <c r="A13" s="13">
        <v>11.0</v>
      </c>
      <c r="B13" s="198">
        <v>11.49</v>
      </c>
      <c r="C13" s="198">
        <v>11.78</v>
      </c>
      <c r="D13" s="200">
        <v>12.96</v>
      </c>
      <c r="E13" s="200">
        <v>14.41</v>
      </c>
      <c r="F13" s="200">
        <v>19.65</v>
      </c>
      <c r="G13" s="212">
        <v>26.8</v>
      </c>
      <c r="H13" s="200">
        <v>34.81</v>
      </c>
      <c r="I13" s="200">
        <v>40.49</v>
      </c>
      <c r="J13" s="91">
        <v>100.1</v>
      </c>
      <c r="L13" s="61">
        <f t="shared" si="1"/>
        <v>0.75</v>
      </c>
      <c r="M13" s="191">
        <v>12.0</v>
      </c>
      <c r="N13" s="103">
        <v>4.62</v>
      </c>
      <c r="O13" s="197">
        <v>4.69</v>
      </c>
      <c r="P13" s="193">
        <v>4.74</v>
      </c>
      <c r="Q13" s="193">
        <v>4.81</v>
      </c>
      <c r="R13" s="193">
        <v>4.88</v>
      </c>
      <c r="S13" s="193">
        <v>5.04</v>
      </c>
      <c r="T13" s="193">
        <v>5.17</v>
      </c>
      <c r="U13" s="193">
        <v>5.33</v>
      </c>
      <c r="V13" s="194">
        <v>5.33</v>
      </c>
      <c r="W13" s="195"/>
      <c r="X13" s="195"/>
      <c r="Z13" s="61">
        <v>12.0</v>
      </c>
      <c r="AA13" s="66">
        <v>11.12</v>
      </c>
    </row>
    <row r="14" ht="12.75" customHeight="1">
      <c r="A14" s="13">
        <v>12.0</v>
      </c>
      <c r="B14" s="200">
        <v>11.99</v>
      </c>
      <c r="C14" s="200">
        <v>12.29</v>
      </c>
      <c r="D14" s="200">
        <v>13.61</v>
      </c>
      <c r="E14" s="200">
        <v>15.16</v>
      </c>
      <c r="F14" s="200">
        <v>20.8</v>
      </c>
      <c r="G14" s="212">
        <v>28.34</v>
      </c>
      <c r="H14" s="200">
        <v>36.7</v>
      </c>
      <c r="I14" s="200">
        <v>42.74</v>
      </c>
      <c r="J14" s="91">
        <v>107.31</v>
      </c>
      <c r="L14" s="61">
        <f t="shared" si="1"/>
        <v>0.8125</v>
      </c>
      <c r="M14" s="191">
        <v>13.0</v>
      </c>
      <c r="N14" s="103">
        <v>5.85</v>
      </c>
      <c r="O14" s="197">
        <v>5.93</v>
      </c>
      <c r="P14" s="193">
        <v>6.0</v>
      </c>
      <c r="Q14" s="193">
        <v>6.07</v>
      </c>
      <c r="R14" s="193">
        <v>6.22</v>
      </c>
      <c r="S14" s="193">
        <v>6.44</v>
      </c>
      <c r="T14" s="193">
        <v>6.6</v>
      </c>
      <c r="U14" s="193">
        <v>6.78</v>
      </c>
      <c r="V14" s="194">
        <v>6.78</v>
      </c>
      <c r="W14" s="195"/>
      <c r="X14" s="195"/>
      <c r="Z14" s="61">
        <v>13.0</v>
      </c>
      <c r="AA14" s="66">
        <v>11.82</v>
      </c>
    </row>
    <row r="15" ht="12.75" customHeight="1">
      <c r="A15" s="13">
        <v>13.0</v>
      </c>
      <c r="B15" s="200">
        <v>12.53</v>
      </c>
      <c r="C15" s="200">
        <v>12.84</v>
      </c>
      <c r="D15" s="200">
        <v>14.26</v>
      </c>
      <c r="E15" s="200">
        <v>15.9</v>
      </c>
      <c r="F15" s="200">
        <v>21.93</v>
      </c>
      <c r="G15" s="212">
        <v>29.86</v>
      </c>
      <c r="H15" s="200">
        <v>38.58</v>
      </c>
      <c r="I15" s="200">
        <v>45.0</v>
      </c>
      <c r="J15" s="91">
        <v>111.14</v>
      </c>
      <c r="L15" s="61">
        <f t="shared" si="1"/>
        <v>0.875</v>
      </c>
      <c r="M15" s="191">
        <v>14.0</v>
      </c>
      <c r="N15" s="103">
        <v>5.85</v>
      </c>
      <c r="O15" s="197">
        <v>5.93</v>
      </c>
      <c r="P15" s="193">
        <v>6.0</v>
      </c>
      <c r="Q15" s="193">
        <v>6.07</v>
      </c>
      <c r="R15" s="193">
        <v>6.22</v>
      </c>
      <c r="S15" s="193">
        <v>6.44</v>
      </c>
      <c r="T15" s="193">
        <v>6.6</v>
      </c>
      <c r="U15" s="193">
        <v>6.78</v>
      </c>
      <c r="V15" s="194">
        <v>6.78</v>
      </c>
      <c r="W15" s="195"/>
      <c r="X15" s="195"/>
      <c r="Z15" s="61">
        <v>14.0</v>
      </c>
      <c r="AA15" s="66">
        <v>12.52</v>
      </c>
    </row>
    <row r="16" ht="12.75" customHeight="1">
      <c r="A16" s="13">
        <v>14.0</v>
      </c>
      <c r="B16" s="200">
        <v>13.11</v>
      </c>
      <c r="C16" s="200">
        <v>13.44</v>
      </c>
      <c r="D16" s="200">
        <v>14.9</v>
      </c>
      <c r="E16" s="200">
        <v>16.64</v>
      </c>
      <c r="F16" s="200">
        <v>23.05</v>
      </c>
      <c r="G16" s="212">
        <v>31.27</v>
      </c>
      <c r="H16" s="200">
        <v>40.47</v>
      </c>
      <c r="I16" s="200">
        <v>47.26</v>
      </c>
      <c r="J16" s="91">
        <v>116.64</v>
      </c>
      <c r="L16" s="61">
        <f t="shared" si="1"/>
        <v>0.9375</v>
      </c>
      <c r="M16" s="191">
        <v>15.0</v>
      </c>
      <c r="N16" s="103">
        <v>5.85</v>
      </c>
      <c r="O16" s="197">
        <v>5.93</v>
      </c>
      <c r="P16" s="193">
        <v>6.0</v>
      </c>
      <c r="Q16" s="193">
        <v>6.07</v>
      </c>
      <c r="R16" s="193">
        <v>6.22</v>
      </c>
      <c r="S16" s="193">
        <v>6.44</v>
      </c>
      <c r="T16" s="193">
        <v>6.6</v>
      </c>
      <c r="U16" s="193">
        <v>6.78</v>
      </c>
      <c r="V16" s="194">
        <v>6.78</v>
      </c>
      <c r="W16" s="195"/>
      <c r="X16" s="195"/>
      <c r="Z16" s="61">
        <v>15.0</v>
      </c>
      <c r="AA16" s="66">
        <v>13.22</v>
      </c>
    </row>
    <row r="17" ht="12.75" customHeight="1">
      <c r="A17" s="13">
        <v>15.0</v>
      </c>
      <c r="B17" s="201">
        <v>13.53</v>
      </c>
      <c r="C17" s="201">
        <v>13.87</v>
      </c>
      <c r="D17" s="201">
        <v>15.54</v>
      </c>
      <c r="E17" s="201">
        <v>17.37</v>
      </c>
      <c r="F17" s="201">
        <v>24.17</v>
      </c>
      <c r="G17" s="213">
        <v>32.66</v>
      </c>
      <c r="H17" s="201">
        <v>42.36</v>
      </c>
      <c r="I17" s="201">
        <v>49.52</v>
      </c>
      <c r="J17" s="92">
        <v>119.74</v>
      </c>
      <c r="L17" s="214">
        <f t="shared" si="1"/>
        <v>0.9999375</v>
      </c>
      <c r="M17" s="215">
        <v>15.999</v>
      </c>
      <c r="N17" s="103">
        <v>5.85</v>
      </c>
      <c r="O17" s="216">
        <v>5.93</v>
      </c>
      <c r="P17" s="217">
        <v>6.0</v>
      </c>
      <c r="Q17" s="217">
        <v>6.07</v>
      </c>
      <c r="R17" s="217">
        <v>6.22</v>
      </c>
      <c r="S17" s="217">
        <v>6.44</v>
      </c>
      <c r="T17" s="217">
        <v>6.6</v>
      </c>
      <c r="U17" s="217">
        <v>6.78</v>
      </c>
      <c r="V17" s="218">
        <v>6.78</v>
      </c>
      <c r="W17" s="195"/>
      <c r="X17" s="195"/>
      <c r="Z17" s="61">
        <v>16.0</v>
      </c>
      <c r="AA17" s="66">
        <v>13.92</v>
      </c>
    </row>
    <row r="18" ht="12.75" customHeight="1">
      <c r="A18" s="31">
        <v>16.0</v>
      </c>
      <c r="B18" s="203">
        <v>14.22</v>
      </c>
      <c r="C18" s="203">
        <v>14.57</v>
      </c>
      <c r="D18" s="203">
        <v>16.18</v>
      </c>
      <c r="E18" s="207">
        <v>18.1</v>
      </c>
      <c r="F18" s="207">
        <v>25.29</v>
      </c>
      <c r="G18" s="208">
        <v>34.07</v>
      </c>
      <c r="H18" s="207">
        <v>44.25</v>
      </c>
      <c r="I18" s="207">
        <v>51.77</v>
      </c>
      <c r="J18" s="89">
        <v>126.31</v>
      </c>
      <c r="Z18" s="61">
        <v>17.0</v>
      </c>
      <c r="AA18" s="66">
        <v>14.62</v>
      </c>
    </row>
    <row r="19" ht="12.75" customHeight="1">
      <c r="A19" s="19">
        <v>17.0</v>
      </c>
      <c r="B19" s="206">
        <v>14.72</v>
      </c>
      <c r="C19" s="206">
        <v>15.09</v>
      </c>
      <c r="D19" s="206">
        <v>16.81</v>
      </c>
      <c r="E19" s="207">
        <v>18.83</v>
      </c>
      <c r="F19" s="207">
        <v>26.39</v>
      </c>
      <c r="G19" s="208">
        <v>35.46</v>
      </c>
      <c r="H19" s="207">
        <v>46.14</v>
      </c>
      <c r="I19" s="207">
        <v>54.03</v>
      </c>
      <c r="J19" s="89">
        <v>132.97</v>
      </c>
      <c r="L19" s="188" t="s">
        <v>50</v>
      </c>
      <c r="N19" s="189">
        <v>1.0</v>
      </c>
      <c r="O19" s="189">
        <v>2.0</v>
      </c>
      <c r="P19" s="189">
        <v>3.0</v>
      </c>
      <c r="Q19" s="190">
        <v>4.0</v>
      </c>
      <c r="R19" s="190">
        <v>5.0</v>
      </c>
      <c r="S19" s="190">
        <v>6.0</v>
      </c>
      <c r="T19" s="190">
        <v>7.0</v>
      </c>
      <c r="U19" s="190">
        <v>8.0</v>
      </c>
      <c r="V19" s="190">
        <v>9.0</v>
      </c>
      <c r="Z19" s="61">
        <v>18.0</v>
      </c>
      <c r="AA19" s="66">
        <v>15.32</v>
      </c>
    </row>
    <row r="20" ht="12.75" customHeight="1">
      <c r="A20" s="19">
        <v>18.0</v>
      </c>
      <c r="B20" s="206">
        <v>15.31</v>
      </c>
      <c r="C20" s="206">
        <v>15.69</v>
      </c>
      <c r="D20" s="206">
        <v>17.44</v>
      </c>
      <c r="E20" s="207">
        <v>19.55</v>
      </c>
      <c r="F20" s="207">
        <v>27.5</v>
      </c>
      <c r="G20" s="208">
        <v>36.86</v>
      </c>
      <c r="H20" s="207">
        <v>48.02</v>
      </c>
      <c r="I20" s="207">
        <v>56.28</v>
      </c>
      <c r="J20" s="89">
        <v>139.67</v>
      </c>
      <c r="L20" s="61">
        <f t="shared" ref="L20:L35" si="2">M20/16</f>
        <v>0.0625</v>
      </c>
      <c r="M20" s="191">
        <v>1.0</v>
      </c>
      <c r="N20" s="192">
        <v>2.61</v>
      </c>
      <c r="O20" s="192">
        <v>2.61</v>
      </c>
      <c r="P20" s="193">
        <v>2.61</v>
      </c>
      <c r="Q20" s="193">
        <v>2.65</v>
      </c>
      <c r="R20" s="193">
        <v>2.67</v>
      </c>
      <c r="S20" s="193">
        <v>2.69</v>
      </c>
      <c r="T20" s="193">
        <v>2.71</v>
      </c>
      <c r="U20" s="193">
        <v>2.74</v>
      </c>
      <c r="V20" s="194">
        <v>2.79</v>
      </c>
      <c r="Z20" s="61">
        <v>19.0</v>
      </c>
      <c r="AA20" s="66">
        <v>16.02</v>
      </c>
    </row>
    <row r="21" ht="12.75" customHeight="1">
      <c r="A21" s="19">
        <v>19.0</v>
      </c>
      <c r="B21" s="206">
        <v>15.82</v>
      </c>
      <c r="C21" s="206">
        <v>16.22</v>
      </c>
      <c r="D21" s="206">
        <v>18.07</v>
      </c>
      <c r="E21" s="207">
        <v>20.28</v>
      </c>
      <c r="F21" s="207">
        <v>28.62</v>
      </c>
      <c r="G21" s="208">
        <v>38.27</v>
      </c>
      <c r="H21" s="207">
        <v>49.91</v>
      </c>
      <c r="I21" s="207">
        <v>58.53</v>
      </c>
      <c r="J21" s="89">
        <v>146.3</v>
      </c>
      <c r="L21" s="61">
        <f t="shared" si="2"/>
        <v>0.125</v>
      </c>
      <c r="M21" s="191">
        <v>2.0</v>
      </c>
      <c r="N21" s="197">
        <v>2.62</v>
      </c>
      <c r="O21" s="197">
        <v>2.62</v>
      </c>
      <c r="P21" s="193">
        <v>2.62</v>
      </c>
      <c r="Q21" s="193">
        <v>2.66</v>
      </c>
      <c r="R21" s="193">
        <v>2.68</v>
      </c>
      <c r="S21" s="193">
        <v>2.71</v>
      </c>
      <c r="T21" s="193">
        <v>2.74</v>
      </c>
      <c r="U21" s="193">
        <v>2.78</v>
      </c>
      <c r="V21" s="194">
        <v>2.82</v>
      </c>
      <c r="Z21" s="61">
        <v>20.0</v>
      </c>
      <c r="AA21" s="66">
        <v>16.72</v>
      </c>
    </row>
    <row r="22" ht="12.75" customHeight="1">
      <c r="A22" s="19">
        <v>20.0</v>
      </c>
      <c r="B22" s="209">
        <v>16.27</v>
      </c>
      <c r="C22" s="209">
        <v>16.68</v>
      </c>
      <c r="D22" s="209">
        <v>18.7</v>
      </c>
      <c r="E22" s="210">
        <v>21.0</v>
      </c>
      <c r="F22" s="210">
        <v>29.72</v>
      </c>
      <c r="G22" s="211">
        <v>39.67</v>
      </c>
      <c r="H22" s="210">
        <v>51.8</v>
      </c>
      <c r="I22" s="210">
        <v>60.8</v>
      </c>
      <c r="J22" s="90">
        <v>153.04</v>
      </c>
      <c r="L22" s="61">
        <f t="shared" si="2"/>
        <v>0.1875</v>
      </c>
      <c r="M22" s="191">
        <v>3.0</v>
      </c>
      <c r="N22" s="197">
        <v>2.63</v>
      </c>
      <c r="O22" s="197">
        <v>2.63</v>
      </c>
      <c r="P22" s="193">
        <v>2.63</v>
      </c>
      <c r="Q22" s="193">
        <v>2.68</v>
      </c>
      <c r="R22" s="193">
        <v>2.7</v>
      </c>
      <c r="S22" s="193">
        <v>2.73</v>
      </c>
      <c r="T22" s="193">
        <v>2.76</v>
      </c>
      <c r="U22" s="193">
        <v>2.81</v>
      </c>
      <c r="V22" s="194">
        <v>2.86</v>
      </c>
      <c r="Z22" s="61">
        <v>21.0</v>
      </c>
      <c r="AA22" s="66">
        <v>17.42</v>
      </c>
    </row>
    <row r="23" ht="12.75" customHeight="1">
      <c r="A23" s="32">
        <v>21.0</v>
      </c>
      <c r="B23" s="198">
        <v>16.75</v>
      </c>
      <c r="C23" s="198">
        <v>17.17</v>
      </c>
      <c r="D23" s="198">
        <v>19.36</v>
      </c>
      <c r="E23" s="200">
        <v>22.13</v>
      </c>
      <c r="F23" s="200">
        <v>30.97</v>
      </c>
      <c r="G23" s="212">
        <v>41.8</v>
      </c>
      <c r="H23" s="200">
        <v>53.7</v>
      </c>
      <c r="I23" s="200">
        <v>62.72</v>
      </c>
      <c r="J23" s="91">
        <v>156.3</v>
      </c>
      <c r="L23" s="61">
        <f t="shared" si="2"/>
        <v>0.25</v>
      </c>
      <c r="M23" s="191">
        <v>4.0</v>
      </c>
      <c r="N23" s="197">
        <v>2.64</v>
      </c>
      <c r="O23" s="197">
        <v>2.64</v>
      </c>
      <c r="P23" s="193">
        <v>2.64</v>
      </c>
      <c r="Q23" s="193">
        <v>2.69</v>
      </c>
      <c r="R23" s="193">
        <v>2.73</v>
      </c>
      <c r="S23" s="193">
        <v>2.76</v>
      </c>
      <c r="T23" s="193">
        <v>2.79</v>
      </c>
      <c r="U23" s="193">
        <v>2.85</v>
      </c>
      <c r="V23" s="194">
        <v>2.91</v>
      </c>
      <c r="Z23" s="61">
        <v>22.0</v>
      </c>
      <c r="AA23" s="66">
        <v>18.12</v>
      </c>
    </row>
    <row r="24" ht="12.75" customHeight="1">
      <c r="A24" s="13">
        <v>22.0</v>
      </c>
      <c r="B24" s="200">
        <v>17.75</v>
      </c>
      <c r="C24" s="200">
        <v>18.2</v>
      </c>
      <c r="D24" s="200">
        <v>20.73</v>
      </c>
      <c r="E24" s="200">
        <v>23.88</v>
      </c>
      <c r="F24" s="200">
        <v>32.68</v>
      </c>
      <c r="G24" s="212">
        <v>44.04</v>
      </c>
      <c r="H24" s="200">
        <v>55.68</v>
      </c>
      <c r="I24" s="200">
        <v>64.7</v>
      </c>
      <c r="J24" s="91">
        <v>158.13</v>
      </c>
      <c r="L24" s="61">
        <f t="shared" si="2"/>
        <v>0.3125</v>
      </c>
      <c r="M24" s="191">
        <v>5.0</v>
      </c>
      <c r="N24" s="197">
        <v>2.84</v>
      </c>
      <c r="O24" s="197">
        <v>2.84</v>
      </c>
      <c r="P24" s="193">
        <v>2.84</v>
      </c>
      <c r="Q24" s="193">
        <v>2.91</v>
      </c>
      <c r="R24" s="193">
        <v>2.95</v>
      </c>
      <c r="S24" s="193">
        <v>2.99</v>
      </c>
      <c r="T24" s="193">
        <v>3.03</v>
      </c>
      <c r="U24" s="193">
        <v>3.1</v>
      </c>
      <c r="V24" s="194">
        <v>3.16</v>
      </c>
      <c r="Z24" s="61">
        <v>23.0</v>
      </c>
      <c r="AA24" s="66">
        <v>18.82</v>
      </c>
    </row>
    <row r="25" ht="12.75" customHeight="1">
      <c r="A25" s="13">
        <v>23.0</v>
      </c>
      <c r="B25" s="200">
        <v>18.81</v>
      </c>
      <c r="C25" s="200">
        <v>19.28</v>
      </c>
      <c r="D25" s="200">
        <v>22.21</v>
      </c>
      <c r="E25" s="200">
        <v>25.78</v>
      </c>
      <c r="F25" s="200">
        <v>34.48</v>
      </c>
      <c r="G25" s="212">
        <v>46.41</v>
      </c>
      <c r="H25" s="200">
        <v>57.72</v>
      </c>
      <c r="I25" s="200">
        <v>66.74</v>
      </c>
      <c r="J25" s="91">
        <v>159.06</v>
      </c>
      <c r="L25" s="61">
        <f t="shared" si="2"/>
        <v>0.375</v>
      </c>
      <c r="M25" s="191">
        <v>6.0</v>
      </c>
      <c r="N25" s="197">
        <v>2.85</v>
      </c>
      <c r="O25" s="197">
        <v>2.85</v>
      </c>
      <c r="P25" s="193">
        <v>2.85</v>
      </c>
      <c r="Q25" s="193">
        <v>2.93</v>
      </c>
      <c r="R25" s="193">
        <v>2.98</v>
      </c>
      <c r="S25" s="193">
        <v>3.02</v>
      </c>
      <c r="T25" s="193">
        <v>3.06</v>
      </c>
      <c r="U25" s="193">
        <v>3.14</v>
      </c>
      <c r="V25" s="194">
        <v>3.21</v>
      </c>
      <c r="Z25" s="61">
        <v>24.0</v>
      </c>
      <c r="AA25" s="66">
        <v>19.52</v>
      </c>
    </row>
    <row r="26" ht="12.75" customHeight="1">
      <c r="A26" s="13">
        <v>24.0</v>
      </c>
      <c r="B26" s="200">
        <v>19.95</v>
      </c>
      <c r="C26" s="200">
        <v>20.45</v>
      </c>
      <c r="D26" s="200">
        <v>23.79</v>
      </c>
      <c r="E26" s="200">
        <v>27.85</v>
      </c>
      <c r="F26" s="200">
        <v>36.4</v>
      </c>
      <c r="G26" s="212">
        <v>48.9</v>
      </c>
      <c r="H26" s="200">
        <v>59.84</v>
      </c>
      <c r="I26" s="200">
        <v>68.84</v>
      </c>
      <c r="J26" s="91">
        <v>162.94</v>
      </c>
      <c r="L26" s="61">
        <f t="shared" si="2"/>
        <v>0.4375</v>
      </c>
      <c r="M26" s="191">
        <v>7.0</v>
      </c>
      <c r="N26" s="197">
        <v>2.87</v>
      </c>
      <c r="O26" s="197">
        <v>2.87</v>
      </c>
      <c r="P26" s="193">
        <v>2.87</v>
      </c>
      <c r="Q26" s="193">
        <v>2.96</v>
      </c>
      <c r="R26" s="193">
        <v>3.0</v>
      </c>
      <c r="S26" s="193">
        <v>3.05</v>
      </c>
      <c r="T26" s="193">
        <v>3.1</v>
      </c>
      <c r="U26" s="193">
        <v>3.18</v>
      </c>
      <c r="V26" s="194">
        <v>3.27</v>
      </c>
      <c r="Z26" s="61">
        <v>25.0</v>
      </c>
      <c r="AA26" s="66">
        <v>20.22</v>
      </c>
    </row>
    <row r="27" ht="12.75" customHeight="1">
      <c r="A27" s="16">
        <v>25.0</v>
      </c>
      <c r="B27" s="201">
        <v>21.16</v>
      </c>
      <c r="C27" s="201">
        <v>21.69</v>
      </c>
      <c r="D27" s="201">
        <v>25.5</v>
      </c>
      <c r="E27" s="201">
        <v>30.1</v>
      </c>
      <c r="F27" s="201">
        <v>38.42</v>
      </c>
      <c r="G27" s="213">
        <v>51.53</v>
      </c>
      <c r="H27" s="201">
        <v>62.05</v>
      </c>
      <c r="I27" s="201">
        <v>71.01</v>
      </c>
      <c r="J27" s="92">
        <v>165.75</v>
      </c>
      <c r="L27" s="61">
        <f t="shared" si="2"/>
        <v>0.5</v>
      </c>
      <c r="M27" s="191">
        <v>8.0</v>
      </c>
      <c r="N27" s="197">
        <v>2.88</v>
      </c>
      <c r="O27" s="197">
        <v>2.88</v>
      </c>
      <c r="P27" s="193">
        <v>2.88</v>
      </c>
      <c r="Q27" s="193">
        <v>2.98</v>
      </c>
      <c r="R27" s="193">
        <v>3.03</v>
      </c>
      <c r="S27" s="193">
        <v>3.08</v>
      </c>
      <c r="T27" s="193">
        <v>3.13</v>
      </c>
      <c r="U27" s="193">
        <v>3.22</v>
      </c>
      <c r="V27" s="194">
        <v>3.31</v>
      </c>
      <c r="Z27" s="61">
        <v>26.0</v>
      </c>
      <c r="AA27" s="66">
        <v>20.92</v>
      </c>
    </row>
    <row r="28" ht="12.75" customHeight="1">
      <c r="A28" s="19">
        <v>26.0</v>
      </c>
      <c r="B28" s="203">
        <v>23.66</v>
      </c>
      <c r="C28" s="203">
        <v>26.16</v>
      </c>
      <c r="D28" s="203">
        <v>30.34</v>
      </c>
      <c r="E28" s="207">
        <v>39.1</v>
      </c>
      <c r="F28" s="207">
        <v>50.9</v>
      </c>
      <c r="G28" s="208">
        <v>64.83</v>
      </c>
      <c r="H28" s="207">
        <v>76.85</v>
      </c>
      <c r="I28" s="207">
        <v>89.34</v>
      </c>
      <c r="J28" s="89">
        <v>174.05</v>
      </c>
      <c r="L28" s="61">
        <f t="shared" si="2"/>
        <v>0.5625</v>
      </c>
      <c r="M28" s="191">
        <v>9.0</v>
      </c>
      <c r="N28" s="197">
        <v>3.12</v>
      </c>
      <c r="O28" s="197">
        <v>3.12</v>
      </c>
      <c r="P28" s="193">
        <v>3.12</v>
      </c>
      <c r="Q28" s="193">
        <v>3.22</v>
      </c>
      <c r="R28" s="193">
        <v>3.28</v>
      </c>
      <c r="S28" s="193">
        <v>3.34</v>
      </c>
      <c r="T28" s="193">
        <v>3.39</v>
      </c>
      <c r="U28" s="193">
        <v>3.49</v>
      </c>
      <c r="V28" s="194">
        <v>3.59</v>
      </c>
      <c r="Z28" s="61">
        <v>27.0</v>
      </c>
      <c r="AA28" s="66">
        <v>21.62</v>
      </c>
    </row>
    <row r="29" ht="12.75" customHeight="1">
      <c r="A29" s="23">
        <v>27.0</v>
      </c>
      <c r="B29" s="206">
        <v>25.15</v>
      </c>
      <c r="C29" s="206">
        <v>27.62</v>
      </c>
      <c r="D29" s="206">
        <v>31.73</v>
      </c>
      <c r="E29" s="207">
        <v>41.52</v>
      </c>
      <c r="F29" s="207">
        <v>55.54</v>
      </c>
      <c r="G29" s="208">
        <v>65.72</v>
      </c>
      <c r="H29" s="207">
        <v>78.81</v>
      </c>
      <c r="I29" s="207">
        <v>92.66</v>
      </c>
      <c r="J29" s="89">
        <v>180.63</v>
      </c>
      <c r="L29" s="61">
        <f t="shared" si="2"/>
        <v>0.625</v>
      </c>
      <c r="M29" s="191">
        <v>10.0</v>
      </c>
      <c r="N29" s="197">
        <v>3.13</v>
      </c>
      <c r="O29" s="197">
        <v>3.13</v>
      </c>
      <c r="P29" s="193">
        <v>3.13</v>
      </c>
      <c r="Q29" s="193">
        <v>3.25</v>
      </c>
      <c r="R29" s="193">
        <v>3.31</v>
      </c>
      <c r="S29" s="193">
        <v>3.37</v>
      </c>
      <c r="T29" s="193">
        <v>3.42</v>
      </c>
      <c r="U29" s="193">
        <v>3.53</v>
      </c>
      <c r="V29" s="194">
        <v>3.64</v>
      </c>
      <c r="Z29" s="61">
        <v>28.0</v>
      </c>
      <c r="AA29" s="66">
        <v>22.32</v>
      </c>
    </row>
    <row r="30" ht="12.75" customHeight="1">
      <c r="A30" s="23">
        <v>28.0</v>
      </c>
      <c r="B30" s="206">
        <v>26.02</v>
      </c>
      <c r="C30" s="206">
        <v>28.32</v>
      </c>
      <c r="D30" s="206">
        <v>32.17</v>
      </c>
      <c r="E30" s="207">
        <v>42.71</v>
      </c>
      <c r="F30" s="207">
        <v>57.01</v>
      </c>
      <c r="G30" s="208">
        <v>66.64</v>
      </c>
      <c r="H30" s="207">
        <v>80.69</v>
      </c>
      <c r="I30" s="208">
        <v>96.37</v>
      </c>
      <c r="J30" s="89">
        <v>187.41</v>
      </c>
      <c r="L30" s="61">
        <f t="shared" si="2"/>
        <v>0.6875</v>
      </c>
      <c r="M30" s="191">
        <v>11.0</v>
      </c>
      <c r="N30" s="197">
        <v>3.15</v>
      </c>
      <c r="O30" s="197">
        <v>3.15</v>
      </c>
      <c r="P30" s="193">
        <v>3.15</v>
      </c>
      <c r="Q30" s="193">
        <v>3.27</v>
      </c>
      <c r="R30" s="193">
        <v>3.33</v>
      </c>
      <c r="S30" s="193">
        <v>3.39</v>
      </c>
      <c r="T30" s="193">
        <v>3.46</v>
      </c>
      <c r="U30" s="193">
        <v>3.57</v>
      </c>
      <c r="V30" s="194">
        <v>3.68</v>
      </c>
      <c r="Z30" s="61">
        <v>29.0</v>
      </c>
      <c r="AA30" s="66">
        <v>23.02</v>
      </c>
    </row>
    <row r="31" ht="12.75" customHeight="1">
      <c r="A31" s="23">
        <v>29.0</v>
      </c>
      <c r="B31" s="206">
        <v>26.9</v>
      </c>
      <c r="C31" s="206">
        <v>29.01</v>
      </c>
      <c r="D31" s="206">
        <v>32.51</v>
      </c>
      <c r="E31" s="207">
        <v>43.89</v>
      </c>
      <c r="F31" s="207">
        <v>57.78</v>
      </c>
      <c r="G31" s="208">
        <v>67.78</v>
      </c>
      <c r="H31" s="207">
        <v>82.6</v>
      </c>
      <c r="I31" s="208">
        <v>99.09</v>
      </c>
      <c r="J31" s="89">
        <v>192.42</v>
      </c>
      <c r="L31" s="61">
        <f t="shared" si="2"/>
        <v>0.75</v>
      </c>
      <c r="M31" s="191">
        <v>12.0</v>
      </c>
      <c r="N31" s="197">
        <v>3.16</v>
      </c>
      <c r="O31" s="197">
        <v>3.16</v>
      </c>
      <c r="P31" s="193">
        <v>3.16</v>
      </c>
      <c r="Q31" s="193">
        <v>3.29</v>
      </c>
      <c r="R31" s="193">
        <v>3.35</v>
      </c>
      <c r="S31" s="193">
        <v>3.42</v>
      </c>
      <c r="T31" s="193">
        <v>3.49</v>
      </c>
      <c r="U31" s="193">
        <v>3.61</v>
      </c>
      <c r="V31" s="194">
        <v>3.73</v>
      </c>
      <c r="Z31" s="61">
        <v>30.0</v>
      </c>
      <c r="AA31" s="66">
        <v>23.72</v>
      </c>
    </row>
    <row r="32" ht="12.75" customHeight="1">
      <c r="A32" s="23">
        <v>30.0</v>
      </c>
      <c r="B32" s="209">
        <v>27.79</v>
      </c>
      <c r="C32" s="209">
        <v>29.73</v>
      </c>
      <c r="D32" s="209">
        <v>32.98</v>
      </c>
      <c r="E32" s="210">
        <v>44.92</v>
      </c>
      <c r="F32" s="210">
        <v>58.58</v>
      </c>
      <c r="G32" s="211">
        <v>69.73</v>
      </c>
      <c r="H32" s="210">
        <v>84.47</v>
      </c>
      <c r="I32" s="211">
        <v>101.21</v>
      </c>
      <c r="J32" s="90">
        <v>196.58</v>
      </c>
      <c r="L32" s="61">
        <f t="shared" si="2"/>
        <v>0.8125</v>
      </c>
      <c r="M32" s="191">
        <v>13.0</v>
      </c>
      <c r="N32" s="197">
        <v>3.44</v>
      </c>
      <c r="O32" s="197">
        <v>3.44</v>
      </c>
      <c r="P32" s="193">
        <v>3.44</v>
      </c>
      <c r="Q32" s="193">
        <v>3.58</v>
      </c>
      <c r="R32" s="193">
        <v>3.65</v>
      </c>
      <c r="S32" s="193">
        <v>3.72</v>
      </c>
      <c r="T32" s="193">
        <v>3.79</v>
      </c>
      <c r="U32" s="193">
        <v>3.93</v>
      </c>
      <c r="V32" s="194">
        <v>4.05</v>
      </c>
      <c r="Z32" s="61">
        <v>31.0</v>
      </c>
      <c r="AA32" s="66">
        <v>24.42</v>
      </c>
    </row>
    <row r="33" ht="12.75" customHeight="1">
      <c r="A33" s="9">
        <v>31.0</v>
      </c>
      <c r="B33" s="198">
        <v>28.67</v>
      </c>
      <c r="C33" s="198">
        <v>30.41</v>
      </c>
      <c r="D33" s="198">
        <v>33.31</v>
      </c>
      <c r="E33" s="200">
        <v>45.64</v>
      </c>
      <c r="F33" s="200">
        <v>59.34</v>
      </c>
      <c r="G33" s="212">
        <v>70.76</v>
      </c>
      <c r="H33" s="200">
        <v>86.38</v>
      </c>
      <c r="I33" s="212">
        <v>103.57</v>
      </c>
      <c r="J33" s="91">
        <v>202.22</v>
      </c>
      <c r="L33" s="61">
        <f t="shared" si="2"/>
        <v>0.875</v>
      </c>
      <c r="M33" s="191">
        <v>14.0</v>
      </c>
      <c r="N33" s="197">
        <v>3.46</v>
      </c>
      <c r="O33" s="197">
        <v>3.46</v>
      </c>
      <c r="P33" s="193">
        <v>3.46</v>
      </c>
      <c r="Q33" s="193">
        <v>3.6</v>
      </c>
      <c r="R33" s="193">
        <v>3.68</v>
      </c>
      <c r="S33" s="193">
        <v>3.75</v>
      </c>
      <c r="T33" s="193">
        <v>3.83</v>
      </c>
      <c r="U33" s="193">
        <v>3.97</v>
      </c>
      <c r="V33" s="194">
        <v>4.1</v>
      </c>
      <c r="Z33" s="61">
        <v>32.0</v>
      </c>
      <c r="AA33" s="66">
        <v>25.12</v>
      </c>
    </row>
    <row r="34" ht="12.75" customHeight="1">
      <c r="A34" s="33">
        <v>32.0</v>
      </c>
      <c r="B34" s="200">
        <v>28.96</v>
      </c>
      <c r="C34" s="200">
        <v>30.86</v>
      </c>
      <c r="D34" s="200">
        <v>34.03</v>
      </c>
      <c r="E34" s="200">
        <v>46.41</v>
      </c>
      <c r="F34" s="200">
        <v>60.04</v>
      </c>
      <c r="G34" s="212">
        <v>71.71</v>
      </c>
      <c r="H34" s="200">
        <v>88.29</v>
      </c>
      <c r="I34" s="212">
        <v>105.46</v>
      </c>
      <c r="J34" s="91">
        <v>206.34</v>
      </c>
      <c r="L34" s="61">
        <f t="shared" si="2"/>
        <v>0.9375</v>
      </c>
      <c r="M34" s="191">
        <v>15.0</v>
      </c>
      <c r="N34" s="197">
        <v>3.47</v>
      </c>
      <c r="O34" s="197">
        <v>3.47</v>
      </c>
      <c r="P34" s="193">
        <v>3.47</v>
      </c>
      <c r="Q34" s="193">
        <v>3.62</v>
      </c>
      <c r="R34" s="193">
        <v>3.7</v>
      </c>
      <c r="S34" s="193">
        <v>3.78</v>
      </c>
      <c r="T34" s="193">
        <v>3.86</v>
      </c>
      <c r="U34" s="193">
        <v>4.01</v>
      </c>
      <c r="V34" s="194">
        <v>4.15</v>
      </c>
      <c r="Z34" s="61">
        <v>33.0</v>
      </c>
      <c r="AA34" s="66">
        <v>25.82</v>
      </c>
    </row>
    <row r="35" ht="12.75" customHeight="1">
      <c r="A35" s="33">
        <v>33.0</v>
      </c>
      <c r="B35" s="200">
        <v>29.36</v>
      </c>
      <c r="C35" s="200">
        <v>31.47</v>
      </c>
      <c r="D35" s="200">
        <v>34.99</v>
      </c>
      <c r="E35" s="200">
        <v>47.58</v>
      </c>
      <c r="F35" s="200">
        <v>60.84</v>
      </c>
      <c r="G35" s="212">
        <v>73.13</v>
      </c>
      <c r="H35" s="200">
        <v>90.17</v>
      </c>
      <c r="I35" s="212">
        <v>107.64</v>
      </c>
      <c r="J35" s="91">
        <v>210.15</v>
      </c>
      <c r="L35" s="214">
        <f t="shared" si="2"/>
        <v>0.9999375</v>
      </c>
      <c r="M35" s="215">
        <v>15.999</v>
      </c>
      <c r="N35" s="216">
        <v>3.49</v>
      </c>
      <c r="O35" s="216">
        <v>3.49</v>
      </c>
      <c r="P35" s="217">
        <v>3.49</v>
      </c>
      <c r="Q35" s="217">
        <v>3.65</v>
      </c>
      <c r="R35" s="217">
        <v>3.73</v>
      </c>
      <c r="S35" s="217">
        <v>3.82</v>
      </c>
      <c r="T35" s="217">
        <v>3.9</v>
      </c>
      <c r="U35" s="217">
        <v>4.06</v>
      </c>
      <c r="V35" s="218">
        <v>4.2</v>
      </c>
      <c r="Z35" s="61">
        <v>34.0</v>
      </c>
      <c r="AA35" s="66">
        <v>26.52</v>
      </c>
    </row>
    <row r="36" ht="12.75" customHeight="1">
      <c r="A36" s="33">
        <v>34.0</v>
      </c>
      <c r="B36" s="200">
        <v>29.56</v>
      </c>
      <c r="C36" s="200">
        <v>31.94</v>
      </c>
      <c r="D36" s="200">
        <v>35.92</v>
      </c>
      <c r="E36" s="200">
        <v>48.8</v>
      </c>
      <c r="F36" s="200">
        <v>62.17</v>
      </c>
      <c r="G36" s="212">
        <v>74.92</v>
      </c>
      <c r="H36" s="200">
        <v>92.07</v>
      </c>
      <c r="I36" s="212">
        <v>109.76</v>
      </c>
      <c r="J36" s="91">
        <v>214.13</v>
      </c>
      <c r="Z36" s="61">
        <v>35.0</v>
      </c>
      <c r="AA36" s="66">
        <v>27.22</v>
      </c>
    </row>
    <row r="37" ht="12.75" customHeight="1">
      <c r="A37" s="16">
        <v>35.0</v>
      </c>
      <c r="B37" s="201">
        <v>29.84</v>
      </c>
      <c r="C37" s="201">
        <v>32.44</v>
      </c>
      <c r="D37" s="201">
        <v>36.77</v>
      </c>
      <c r="E37" s="201">
        <v>49.5</v>
      </c>
      <c r="F37" s="201">
        <v>63.51</v>
      </c>
      <c r="G37" s="213">
        <v>76.96</v>
      </c>
      <c r="H37" s="201">
        <v>93.96</v>
      </c>
      <c r="I37" s="213">
        <v>111.46</v>
      </c>
      <c r="J37" s="92">
        <v>217.77</v>
      </c>
      <c r="L37" s="188" t="s">
        <v>50</v>
      </c>
      <c r="N37" s="189">
        <v>1.0</v>
      </c>
      <c r="O37" s="189">
        <v>2.0</v>
      </c>
      <c r="P37" s="189">
        <v>3.0</v>
      </c>
      <c r="Q37" s="190">
        <v>4.0</v>
      </c>
      <c r="R37" s="190">
        <v>5.0</v>
      </c>
      <c r="S37" s="190">
        <v>6.0</v>
      </c>
      <c r="T37" s="190">
        <v>7.0</v>
      </c>
      <c r="U37" s="190">
        <v>8.0</v>
      </c>
      <c r="V37" s="190">
        <v>9.0</v>
      </c>
      <c r="Z37" s="61">
        <v>36.0</v>
      </c>
      <c r="AA37" s="66">
        <v>27.92</v>
      </c>
    </row>
    <row r="38" ht="12.75" customHeight="1">
      <c r="A38" s="5">
        <v>36.0</v>
      </c>
      <c r="B38" s="196">
        <v>30.13</v>
      </c>
      <c r="C38" s="196">
        <v>33.03</v>
      </c>
      <c r="D38" s="196">
        <v>37.86</v>
      </c>
      <c r="E38" s="196">
        <v>50.17</v>
      </c>
      <c r="F38" s="196">
        <v>64.9</v>
      </c>
      <c r="G38" s="196">
        <v>78.95</v>
      </c>
      <c r="H38" s="196">
        <v>95.26</v>
      </c>
      <c r="I38" s="196">
        <v>113.45</v>
      </c>
      <c r="J38" s="93">
        <v>221.48</v>
      </c>
      <c r="L38" s="61">
        <f t="shared" ref="L38:L53" si="4">M38/16</f>
        <v>0.0625</v>
      </c>
      <c r="M38" s="191">
        <v>1.0</v>
      </c>
      <c r="N38" s="219">
        <f t="shared" ref="N38:U38" si="3">N20-N2</f>
        <v>-0.98</v>
      </c>
      <c r="O38" s="219">
        <f t="shared" si="3"/>
        <v>-1.03</v>
      </c>
      <c r="P38" s="220">
        <f t="shared" si="3"/>
        <v>-1.05</v>
      </c>
      <c r="Q38" s="220">
        <f t="shared" si="3"/>
        <v>-1.1</v>
      </c>
      <c r="R38" s="220">
        <f t="shared" si="3"/>
        <v>-1.14</v>
      </c>
      <c r="S38" s="220">
        <f t="shared" si="3"/>
        <v>-1.21</v>
      </c>
      <c r="T38" s="220">
        <f t="shared" si="3"/>
        <v>-1.26</v>
      </c>
      <c r="U38" s="220">
        <f t="shared" si="3"/>
        <v>-1.39</v>
      </c>
      <c r="V38" s="194"/>
      <c r="Z38" s="61">
        <v>37.0</v>
      </c>
      <c r="AA38" s="66">
        <v>28.62</v>
      </c>
    </row>
    <row r="39" ht="12.75" customHeight="1">
      <c r="A39" s="9">
        <v>37.0</v>
      </c>
      <c r="B39" s="198">
        <v>30.41</v>
      </c>
      <c r="C39" s="198">
        <v>33.47</v>
      </c>
      <c r="D39" s="198">
        <v>38.57</v>
      </c>
      <c r="E39" s="94">
        <v>50.89</v>
      </c>
      <c r="F39" s="94">
        <v>66.06</v>
      </c>
      <c r="G39" s="94">
        <v>81.06</v>
      </c>
      <c r="H39" s="94">
        <v>96.52</v>
      </c>
      <c r="I39" s="94">
        <v>115.4</v>
      </c>
      <c r="J39" s="94">
        <v>225.14</v>
      </c>
      <c r="L39" s="61">
        <f t="shared" si="4"/>
        <v>0.125</v>
      </c>
      <c r="M39" s="191">
        <v>2.0</v>
      </c>
      <c r="N39" s="221">
        <f t="shared" ref="N39:U39" si="5">N21-N3</f>
        <v>-0.97</v>
      </c>
      <c r="O39" s="221">
        <f t="shared" si="5"/>
        <v>-1.02</v>
      </c>
      <c r="P39" s="220">
        <f t="shared" si="5"/>
        <v>-1.04</v>
      </c>
      <c r="Q39" s="220">
        <f t="shared" si="5"/>
        <v>-1.09</v>
      </c>
      <c r="R39" s="220">
        <f t="shared" si="5"/>
        <v>-1.13</v>
      </c>
      <c r="S39" s="220">
        <f t="shared" si="5"/>
        <v>-1.19</v>
      </c>
      <c r="T39" s="220">
        <f t="shared" si="5"/>
        <v>-1.23</v>
      </c>
      <c r="U39" s="220">
        <f t="shared" si="5"/>
        <v>-1.35</v>
      </c>
      <c r="V39" s="194"/>
      <c r="Z39" s="61">
        <v>38.0</v>
      </c>
      <c r="AA39" s="66">
        <v>29.32</v>
      </c>
    </row>
    <row r="40" ht="12.75" customHeight="1">
      <c r="A40" s="13">
        <v>38.0</v>
      </c>
      <c r="B40" s="200">
        <v>30.63</v>
      </c>
      <c r="C40" s="200">
        <v>33.97</v>
      </c>
      <c r="D40" s="200">
        <v>39.52</v>
      </c>
      <c r="E40" s="91">
        <v>51.54</v>
      </c>
      <c r="F40" s="91">
        <v>67.4</v>
      </c>
      <c r="G40" s="91">
        <v>83.36</v>
      </c>
      <c r="H40" s="91">
        <v>97.64</v>
      </c>
      <c r="I40" s="200">
        <v>117.33</v>
      </c>
      <c r="J40" s="95">
        <v>228.74</v>
      </c>
      <c r="L40" s="61">
        <f t="shared" si="4"/>
        <v>0.1875</v>
      </c>
      <c r="M40" s="191">
        <v>3.0</v>
      </c>
      <c r="N40" s="221">
        <f t="shared" ref="N40:U40" si="6">N22-N4</f>
        <v>-0.96</v>
      </c>
      <c r="O40" s="221">
        <f t="shared" si="6"/>
        <v>-1.01</v>
      </c>
      <c r="P40" s="220">
        <f t="shared" si="6"/>
        <v>-1.03</v>
      </c>
      <c r="Q40" s="220">
        <f t="shared" si="6"/>
        <v>-1.07</v>
      </c>
      <c r="R40" s="220">
        <f t="shared" si="6"/>
        <v>-1.11</v>
      </c>
      <c r="S40" s="220">
        <f t="shared" si="6"/>
        <v>-1.17</v>
      </c>
      <c r="T40" s="220">
        <f t="shared" si="6"/>
        <v>-1.21</v>
      </c>
      <c r="U40" s="220">
        <f t="shared" si="6"/>
        <v>-1.32</v>
      </c>
      <c r="V40" s="194"/>
      <c r="Z40" s="61">
        <v>39.0</v>
      </c>
      <c r="AA40" s="66">
        <v>30.02</v>
      </c>
    </row>
    <row r="41" ht="12.75" customHeight="1">
      <c r="A41" s="13">
        <v>39.0</v>
      </c>
      <c r="B41" s="200">
        <v>30.87</v>
      </c>
      <c r="C41" s="200">
        <v>34.47</v>
      </c>
      <c r="D41" s="200">
        <v>40.47</v>
      </c>
      <c r="E41" s="91">
        <v>52.14</v>
      </c>
      <c r="F41" s="200">
        <v>68.81</v>
      </c>
      <c r="G41" s="95">
        <v>85.37</v>
      </c>
      <c r="H41" s="91">
        <v>100.29</v>
      </c>
      <c r="I41" s="91">
        <v>119.15</v>
      </c>
      <c r="J41" s="91">
        <v>232.28</v>
      </c>
      <c r="L41" s="61">
        <f t="shared" si="4"/>
        <v>0.25</v>
      </c>
      <c r="M41" s="191">
        <v>4.0</v>
      </c>
      <c r="N41" s="221">
        <f t="shared" ref="N41:U41" si="7">N23-N5</f>
        <v>-0.95</v>
      </c>
      <c r="O41" s="221">
        <f t="shared" si="7"/>
        <v>-1</v>
      </c>
      <c r="P41" s="220">
        <f t="shared" si="7"/>
        <v>-1.02</v>
      </c>
      <c r="Q41" s="220">
        <f t="shared" si="7"/>
        <v>-1.06</v>
      </c>
      <c r="R41" s="220">
        <f t="shared" si="7"/>
        <v>-1.08</v>
      </c>
      <c r="S41" s="220">
        <f t="shared" si="7"/>
        <v>-1.14</v>
      </c>
      <c r="T41" s="220">
        <f t="shared" si="7"/>
        <v>-1.18</v>
      </c>
      <c r="U41" s="220">
        <f t="shared" si="7"/>
        <v>-1.28</v>
      </c>
      <c r="V41" s="194"/>
      <c r="Z41" s="61">
        <v>40.0</v>
      </c>
      <c r="AA41" s="66">
        <v>30.72</v>
      </c>
    </row>
    <row r="42" ht="12.75" customHeight="1">
      <c r="A42" s="16">
        <v>40.0</v>
      </c>
      <c r="B42" s="201">
        <v>31.13</v>
      </c>
      <c r="C42" s="201">
        <v>34.95</v>
      </c>
      <c r="D42" s="201">
        <v>41.32</v>
      </c>
      <c r="E42" s="92">
        <v>52.83</v>
      </c>
      <c r="F42" s="91">
        <v>70.26</v>
      </c>
      <c r="G42" s="91">
        <v>86.77</v>
      </c>
      <c r="H42" s="91">
        <v>102.58</v>
      </c>
      <c r="I42" s="91">
        <v>120.86</v>
      </c>
      <c r="J42" s="92">
        <v>235.42</v>
      </c>
      <c r="L42" s="61">
        <f t="shared" si="4"/>
        <v>0.3125</v>
      </c>
      <c r="M42" s="191">
        <v>5.0</v>
      </c>
      <c r="N42" s="221">
        <f t="shared" ref="N42:U42" si="8">N24-N6</f>
        <v>-1.15</v>
      </c>
      <c r="O42" s="221">
        <f t="shared" si="8"/>
        <v>-1.22</v>
      </c>
      <c r="P42" s="220">
        <f t="shared" si="8"/>
        <v>-1.25</v>
      </c>
      <c r="Q42" s="220">
        <f t="shared" si="8"/>
        <v>-1.24</v>
      </c>
      <c r="R42" s="220">
        <f t="shared" si="8"/>
        <v>-1.25</v>
      </c>
      <c r="S42" s="220">
        <f t="shared" si="8"/>
        <v>-1.25</v>
      </c>
      <c r="T42" s="220">
        <f t="shared" si="8"/>
        <v>-1.28</v>
      </c>
      <c r="U42" s="220">
        <f t="shared" si="8"/>
        <v>-1.34</v>
      </c>
      <c r="V42" s="194"/>
      <c r="Z42" s="61">
        <v>41.0</v>
      </c>
      <c r="AA42" s="66">
        <v>31.42</v>
      </c>
    </row>
    <row r="43" ht="12.75" customHeight="1">
      <c r="A43" s="19">
        <v>41.0</v>
      </c>
      <c r="B43" s="203">
        <v>31.45</v>
      </c>
      <c r="C43" s="203">
        <v>35.41</v>
      </c>
      <c r="D43" s="203">
        <v>42.02</v>
      </c>
      <c r="E43" s="204">
        <v>53.4</v>
      </c>
      <c r="F43" s="204">
        <v>70.88</v>
      </c>
      <c r="G43" s="205">
        <v>88.25</v>
      </c>
      <c r="H43" s="204">
        <v>104.82</v>
      </c>
      <c r="I43" s="204">
        <v>122.79</v>
      </c>
      <c r="J43" s="96">
        <v>240.71</v>
      </c>
      <c r="L43" s="61">
        <f t="shared" si="4"/>
        <v>0.375</v>
      </c>
      <c r="M43" s="191">
        <v>6.0</v>
      </c>
      <c r="N43" s="221">
        <f t="shared" ref="N43:U43" si="9">N25-N7</f>
        <v>-1.14</v>
      </c>
      <c r="O43" s="221">
        <f t="shared" si="9"/>
        <v>-1.21</v>
      </c>
      <c r="P43" s="220">
        <f t="shared" si="9"/>
        <v>-1.24</v>
      </c>
      <c r="Q43" s="220">
        <f t="shared" si="9"/>
        <v>-1.22</v>
      </c>
      <c r="R43" s="220">
        <f t="shared" si="9"/>
        <v>-1.22</v>
      </c>
      <c r="S43" s="220">
        <f t="shared" si="9"/>
        <v>-1.22</v>
      </c>
      <c r="T43" s="220">
        <f t="shared" si="9"/>
        <v>-1.25</v>
      </c>
      <c r="U43" s="220">
        <f t="shared" si="9"/>
        <v>-1.3</v>
      </c>
      <c r="V43" s="194"/>
      <c r="Z43" s="61">
        <v>42.0</v>
      </c>
      <c r="AA43" s="66">
        <v>32.12</v>
      </c>
    </row>
    <row r="44" ht="12.75" customHeight="1">
      <c r="A44" s="23">
        <v>42.0</v>
      </c>
      <c r="B44" s="206">
        <v>31.69</v>
      </c>
      <c r="C44" s="206">
        <v>35.68</v>
      </c>
      <c r="D44" s="206">
        <v>42.35</v>
      </c>
      <c r="E44" s="207">
        <v>53.87</v>
      </c>
      <c r="F44" s="207">
        <v>72.09</v>
      </c>
      <c r="G44" s="208">
        <v>89.84</v>
      </c>
      <c r="H44" s="207">
        <v>106.29</v>
      </c>
      <c r="I44" s="207">
        <v>124.36</v>
      </c>
      <c r="J44" s="89">
        <v>244.0</v>
      </c>
      <c r="L44" s="61">
        <f t="shared" si="4"/>
        <v>0.4375</v>
      </c>
      <c r="M44" s="191">
        <v>7.0</v>
      </c>
      <c r="N44" s="221">
        <f t="shared" ref="N44:U44" si="10">N26-N8</f>
        <v>-1.12</v>
      </c>
      <c r="O44" s="221">
        <f t="shared" si="10"/>
        <v>-1.19</v>
      </c>
      <c r="P44" s="220">
        <f t="shared" si="10"/>
        <v>-1.22</v>
      </c>
      <c r="Q44" s="220">
        <f t="shared" si="10"/>
        <v>-1.19</v>
      </c>
      <c r="R44" s="220">
        <f t="shared" si="10"/>
        <v>-1.2</v>
      </c>
      <c r="S44" s="220">
        <f t="shared" si="10"/>
        <v>-1.19</v>
      </c>
      <c r="T44" s="220">
        <f t="shared" si="10"/>
        <v>-1.21</v>
      </c>
      <c r="U44" s="220">
        <f t="shared" si="10"/>
        <v>-1.26</v>
      </c>
      <c r="V44" s="194"/>
      <c r="Z44" s="61">
        <v>43.0</v>
      </c>
      <c r="AA44" s="66">
        <v>32.82</v>
      </c>
    </row>
    <row r="45" ht="12.75" customHeight="1">
      <c r="A45" s="19">
        <v>43.0</v>
      </c>
      <c r="B45" s="206">
        <v>32.09</v>
      </c>
      <c r="C45" s="206">
        <v>36.05</v>
      </c>
      <c r="D45" s="206">
        <v>42.66</v>
      </c>
      <c r="E45" s="207">
        <v>54.35</v>
      </c>
      <c r="F45" s="207">
        <v>73.29</v>
      </c>
      <c r="G45" s="208">
        <v>92.03</v>
      </c>
      <c r="H45" s="207">
        <v>107.64</v>
      </c>
      <c r="I45" s="207">
        <v>125.7</v>
      </c>
      <c r="J45" s="89">
        <v>247.12</v>
      </c>
      <c r="L45" s="61">
        <f t="shared" si="4"/>
        <v>0.5</v>
      </c>
      <c r="M45" s="191">
        <v>8.0</v>
      </c>
      <c r="N45" s="221">
        <f t="shared" ref="N45:U45" si="11">N27-N9</f>
        <v>-1.11</v>
      </c>
      <c r="O45" s="221">
        <f t="shared" si="11"/>
        <v>-1.18</v>
      </c>
      <c r="P45" s="220">
        <f t="shared" si="11"/>
        <v>-1.21</v>
      </c>
      <c r="Q45" s="220">
        <f t="shared" si="11"/>
        <v>-1.17</v>
      </c>
      <c r="R45" s="220">
        <f t="shared" si="11"/>
        <v>-1.17</v>
      </c>
      <c r="S45" s="220">
        <f t="shared" si="11"/>
        <v>-1.16</v>
      </c>
      <c r="T45" s="220">
        <f t="shared" si="11"/>
        <v>-1.18</v>
      </c>
      <c r="U45" s="220">
        <f t="shared" si="11"/>
        <v>-1.22</v>
      </c>
      <c r="V45" s="194"/>
      <c r="Z45" s="61">
        <v>44.0</v>
      </c>
      <c r="AA45" s="66">
        <v>33.52</v>
      </c>
    </row>
    <row r="46" ht="12.75" customHeight="1">
      <c r="A46" s="19">
        <v>44.0</v>
      </c>
      <c r="B46" s="206">
        <v>32.31</v>
      </c>
      <c r="C46" s="206">
        <v>36.31</v>
      </c>
      <c r="D46" s="206">
        <v>42.97</v>
      </c>
      <c r="E46" s="207">
        <v>54.83</v>
      </c>
      <c r="F46" s="207">
        <v>74.49</v>
      </c>
      <c r="G46" s="208">
        <v>93.52</v>
      </c>
      <c r="H46" s="207">
        <v>108.95</v>
      </c>
      <c r="I46" s="207">
        <v>127.51</v>
      </c>
      <c r="J46" s="89">
        <v>249.97</v>
      </c>
      <c r="L46" s="61">
        <f t="shared" si="4"/>
        <v>0.5625</v>
      </c>
      <c r="M46" s="191">
        <v>9.0</v>
      </c>
      <c r="N46" s="221">
        <f t="shared" ref="N46:U46" si="12">N28-N10</f>
        <v>-1.5</v>
      </c>
      <c r="O46" s="221">
        <f t="shared" si="12"/>
        <v>-1.57</v>
      </c>
      <c r="P46" s="220">
        <f t="shared" si="12"/>
        <v>-1.62</v>
      </c>
      <c r="Q46" s="220">
        <f t="shared" si="12"/>
        <v>-1.59</v>
      </c>
      <c r="R46" s="220">
        <f t="shared" si="12"/>
        <v>-1.6</v>
      </c>
      <c r="S46" s="220">
        <f t="shared" si="12"/>
        <v>-1.7</v>
      </c>
      <c r="T46" s="220">
        <f t="shared" si="12"/>
        <v>-1.78</v>
      </c>
      <c r="U46" s="220">
        <f t="shared" si="12"/>
        <v>-1.84</v>
      </c>
      <c r="V46" s="194"/>
      <c r="Z46" s="61">
        <v>45.0</v>
      </c>
      <c r="AA46" s="66">
        <v>34.22</v>
      </c>
    </row>
    <row r="47" ht="12.75" customHeight="1">
      <c r="A47" s="27">
        <v>45.0</v>
      </c>
      <c r="B47" s="206">
        <v>32.52</v>
      </c>
      <c r="C47" s="206">
        <v>36.56</v>
      </c>
      <c r="D47" s="209">
        <v>43.29</v>
      </c>
      <c r="E47" s="210">
        <v>55.32</v>
      </c>
      <c r="F47" s="210">
        <v>75.69</v>
      </c>
      <c r="G47" s="211">
        <v>94.57</v>
      </c>
      <c r="H47" s="210">
        <v>110.15</v>
      </c>
      <c r="I47" s="210">
        <v>129.1</v>
      </c>
      <c r="J47" s="90">
        <v>253.13</v>
      </c>
      <c r="L47" s="61">
        <f t="shared" si="4"/>
        <v>0.625</v>
      </c>
      <c r="M47" s="191">
        <v>10.0</v>
      </c>
      <c r="N47" s="221">
        <f t="shared" ref="N47:U47" si="13">N29-N11</f>
        <v>-1.49</v>
      </c>
      <c r="O47" s="221">
        <f t="shared" si="13"/>
        <v>-1.56</v>
      </c>
      <c r="P47" s="220">
        <f t="shared" si="13"/>
        <v>-1.61</v>
      </c>
      <c r="Q47" s="220">
        <f t="shared" si="13"/>
        <v>-1.56</v>
      </c>
      <c r="R47" s="220">
        <f t="shared" si="13"/>
        <v>-1.57</v>
      </c>
      <c r="S47" s="220">
        <f t="shared" si="13"/>
        <v>-1.67</v>
      </c>
      <c r="T47" s="220">
        <f t="shared" si="13"/>
        <v>-1.75</v>
      </c>
      <c r="U47" s="220">
        <f t="shared" si="13"/>
        <v>-1.8</v>
      </c>
      <c r="V47" s="194"/>
      <c r="Z47" s="61">
        <v>46.0</v>
      </c>
      <c r="AA47" s="66">
        <v>34.92</v>
      </c>
    </row>
    <row r="48" ht="12.75" customHeight="1">
      <c r="A48" s="13">
        <v>46.0</v>
      </c>
      <c r="B48" s="198">
        <v>32.82</v>
      </c>
      <c r="C48" s="198">
        <v>36.87</v>
      </c>
      <c r="D48" s="200">
        <v>43.61</v>
      </c>
      <c r="E48" s="200">
        <v>55.81</v>
      </c>
      <c r="F48" s="200">
        <v>76.9</v>
      </c>
      <c r="G48" s="212">
        <v>95.66</v>
      </c>
      <c r="H48" s="200">
        <v>111.36</v>
      </c>
      <c r="I48" s="200">
        <v>130.61</v>
      </c>
      <c r="J48" s="91">
        <v>256.13</v>
      </c>
      <c r="L48" s="61">
        <f t="shared" si="4"/>
        <v>0.6875</v>
      </c>
      <c r="M48" s="191">
        <v>11.0</v>
      </c>
      <c r="N48" s="221">
        <f t="shared" ref="N48:U48" si="14">N30-N12</f>
        <v>-1.47</v>
      </c>
      <c r="O48" s="221">
        <f t="shared" si="14"/>
        <v>-1.54</v>
      </c>
      <c r="P48" s="220">
        <f t="shared" si="14"/>
        <v>-1.59</v>
      </c>
      <c r="Q48" s="220">
        <f t="shared" si="14"/>
        <v>-1.54</v>
      </c>
      <c r="R48" s="220">
        <f t="shared" si="14"/>
        <v>-1.55</v>
      </c>
      <c r="S48" s="220">
        <f t="shared" si="14"/>
        <v>-1.65</v>
      </c>
      <c r="T48" s="220">
        <f t="shared" si="14"/>
        <v>-1.71</v>
      </c>
      <c r="U48" s="220">
        <f t="shared" si="14"/>
        <v>-1.76</v>
      </c>
      <c r="V48" s="194"/>
      <c r="Z48" s="61">
        <v>47.0</v>
      </c>
      <c r="AA48" s="66">
        <v>35.62</v>
      </c>
    </row>
    <row r="49" ht="12.75" customHeight="1">
      <c r="A49" s="13">
        <v>47.0</v>
      </c>
      <c r="B49" s="200">
        <v>33.06</v>
      </c>
      <c r="C49" s="200">
        <v>37.13</v>
      </c>
      <c r="D49" s="200">
        <v>43.92</v>
      </c>
      <c r="E49" s="200">
        <v>56.28</v>
      </c>
      <c r="F49" s="200">
        <v>78.1</v>
      </c>
      <c r="G49" s="212">
        <v>96.67</v>
      </c>
      <c r="H49" s="200">
        <v>112.66</v>
      </c>
      <c r="I49" s="200">
        <v>132.18</v>
      </c>
      <c r="J49" s="91">
        <v>259.0</v>
      </c>
      <c r="L49" s="61">
        <f t="shared" si="4"/>
        <v>0.75</v>
      </c>
      <c r="M49" s="191">
        <v>12.0</v>
      </c>
      <c r="N49" s="221">
        <f t="shared" ref="N49:U49" si="15">N31-N13</f>
        <v>-1.46</v>
      </c>
      <c r="O49" s="221">
        <f t="shared" si="15"/>
        <v>-1.53</v>
      </c>
      <c r="P49" s="220">
        <f t="shared" si="15"/>
        <v>-1.58</v>
      </c>
      <c r="Q49" s="220">
        <f t="shared" si="15"/>
        <v>-1.52</v>
      </c>
      <c r="R49" s="220">
        <f t="shared" si="15"/>
        <v>-1.53</v>
      </c>
      <c r="S49" s="220">
        <f t="shared" si="15"/>
        <v>-1.62</v>
      </c>
      <c r="T49" s="220">
        <f t="shared" si="15"/>
        <v>-1.68</v>
      </c>
      <c r="U49" s="220">
        <f t="shared" si="15"/>
        <v>-1.72</v>
      </c>
      <c r="V49" s="194"/>
      <c r="Z49" s="61">
        <v>48.0</v>
      </c>
      <c r="AA49" s="66">
        <v>36.32</v>
      </c>
    </row>
    <row r="50" ht="12.75" customHeight="1">
      <c r="A50" s="13">
        <v>48.0</v>
      </c>
      <c r="B50" s="200">
        <v>33.35</v>
      </c>
      <c r="C50" s="200">
        <v>37.43</v>
      </c>
      <c r="D50" s="200">
        <v>44.24</v>
      </c>
      <c r="E50" s="200">
        <v>56.77</v>
      </c>
      <c r="F50" s="200">
        <v>79.29</v>
      </c>
      <c r="G50" s="212">
        <v>97.92</v>
      </c>
      <c r="H50" s="200">
        <v>113.76</v>
      </c>
      <c r="I50" s="200">
        <v>133.52</v>
      </c>
      <c r="J50" s="91">
        <v>261.82</v>
      </c>
      <c r="L50" s="61">
        <f t="shared" si="4"/>
        <v>0.8125</v>
      </c>
      <c r="M50" s="191">
        <v>13.0</v>
      </c>
      <c r="N50" s="221">
        <f t="shared" ref="N50:U50" si="16">N32-N14</f>
        <v>-2.41</v>
      </c>
      <c r="O50" s="221">
        <f t="shared" si="16"/>
        <v>-2.49</v>
      </c>
      <c r="P50" s="220">
        <f t="shared" si="16"/>
        <v>-2.56</v>
      </c>
      <c r="Q50" s="220">
        <f t="shared" si="16"/>
        <v>-2.49</v>
      </c>
      <c r="R50" s="220">
        <f t="shared" si="16"/>
        <v>-2.57</v>
      </c>
      <c r="S50" s="220">
        <f t="shared" si="16"/>
        <v>-2.72</v>
      </c>
      <c r="T50" s="220">
        <f t="shared" si="16"/>
        <v>-2.81</v>
      </c>
      <c r="U50" s="220">
        <f t="shared" si="16"/>
        <v>-2.85</v>
      </c>
      <c r="V50" s="194"/>
      <c r="Z50" s="61">
        <v>49.0</v>
      </c>
      <c r="AA50" s="66">
        <v>37.02</v>
      </c>
    </row>
    <row r="51" ht="12.75" customHeight="1">
      <c r="A51" s="13">
        <v>49.0</v>
      </c>
      <c r="B51" s="200">
        <v>33.62</v>
      </c>
      <c r="C51" s="200">
        <v>37.72</v>
      </c>
      <c r="D51" s="200">
        <v>44.54</v>
      </c>
      <c r="E51" s="200">
        <v>57.26</v>
      </c>
      <c r="F51" s="200">
        <v>80.5</v>
      </c>
      <c r="G51" s="212">
        <v>99.29</v>
      </c>
      <c r="H51" s="200">
        <v>114.98</v>
      </c>
      <c r="I51" s="200">
        <v>134.85</v>
      </c>
      <c r="J51" s="91">
        <v>264.38</v>
      </c>
      <c r="L51" s="61">
        <f t="shared" si="4"/>
        <v>0.875</v>
      </c>
      <c r="M51" s="191">
        <v>14.0</v>
      </c>
      <c r="N51" s="221">
        <f t="shared" ref="N51:U51" si="17">N33-N15</f>
        <v>-2.39</v>
      </c>
      <c r="O51" s="221">
        <f t="shared" si="17"/>
        <v>-2.47</v>
      </c>
      <c r="P51" s="220">
        <f t="shared" si="17"/>
        <v>-2.54</v>
      </c>
      <c r="Q51" s="220">
        <f t="shared" si="17"/>
        <v>-2.47</v>
      </c>
      <c r="R51" s="220">
        <f t="shared" si="17"/>
        <v>-2.54</v>
      </c>
      <c r="S51" s="220">
        <f t="shared" si="17"/>
        <v>-2.69</v>
      </c>
      <c r="T51" s="220">
        <f t="shared" si="17"/>
        <v>-2.77</v>
      </c>
      <c r="U51" s="220">
        <f t="shared" si="17"/>
        <v>-2.81</v>
      </c>
      <c r="V51" s="194"/>
      <c r="Z51" s="61">
        <v>50.0</v>
      </c>
      <c r="AA51" s="66">
        <v>37.72</v>
      </c>
    </row>
    <row r="52" ht="12.75" customHeight="1">
      <c r="A52" s="13">
        <v>50.0</v>
      </c>
      <c r="B52" s="201">
        <v>33.75</v>
      </c>
      <c r="C52" s="201">
        <v>37.91</v>
      </c>
      <c r="D52" s="201">
        <v>44.85</v>
      </c>
      <c r="E52" s="201">
        <v>57.75</v>
      </c>
      <c r="F52" s="201">
        <v>81.72</v>
      </c>
      <c r="G52" s="213">
        <v>100.7</v>
      </c>
      <c r="H52" s="201">
        <v>116.47</v>
      </c>
      <c r="I52" s="201">
        <v>136.3</v>
      </c>
      <c r="J52" s="92">
        <v>267.21</v>
      </c>
      <c r="L52" s="61">
        <f t="shared" si="4"/>
        <v>0.9375</v>
      </c>
      <c r="M52" s="191">
        <v>15.0</v>
      </c>
      <c r="N52" s="221">
        <f t="shared" ref="N52:U52" si="18">N34-N16</f>
        <v>-2.38</v>
      </c>
      <c r="O52" s="221">
        <f t="shared" si="18"/>
        <v>-2.46</v>
      </c>
      <c r="P52" s="220">
        <f t="shared" si="18"/>
        <v>-2.53</v>
      </c>
      <c r="Q52" s="220">
        <f t="shared" si="18"/>
        <v>-2.45</v>
      </c>
      <c r="R52" s="220">
        <f t="shared" si="18"/>
        <v>-2.52</v>
      </c>
      <c r="S52" s="220">
        <f t="shared" si="18"/>
        <v>-2.66</v>
      </c>
      <c r="T52" s="220">
        <f t="shared" si="18"/>
        <v>-2.74</v>
      </c>
      <c r="U52" s="220">
        <f t="shared" si="18"/>
        <v>-2.77</v>
      </c>
      <c r="V52" s="194"/>
      <c r="Z52" s="61">
        <v>51.0</v>
      </c>
      <c r="AA52" s="66">
        <v>38.42</v>
      </c>
    </row>
    <row r="53" ht="12.75" customHeight="1">
      <c r="A53" s="31">
        <v>51.0</v>
      </c>
      <c r="B53" s="203">
        <v>34.3</v>
      </c>
      <c r="C53" s="203">
        <v>38.37</v>
      </c>
      <c r="D53" s="203">
        <v>45.17</v>
      </c>
      <c r="E53" s="207">
        <v>58.2</v>
      </c>
      <c r="F53" s="207">
        <v>83.12</v>
      </c>
      <c r="G53" s="208">
        <v>102.11</v>
      </c>
      <c r="H53" s="207">
        <v>118.17</v>
      </c>
      <c r="I53" s="207">
        <v>137.64</v>
      </c>
      <c r="J53" s="89">
        <v>271.85</v>
      </c>
      <c r="L53" s="214">
        <f t="shared" si="4"/>
        <v>0.9999375</v>
      </c>
      <c r="M53" s="215">
        <v>15.999</v>
      </c>
      <c r="N53" s="222">
        <f t="shared" ref="N53:U53" si="19">N35-N17</f>
        <v>-2.36</v>
      </c>
      <c r="O53" s="222">
        <f t="shared" si="19"/>
        <v>-2.44</v>
      </c>
      <c r="P53" s="223">
        <f t="shared" si="19"/>
        <v>-2.51</v>
      </c>
      <c r="Q53" s="223">
        <f t="shared" si="19"/>
        <v>-2.42</v>
      </c>
      <c r="R53" s="223">
        <f t="shared" si="19"/>
        <v>-2.49</v>
      </c>
      <c r="S53" s="223">
        <f t="shared" si="19"/>
        <v>-2.62</v>
      </c>
      <c r="T53" s="223">
        <f t="shared" si="19"/>
        <v>-2.7</v>
      </c>
      <c r="U53" s="223">
        <f t="shared" si="19"/>
        <v>-2.72</v>
      </c>
      <c r="V53" s="218"/>
      <c r="Z53" s="61">
        <v>52.0</v>
      </c>
      <c r="AA53" s="66">
        <v>39.12</v>
      </c>
    </row>
    <row r="54" ht="12.75" customHeight="1">
      <c r="A54" s="19">
        <v>52.0</v>
      </c>
      <c r="B54" s="206">
        <v>34.86</v>
      </c>
      <c r="C54" s="206">
        <v>38.84</v>
      </c>
      <c r="D54" s="206">
        <v>45.48</v>
      </c>
      <c r="E54" s="207">
        <v>58.69</v>
      </c>
      <c r="F54" s="207">
        <v>83.71</v>
      </c>
      <c r="G54" s="208">
        <v>103.11</v>
      </c>
      <c r="H54" s="207">
        <v>119.98</v>
      </c>
      <c r="I54" s="207">
        <v>139.2</v>
      </c>
      <c r="J54" s="89">
        <v>275.03</v>
      </c>
      <c r="Z54" s="61">
        <v>53.0</v>
      </c>
      <c r="AA54" s="66">
        <v>39.82</v>
      </c>
    </row>
    <row r="55" ht="12.75" customHeight="1">
      <c r="A55" s="19">
        <v>53.0</v>
      </c>
      <c r="B55" s="206">
        <v>35.59</v>
      </c>
      <c r="C55" s="206">
        <v>39.42</v>
      </c>
      <c r="D55" s="206">
        <v>45.79</v>
      </c>
      <c r="E55" s="207">
        <v>59.17</v>
      </c>
      <c r="F55" s="207">
        <v>84.4</v>
      </c>
      <c r="G55" s="208">
        <v>104.0</v>
      </c>
      <c r="H55" s="207">
        <v>121.99</v>
      </c>
      <c r="I55" s="207">
        <v>141.03</v>
      </c>
      <c r="J55" s="89">
        <v>278.54</v>
      </c>
      <c r="L55" s="188" t="s">
        <v>50</v>
      </c>
      <c r="O55" s="189">
        <v>12.0</v>
      </c>
      <c r="P55" s="189">
        <v>3.0</v>
      </c>
      <c r="Q55" s="190">
        <v>4.0</v>
      </c>
      <c r="R55" s="190">
        <v>5.0</v>
      </c>
      <c r="S55" s="190">
        <v>6.0</v>
      </c>
      <c r="T55" s="190">
        <v>7.0</v>
      </c>
      <c r="U55" s="190">
        <v>8.0</v>
      </c>
      <c r="V55" s="190">
        <v>9.0</v>
      </c>
      <c r="Z55" s="61">
        <v>54.0</v>
      </c>
      <c r="AA55" s="66">
        <v>40.52</v>
      </c>
    </row>
    <row r="56" ht="12.75" customHeight="1">
      <c r="A56" s="19">
        <v>54.0</v>
      </c>
      <c r="B56" s="206">
        <v>36.17</v>
      </c>
      <c r="C56" s="206">
        <v>39.9</v>
      </c>
      <c r="D56" s="206">
        <v>46.11</v>
      </c>
      <c r="E56" s="207">
        <v>59.65</v>
      </c>
      <c r="F56" s="207">
        <v>85.13</v>
      </c>
      <c r="G56" s="208">
        <v>104.75</v>
      </c>
      <c r="H56" s="207">
        <v>123.76</v>
      </c>
      <c r="I56" s="207">
        <v>143.08</v>
      </c>
      <c r="J56" s="89">
        <v>282.44</v>
      </c>
      <c r="L56" s="61">
        <f t="shared" ref="L56:L71" si="21">M56/16</f>
        <v>0.0625</v>
      </c>
      <c r="M56" s="191">
        <v>1.0</v>
      </c>
      <c r="N56" s="191"/>
      <c r="O56" s="224">
        <f t="shared" ref="O56:U56" si="20">-1*(O38/O2)</f>
        <v>0.282967033</v>
      </c>
      <c r="P56" s="225">
        <f t="shared" si="20"/>
        <v>0.2868852459</v>
      </c>
      <c r="Q56" s="225">
        <f t="shared" si="20"/>
        <v>0.2933333333</v>
      </c>
      <c r="R56" s="225">
        <f t="shared" si="20"/>
        <v>0.2992125984</v>
      </c>
      <c r="S56" s="225">
        <f t="shared" si="20"/>
        <v>0.3102564103</v>
      </c>
      <c r="T56" s="225">
        <f t="shared" si="20"/>
        <v>0.3173803526</v>
      </c>
      <c r="U56" s="225">
        <f t="shared" si="20"/>
        <v>0.3365617433</v>
      </c>
      <c r="V56" s="194"/>
      <c r="Z56" s="61">
        <v>55.0</v>
      </c>
      <c r="AA56" s="66">
        <v>41.22</v>
      </c>
    </row>
    <row r="57" ht="12.75" customHeight="1">
      <c r="A57" s="19">
        <v>55.0</v>
      </c>
      <c r="B57" s="209">
        <v>36.79</v>
      </c>
      <c r="C57" s="209">
        <v>40.4</v>
      </c>
      <c r="D57" s="209">
        <v>46.41</v>
      </c>
      <c r="E57" s="210">
        <v>60.13</v>
      </c>
      <c r="F57" s="210">
        <v>85.68</v>
      </c>
      <c r="G57" s="211">
        <v>105.64</v>
      </c>
      <c r="H57" s="210">
        <v>125.77</v>
      </c>
      <c r="I57" s="210">
        <v>144.97</v>
      </c>
      <c r="J57" s="90">
        <v>286.25</v>
      </c>
      <c r="L57" s="61">
        <f t="shared" si="21"/>
        <v>0.125</v>
      </c>
      <c r="M57" s="191">
        <v>2.0</v>
      </c>
      <c r="N57" s="191"/>
      <c r="O57" s="226">
        <f t="shared" ref="O57:U57" si="22">-1*(O39/O3)</f>
        <v>0.2802197802</v>
      </c>
      <c r="P57" s="225">
        <f t="shared" si="22"/>
        <v>0.2841530055</v>
      </c>
      <c r="Q57" s="225">
        <f t="shared" si="22"/>
        <v>0.2906666667</v>
      </c>
      <c r="R57" s="225">
        <f t="shared" si="22"/>
        <v>0.2965879265</v>
      </c>
      <c r="S57" s="225">
        <f t="shared" si="22"/>
        <v>0.3051282051</v>
      </c>
      <c r="T57" s="225">
        <f t="shared" si="22"/>
        <v>0.3098236776</v>
      </c>
      <c r="U57" s="225">
        <f t="shared" si="22"/>
        <v>0.3268765133</v>
      </c>
      <c r="V57" s="194"/>
      <c r="Z57" s="61">
        <v>56.0</v>
      </c>
      <c r="AA57" s="66">
        <v>41.92</v>
      </c>
    </row>
    <row r="58" ht="12.75" customHeight="1">
      <c r="A58" s="32">
        <v>56.0</v>
      </c>
      <c r="B58" s="198">
        <v>37.35</v>
      </c>
      <c r="C58" s="198">
        <v>40.87</v>
      </c>
      <c r="D58" s="198">
        <v>46.74</v>
      </c>
      <c r="E58" s="200">
        <v>60.62</v>
      </c>
      <c r="F58" s="200">
        <v>86.33</v>
      </c>
      <c r="G58" s="212">
        <v>106.34</v>
      </c>
      <c r="H58" s="200">
        <v>127.53</v>
      </c>
      <c r="I58" s="200">
        <v>146.48</v>
      </c>
      <c r="J58" s="91">
        <v>289.21</v>
      </c>
      <c r="L58" s="61">
        <f t="shared" si="21"/>
        <v>0.1875</v>
      </c>
      <c r="M58" s="191">
        <v>3.0</v>
      </c>
      <c r="N58" s="191"/>
      <c r="O58" s="226">
        <f t="shared" ref="O58:U58" si="23">-1*(O40/O4)</f>
        <v>0.2774725275</v>
      </c>
      <c r="P58" s="225">
        <f t="shared" si="23"/>
        <v>0.281420765</v>
      </c>
      <c r="Q58" s="225">
        <f t="shared" si="23"/>
        <v>0.2853333333</v>
      </c>
      <c r="R58" s="225">
        <f t="shared" si="23"/>
        <v>0.2913385827</v>
      </c>
      <c r="S58" s="225">
        <f t="shared" si="23"/>
        <v>0.3</v>
      </c>
      <c r="T58" s="225">
        <f t="shared" si="23"/>
        <v>0.3047858942</v>
      </c>
      <c r="U58" s="225">
        <f t="shared" si="23"/>
        <v>0.3196125908</v>
      </c>
      <c r="V58" s="194"/>
      <c r="Z58" s="61">
        <v>57.0</v>
      </c>
      <c r="AA58" s="66">
        <v>42.62</v>
      </c>
    </row>
    <row r="59" ht="12.75" customHeight="1">
      <c r="A59" s="13">
        <v>57.0</v>
      </c>
      <c r="B59" s="200">
        <v>38.01</v>
      </c>
      <c r="C59" s="200">
        <v>41.4</v>
      </c>
      <c r="D59" s="200">
        <v>47.05</v>
      </c>
      <c r="E59" s="200">
        <v>61.1</v>
      </c>
      <c r="F59" s="200">
        <v>86.85</v>
      </c>
      <c r="G59" s="212">
        <v>107.17</v>
      </c>
      <c r="H59" s="200">
        <v>128.37</v>
      </c>
      <c r="I59" s="200">
        <v>147.52</v>
      </c>
      <c r="J59" s="91">
        <v>291.79</v>
      </c>
      <c r="L59" s="61">
        <f t="shared" si="21"/>
        <v>0.25</v>
      </c>
      <c r="M59" s="191">
        <v>4.0</v>
      </c>
      <c r="N59" s="191"/>
      <c r="O59" s="226">
        <f t="shared" ref="O59:U59" si="24">-1*(O41/O5)</f>
        <v>0.2747252747</v>
      </c>
      <c r="P59" s="225">
        <f t="shared" si="24"/>
        <v>0.2786885246</v>
      </c>
      <c r="Q59" s="225">
        <f t="shared" si="24"/>
        <v>0.2826666667</v>
      </c>
      <c r="R59" s="225">
        <f t="shared" si="24"/>
        <v>0.2834645669</v>
      </c>
      <c r="S59" s="225">
        <f t="shared" si="24"/>
        <v>0.2923076923</v>
      </c>
      <c r="T59" s="225">
        <f t="shared" si="24"/>
        <v>0.2972292191</v>
      </c>
      <c r="U59" s="225">
        <f t="shared" si="24"/>
        <v>0.3099273608</v>
      </c>
      <c r="V59" s="194"/>
      <c r="Z59" s="61">
        <v>58.0</v>
      </c>
      <c r="AA59" s="66">
        <v>43.32</v>
      </c>
    </row>
    <row r="60" ht="12.75" customHeight="1">
      <c r="A60" s="13">
        <v>58.0</v>
      </c>
      <c r="B60" s="200">
        <v>38.65</v>
      </c>
      <c r="C60" s="200">
        <v>41.91</v>
      </c>
      <c r="D60" s="200">
        <v>47.36</v>
      </c>
      <c r="E60" s="200">
        <v>61.57</v>
      </c>
      <c r="F60" s="200">
        <v>87.41</v>
      </c>
      <c r="G60" s="212">
        <v>107.81</v>
      </c>
      <c r="H60" s="200">
        <v>129.56</v>
      </c>
      <c r="I60" s="200">
        <v>148.79</v>
      </c>
      <c r="J60" s="91">
        <v>294.16</v>
      </c>
      <c r="L60" s="61">
        <f t="shared" si="21"/>
        <v>0.3125</v>
      </c>
      <c r="M60" s="191">
        <v>5.0</v>
      </c>
      <c r="N60" s="191"/>
      <c r="O60" s="226">
        <f t="shared" ref="O60:U60" si="25">-1*(O42/O6)</f>
        <v>0.3004926108</v>
      </c>
      <c r="P60" s="225">
        <f t="shared" si="25"/>
        <v>0.3056234719</v>
      </c>
      <c r="Q60" s="225">
        <f t="shared" si="25"/>
        <v>0.2987951807</v>
      </c>
      <c r="R60" s="225">
        <f t="shared" si="25"/>
        <v>0.2976190476</v>
      </c>
      <c r="S60" s="225">
        <f t="shared" si="25"/>
        <v>0.2948113208</v>
      </c>
      <c r="T60" s="225">
        <f t="shared" si="25"/>
        <v>0.2969837587</v>
      </c>
      <c r="U60" s="225">
        <f t="shared" si="25"/>
        <v>0.3018018018</v>
      </c>
      <c r="V60" s="194"/>
      <c r="Z60" s="61">
        <v>59.0</v>
      </c>
      <c r="AA60" s="66">
        <v>44.02</v>
      </c>
    </row>
    <row r="61" ht="12.75" customHeight="1">
      <c r="A61" s="13">
        <v>59.0</v>
      </c>
      <c r="B61" s="200">
        <v>39.26</v>
      </c>
      <c r="C61" s="200">
        <v>42.42</v>
      </c>
      <c r="D61" s="200">
        <v>47.68</v>
      </c>
      <c r="E61" s="200">
        <v>62.05</v>
      </c>
      <c r="F61" s="200">
        <v>87.93</v>
      </c>
      <c r="G61" s="212">
        <v>108.43</v>
      </c>
      <c r="H61" s="200">
        <v>130.39</v>
      </c>
      <c r="I61" s="200">
        <v>149.87</v>
      </c>
      <c r="J61" s="91">
        <v>296.35</v>
      </c>
      <c r="L61" s="61">
        <f t="shared" si="21"/>
        <v>0.375</v>
      </c>
      <c r="M61" s="191">
        <v>6.0</v>
      </c>
      <c r="N61" s="191"/>
      <c r="O61" s="226">
        <f t="shared" ref="O61:U61" si="26">-1*(O43/O7)</f>
        <v>0.2980295567</v>
      </c>
      <c r="P61" s="225">
        <f t="shared" si="26"/>
        <v>0.3031784841</v>
      </c>
      <c r="Q61" s="225">
        <f t="shared" si="26"/>
        <v>0.2939759036</v>
      </c>
      <c r="R61" s="225">
        <f t="shared" si="26"/>
        <v>0.2904761905</v>
      </c>
      <c r="S61" s="225">
        <f t="shared" si="26"/>
        <v>0.2877358491</v>
      </c>
      <c r="T61" s="225">
        <f t="shared" si="26"/>
        <v>0.2900232019</v>
      </c>
      <c r="U61" s="225">
        <f t="shared" si="26"/>
        <v>0.2927927928</v>
      </c>
      <c r="V61" s="194"/>
      <c r="Z61" s="61">
        <v>60.0</v>
      </c>
      <c r="AA61" s="66">
        <v>44.72</v>
      </c>
    </row>
    <row r="62" ht="12.75" customHeight="1">
      <c r="A62" s="16">
        <v>60.0</v>
      </c>
      <c r="B62" s="201">
        <v>39.79</v>
      </c>
      <c r="C62" s="201">
        <v>42.86</v>
      </c>
      <c r="D62" s="201">
        <v>47.99</v>
      </c>
      <c r="E62" s="201">
        <v>62.52</v>
      </c>
      <c r="F62" s="201">
        <v>88.44</v>
      </c>
      <c r="G62" s="213">
        <v>108.98</v>
      </c>
      <c r="H62" s="201">
        <v>131.22</v>
      </c>
      <c r="I62" s="201">
        <v>150.84</v>
      </c>
      <c r="J62" s="92">
        <v>298.44</v>
      </c>
      <c r="L62" s="61">
        <f t="shared" si="21"/>
        <v>0.4375</v>
      </c>
      <c r="M62" s="191">
        <v>7.0</v>
      </c>
      <c r="N62" s="191"/>
      <c r="O62" s="226">
        <f t="shared" ref="O62:U62" si="27">-1*(O44/O8)</f>
        <v>0.2931034483</v>
      </c>
      <c r="P62" s="225">
        <f t="shared" si="27"/>
        <v>0.2982885086</v>
      </c>
      <c r="Q62" s="225">
        <f t="shared" si="27"/>
        <v>0.286746988</v>
      </c>
      <c r="R62" s="225">
        <f t="shared" si="27"/>
        <v>0.2857142857</v>
      </c>
      <c r="S62" s="225">
        <f t="shared" si="27"/>
        <v>0.2806603774</v>
      </c>
      <c r="T62" s="225">
        <f t="shared" si="27"/>
        <v>0.2807424594</v>
      </c>
      <c r="U62" s="225">
        <f t="shared" si="27"/>
        <v>0.2837837838</v>
      </c>
      <c r="V62" s="194"/>
      <c r="Z62" s="61">
        <v>61.0</v>
      </c>
      <c r="AA62" s="66">
        <v>45.42</v>
      </c>
    </row>
    <row r="63" ht="12.75" customHeight="1">
      <c r="A63" s="19">
        <v>61.0</v>
      </c>
      <c r="B63" s="203">
        <v>40.51</v>
      </c>
      <c r="C63" s="203">
        <v>43.42</v>
      </c>
      <c r="D63" s="203">
        <v>48.29</v>
      </c>
      <c r="E63" s="207">
        <v>63.01</v>
      </c>
      <c r="F63" s="207">
        <v>88.87</v>
      </c>
      <c r="G63" s="208">
        <v>109.6</v>
      </c>
      <c r="H63" s="207">
        <v>132.77</v>
      </c>
      <c r="I63" s="207">
        <v>152.97</v>
      </c>
      <c r="J63" s="89">
        <v>302.49</v>
      </c>
      <c r="L63" s="61">
        <f t="shared" si="21"/>
        <v>0.5</v>
      </c>
      <c r="M63" s="191">
        <v>8.0</v>
      </c>
      <c r="N63" s="191"/>
      <c r="O63" s="226">
        <f t="shared" ref="O63:U63" si="28">-1*(O45/O9)</f>
        <v>0.2906403941</v>
      </c>
      <c r="P63" s="225">
        <f t="shared" si="28"/>
        <v>0.2958435208</v>
      </c>
      <c r="Q63" s="225">
        <f t="shared" si="28"/>
        <v>0.2819277108</v>
      </c>
      <c r="R63" s="225">
        <f t="shared" si="28"/>
        <v>0.2785714286</v>
      </c>
      <c r="S63" s="225">
        <f t="shared" si="28"/>
        <v>0.2735849057</v>
      </c>
      <c r="T63" s="225">
        <f t="shared" si="28"/>
        <v>0.2737819026</v>
      </c>
      <c r="U63" s="225">
        <f t="shared" si="28"/>
        <v>0.2747747748</v>
      </c>
      <c r="V63" s="194"/>
      <c r="Z63" s="61">
        <v>62.0</v>
      </c>
      <c r="AA63" s="66">
        <v>46.12</v>
      </c>
    </row>
    <row r="64" ht="12.75" customHeight="1">
      <c r="A64" s="23">
        <v>62.0</v>
      </c>
      <c r="B64" s="206">
        <v>41.06</v>
      </c>
      <c r="C64" s="206">
        <v>43.89</v>
      </c>
      <c r="D64" s="206">
        <v>48.61</v>
      </c>
      <c r="E64" s="207">
        <v>63.48</v>
      </c>
      <c r="F64" s="207">
        <v>89.27</v>
      </c>
      <c r="G64" s="208">
        <v>110.12</v>
      </c>
      <c r="H64" s="207">
        <v>134.38</v>
      </c>
      <c r="I64" s="207">
        <v>155.52</v>
      </c>
      <c r="J64" s="89">
        <v>307.25</v>
      </c>
      <c r="L64" s="61">
        <f t="shared" si="21"/>
        <v>0.5625</v>
      </c>
      <c r="M64" s="191">
        <v>9.0</v>
      </c>
      <c r="N64" s="191"/>
      <c r="O64" s="226">
        <f t="shared" ref="O64:U64" si="29">-1*(O46/O10)</f>
        <v>0.3347547974</v>
      </c>
      <c r="P64" s="225">
        <f t="shared" si="29"/>
        <v>0.3417721519</v>
      </c>
      <c r="Q64" s="225">
        <f t="shared" si="29"/>
        <v>0.3305613306</v>
      </c>
      <c r="R64" s="225">
        <f t="shared" si="29"/>
        <v>0.3278688525</v>
      </c>
      <c r="S64" s="225">
        <f t="shared" si="29"/>
        <v>0.3373015873</v>
      </c>
      <c r="T64" s="225">
        <f t="shared" si="29"/>
        <v>0.3442940039</v>
      </c>
      <c r="U64" s="225">
        <f t="shared" si="29"/>
        <v>0.3452157598</v>
      </c>
      <c r="V64" s="194"/>
      <c r="Z64" s="61">
        <v>63.0</v>
      </c>
      <c r="AA64" s="66">
        <v>46.82</v>
      </c>
    </row>
    <row r="65" ht="12.75" customHeight="1">
      <c r="A65" s="23">
        <v>63.0</v>
      </c>
      <c r="B65" s="206">
        <v>41.88</v>
      </c>
      <c r="C65" s="206">
        <v>44.52</v>
      </c>
      <c r="D65" s="206">
        <v>48.93</v>
      </c>
      <c r="E65" s="207">
        <v>63.97</v>
      </c>
      <c r="F65" s="207">
        <v>89.74</v>
      </c>
      <c r="G65" s="208">
        <v>110.76</v>
      </c>
      <c r="H65" s="207">
        <v>135.04</v>
      </c>
      <c r="I65" s="208">
        <v>158.06</v>
      </c>
      <c r="J65" s="89">
        <v>312.19</v>
      </c>
      <c r="L65" s="61">
        <f t="shared" si="21"/>
        <v>0.625</v>
      </c>
      <c r="M65" s="191">
        <v>10.0</v>
      </c>
      <c r="N65" s="191"/>
      <c r="O65" s="226">
        <f t="shared" ref="O65:U65" si="30">-1*(O47/O11)</f>
        <v>0.3326226013</v>
      </c>
      <c r="P65" s="225">
        <f t="shared" si="30"/>
        <v>0.3396624473</v>
      </c>
      <c r="Q65" s="225">
        <f t="shared" si="30"/>
        <v>0.3243243243</v>
      </c>
      <c r="R65" s="225">
        <f t="shared" si="30"/>
        <v>0.3217213115</v>
      </c>
      <c r="S65" s="225">
        <f t="shared" si="30"/>
        <v>0.3313492063</v>
      </c>
      <c r="T65" s="225">
        <f t="shared" si="30"/>
        <v>0.3384912959</v>
      </c>
      <c r="U65" s="225">
        <f t="shared" si="30"/>
        <v>0.3377110694</v>
      </c>
      <c r="V65" s="194"/>
      <c r="Z65" s="61">
        <v>64.0</v>
      </c>
      <c r="AA65" s="66">
        <v>47.52</v>
      </c>
    </row>
    <row r="66" ht="12.75" customHeight="1">
      <c r="A66" s="23">
        <v>64.0</v>
      </c>
      <c r="B66" s="206">
        <v>42.27</v>
      </c>
      <c r="C66" s="206">
        <v>44.88</v>
      </c>
      <c r="D66" s="206">
        <v>49.23</v>
      </c>
      <c r="E66" s="207">
        <v>64.46</v>
      </c>
      <c r="F66" s="207">
        <v>90.15</v>
      </c>
      <c r="G66" s="208">
        <v>111.26</v>
      </c>
      <c r="H66" s="207">
        <v>135.66</v>
      </c>
      <c r="I66" s="208">
        <v>160.54</v>
      </c>
      <c r="J66" s="89">
        <v>316.99</v>
      </c>
      <c r="L66" s="61">
        <f t="shared" si="21"/>
        <v>0.6875</v>
      </c>
      <c r="M66" s="191">
        <v>11.0</v>
      </c>
      <c r="N66" s="191"/>
      <c r="O66" s="226">
        <f t="shared" ref="O66:U66" si="31">-1*(O48/O12)</f>
        <v>0.328358209</v>
      </c>
      <c r="P66" s="225">
        <f t="shared" si="31"/>
        <v>0.335443038</v>
      </c>
      <c r="Q66" s="225">
        <f t="shared" si="31"/>
        <v>0.3201663202</v>
      </c>
      <c r="R66" s="225">
        <f t="shared" si="31"/>
        <v>0.3176229508</v>
      </c>
      <c r="S66" s="225">
        <f t="shared" si="31"/>
        <v>0.3273809524</v>
      </c>
      <c r="T66" s="225">
        <f t="shared" si="31"/>
        <v>0.330754352</v>
      </c>
      <c r="U66" s="225">
        <f t="shared" si="31"/>
        <v>0.330206379</v>
      </c>
      <c r="V66" s="194"/>
      <c r="Z66" s="61">
        <v>65.0</v>
      </c>
      <c r="AA66" s="66">
        <v>48.22</v>
      </c>
    </row>
    <row r="67" ht="12.75" customHeight="1">
      <c r="A67" s="23">
        <v>65.0</v>
      </c>
      <c r="B67" s="209">
        <v>42.94</v>
      </c>
      <c r="C67" s="209">
        <v>45.41</v>
      </c>
      <c r="D67" s="209">
        <v>49.54</v>
      </c>
      <c r="E67" s="210">
        <v>64.96</v>
      </c>
      <c r="F67" s="210">
        <v>90.42</v>
      </c>
      <c r="G67" s="211">
        <v>111.59</v>
      </c>
      <c r="H67" s="210">
        <v>136.36</v>
      </c>
      <c r="I67" s="211">
        <v>162.97</v>
      </c>
      <c r="J67" s="90">
        <v>321.94</v>
      </c>
      <c r="L67" s="61">
        <f t="shared" si="21"/>
        <v>0.75</v>
      </c>
      <c r="M67" s="191">
        <v>12.0</v>
      </c>
      <c r="N67" s="191"/>
      <c r="O67" s="226">
        <f t="shared" ref="O67:U67" si="32">-1*(O49/O13)</f>
        <v>0.3262260128</v>
      </c>
      <c r="P67" s="225">
        <f t="shared" si="32"/>
        <v>0.3333333333</v>
      </c>
      <c r="Q67" s="225">
        <f t="shared" si="32"/>
        <v>0.316008316</v>
      </c>
      <c r="R67" s="225">
        <f t="shared" si="32"/>
        <v>0.3135245902</v>
      </c>
      <c r="S67" s="225">
        <f t="shared" si="32"/>
        <v>0.3214285714</v>
      </c>
      <c r="T67" s="225">
        <f t="shared" si="32"/>
        <v>0.3249516441</v>
      </c>
      <c r="U67" s="225">
        <f t="shared" si="32"/>
        <v>0.3227016886</v>
      </c>
      <c r="V67" s="194"/>
      <c r="Z67" s="61">
        <v>66.0</v>
      </c>
      <c r="AA67" s="66">
        <v>48.92</v>
      </c>
    </row>
    <row r="68" ht="12.75" customHeight="1">
      <c r="A68" s="9">
        <v>66.0</v>
      </c>
      <c r="B68" s="198">
        <v>43.56</v>
      </c>
      <c r="C68" s="198">
        <v>45.93</v>
      </c>
      <c r="D68" s="198">
        <v>49.87</v>
      </c>
      <c r="E68" s="200">
        <v>65.43</v>
      </c>
      <c r="F68" s="200">
        <v>90.84</v>
      </c>
      <c r="G68" s="212">
        <v>112.16</v>
      </c>
      <c r="H68" s="200">
        <v>136.77</v>
      </c>
      <c r="I68" s="212">
        <v>165.58</v>
      </c>
      <c r="J68" s="91">
        <v>326.63</v>
      </c>
      <c r="L68" s="61">
        <f t="shared" si="21"/>
        <v>0.8125</v>
      </c>
      <c r="M68" s="191">
        <v>13.0</v>
      </c>
      <c r="N68" s="191"/>
      <c r="O68" s="226">
        <f t="shared" ref="O68:U68" si="33">-1*(O50/O14)</f>
        <v>0.4198988196</v>
      </c>
      <c r="P68" s="225">
        <f t="shared" si="33"/>
        <v>0.4266666667</v>
      </c>
      <c r="Q68" s="225">
        <f t="shared" si="33"/>
        <v>0.410214168</v>
      </c>
      <c r="R68" s="225">
        <f t="shared" si="33"/>
        <v>0.4131832797</v>
      </c>
      <c r="S68" s="225">
        <f t="shared" si="33"/>
        <v>0.4223602484</v>
      </c>
      <c r="T68" s="225">
        <f t="shared" si="33"/>
        <v>0.4257575758</v>
      </c>
      <c r="U68" s="225">
        <f t="shared" si="33"/>
        <v>0.4203539823</v>
      </c>
      <c r="V68" s="194"/>
      <c r="Z68" s="61">
        <v>67.0</v>
      </c>
      <c r="AA68" s="66">
        <v>49.62</v>
      </c>
    </row>
    <row r="69" ht="12.75" customHeight="1">
      <c r="A69" s="33">
        <v>67.0</v>
      </c>
      <c r="B69" s="200">
        <v>44.28</v>
      </c>
      <c r="C69" s="200">
        <v>46.49</v>
      </c>
      <c r="D69" s="200">
        <v>50.18</v>
      </c>
      <c r="E69" s="200">
        <v>66.55</v>
      </c>
      <c r="F69" s="200">
        <v>91.17</v>
      </c>
      <c r="G69" s="212">
        <v>112.52</v>
      </c>
      <c r="H69" s="200">
        <v>137.33</v>
      </c>
      <c r="I69" s="212">
        <v>167.7</v>
      </c>
      <c r="J69" s="91">
        <v>330.93</v>
      </c>
      <c r="L69" s="61">
        <f t="shared" si="21"/>
        <v>0.875</v>
      </c>
      <c r="M69" s="191">
        <v>14.0</v>
      </c>
      <c r="N69" s="191"/>
      <c r="O69" s="226">
        <f t="shared" ref="O69:U69" si="34">-1*(O51/O15)</f>
        <v>0.4165261383</v>
      </c>
      <c r="P69" s="225">
        <f t="shared" si="34"/>
        <v>0.4233333333</v>
      </c>
      <c r="Q69" s="225">
        <f t="shared" si="34"/>
        <v>0.4069192751</v>
      </c>
      <c r="R69" s="225">
        <f t="shared" si="34"/>
        <v>0.4083601286</v>
      </c>
      <c r="S69" s="225">
        <f t="shared" si="34"/>
        <v>0.4177018634</v>
      </c>
      <c r="T69" s="225">
        <f t="shared" si="34"/>
        <v>0.4196969697</v>
      </c>
      <c r="U69" s="225">
        <f t="shared" si="34"/>
        <v>0.4144542773</v>
      </c>
      <c r="V69" s="194"/>
      <c r="Z69" s="61">
        <v>68.0</v>
      </c>
      <c r="AA69" s="66">
        <v>50.32</v>
      </c>
    </row>
    <row r="70" ht="12.75" customHeight="1">
      <c r="A70" s="33">
        <v>68.0</v>
      </c>
      <c r="B70" s="200">
        <v>44.83</v>
      </c>
      <c r="C70" s="200">
        <v>46.95</v>
      </c>
      <c r="D70" s="200">
        <v>50.48</v>
      </c>
      <c r="E70" s="200">
        <v>67.38</v>
      </c>
      <c r="F70" s="200">
        <v>91.41</v>
      </c>
      <c r="G70" s="212">
        <v>113.96</v>
      </c>
      <c r="H70" s="200">
        <v>138.06</v>
      </c>
      <c r="I70" s="212">
        <v>169.51</v>
      </c>
      <c r="J70" s="91">
        <v>334.43</v>
      </c>
      <c r="L70" s="61">
        <f t="shared" si="21"/>
        <v>0.9375</v>
      </c>
      <c r="M70" s="191">
        <v>15.0</v>
      </c>
      <c r="N70" s="191"/>
      <c r="O70" s="226">
        <f t="shared" ref="O70:U70" si="35">-1*(O52/O16)</f>
        <v>0.4148397976</v>
      </c>
      <c r="P70" s="225">
        <f t="shared" si="35"/>
        <v>0.4216666667</v>
      </c>
      <c r="Q70" s="225">
        <f t="shared" si="35"/>
        <v>0.4036243822</v>
      </c>
      <c r="R70" s="225">
        <f t="shared" si="35"/>
        <v>0.4051446945</v>
      </c>
      <c r="S70" s="225">
        <f t="shared" si="35"/>
        <v>0.4130434783</v>
      </c>
      <c r="T70" s="225">
        <f t="shared" si="35"/>
        <v>0.4151515152</v>
      </c>
      <c r="U70" s="225">
        <f t="shared" si="35"/>
        <v>0.4085545723</v>
      </c>
      <c r="V70" s="194"/>
      <c r="Z70" s="61">
        <v>69.0</v>
      </c>
      <c r="AA70" s="66">
        <v>51.02</v>
      </c>
    </row>
    <row r="71" ht="12.75" customHeight="1">
      <c r="A71" s="33">
        <v>69.0</v>
      </c>
      <c r="B71" s="200">
        <v>45.5</v>
      </c>
      <c r="C71" s="200">
        <v>47.49</v>
      </c>
      <c r="D71" s="200">
        <v>50.81</v>
      </c>
      <c r="E71" s="200">
        <v>68.26</v>
      </c>
      <c r="F71" s="200">
        <v>91.69</v>
      </c>
      <c r="G71" s="212">
        <v>115.35</v>
      </c>
      <c r="H71" s="200">
        <v>138.71</v>
      </c>
      <c r="I71" s="212">
        <v>171.34</v>
      </c>
      <c r="J71" s="91">
        <v>338.0</v>
      </c>
      <c r="L71" s="214">
        <f t="shared" si="21"/>
        <v>0.9999375</v>
      </c>
      <c r="M71" s="215">
        <v>15.999</v>
      </c>
      <c r="N71" s="215"/>
      <c r="O71" s="227">
        <f t="shared" ref="O71:U71" si="36">-1*(O53/O17)</f>
        <v>0.4114671164</v>
      </c>
      <c r="P71" s="228">
        <f t="shared" si="36"/>
        <v>0.4183333333</v>
      </c>
      <c r="Q71" s="228">
        <f t="shared" si="36"/>
        <v>0.3986820428</v>
      </c>
      <c r="R71" s="228">
        <f t="shared" si="36"/>
        <v>0.4003215434</v>
      </c>
      <c r="S71" s="228">
        <f t="shared" si="36"/>
        <v>0.4068322981</v>
      </c>
      <c r="T71" s="228">
        <f t="shared" si="36"/>
        <v>0.4090909091</v>
      </c>
      <c r="U71" s="228">
        <f t="shared" si="36"/>
        <v>0.401179941</v>
      </c>
      <c r="V71" s="218"/>
      <c r="Z71" s="61">
        <v>70.0</v>
      </c>
      <c r="AA71" s="66">
        <v>51.72</v>
      </c>
    </row>
    <row r="72" ht="12.75" customHeight="1">
      <c r="A72" s="16">
        <v>70.0</v>
      </c>
      <c r="B72" s="201">
        <v>46.01</v>
      </c>
      <c r="C72" s="201">
        <v>47.92</v>
      </c>
      <c r="D72" s="201">
        <v>51.12</v>
      </c>
      <c r="E72" s="201">
        <v>69.34</v>
      </c>
      <c r="F72" s="201">
        <v>91.99</v>
      </c>
      <c r="G72" s="213">
        <v>116.76</v>
      </c>
      <c r="H72" s="201">
        <v>139.23</v>
      </c>
      <c r="I72" s="213">
        <v>173.27</v>
      </c>
      <c r="J72" s="92">
        <v>341.63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>
      <c r="A78" s="229" t="s">
        <v>56</v>
      </c>
      <c r="B78" s="230" t="s">
        <v>57</v>
      </c>
      <c r="C78" s="231"/>
      <c r="D78" s="231"/>
      <c r="E78" s="231"/>
      <c r="F78" s="231"/>
      <c r="G78" s="231"/>
      <c r="H78" s="231"/>
      <c r="I78" s="231"/>
      <c r="J78" s="232"/>
    </row>
    <row r="79" ht="12.75" customHeight="1">
      <c r="A79" s="233" t="s">
        <v>58</v>
      </c>
      <c r="B79" s="234">
        <v>1.0</v>
      </c>
      <c r="C79" s="234">
        <v>2.0</v>
      </c>
      <c r="D79" s="234">
        <v>3.0</v>
      </c>
      <c r="E79" s="234">
        <v>4.0</v>
      </c>
      <c r="F79" s="234">
        <v>5.0</v>
      </c>
      <c r="G79" s="234">
        <v>6.0</v>
      </c>
      <c r="H79" s="234">
        <v>7.0</v>
      </c>
      <c r="I79" s="234">
        <v>8.0</v>
      </c>
      <c r="J79" s="234">
        <v>9.0</v>
      </c>
    </row>
    <row r="80" ht="12.75" customHeight="1">
      <c r="A80" s="235">
        <v>0.1</v>
      </c>
      <c r="B80" s="236">
        <v>7.79</v>
      </c>
      <c r="C80" s="236">
        <v>7.91</v>
      </c>
      <c r="D80" s="236">
        <v>8.12</v>
      </c>
      <c r="E80" s="236">
        <v>8.37</v>
      </c>
      <c r="F80" s="236">
        <v>8.7</v>
      </c>
      <c r="G80" s="236">
        <v>9.54</v>
      </c>
      <c r="H80" s="236">
        <v>10.07</v>
      </c>
      <c r="I80" s="236">
        <v>10.85</v>
      </c>
      <c r="J80" s="236">
        <v>20.42</v>
      </c>
    </row>
    <row r="81" ht="12.75" customHeight="1">
      <c r="A81" s="235">
        <v>0.2</v>
      </c>
      <c r="B81" s="235">
        <v>8.23</v>
      </c>
      <c r="C81" s="235">
        <v>8.31</v>
      </c>
      <c r="D81" s="235">
        <v>8.45</v>
      </c>
      <c r="E81" s="235">
        <v>8.74</v>
      </c>
      <c r="F81" s="235">
        <v>9.39</v>
      </c>
      <c r="G81" s="235">
        <v>11.29</v>
      </c>
      <c r="H81" s="235">
        <v>11.97</v>
      </c>
      <c r="I81" s="235">
        <v>13.17</v>
      </c>
      <c r="J81" s="235">
        <v>27.59</v>
      </c>
    </row>
    <row r="82" ht="12.75" customHeight="1">
      <c r="A82" s="235">
        <v>0.3</v>
      </c>
      <c r="B82" s="235">
        <v>8.42</v>
      </c>
      <c r="C82" s="235">
        <v>8.58</v>
      </c>
      <c r="D82" s="235">
        <v>8.86</v>
      </c>
      <c r="E82" s="235">
        <v>9.25</v>
      </c>
      <c r="F82" s="235">
        <v>10.23</v>
      </c>
      <c r="G82" s="235">
        <v>13.74</v>
      </c>
      <c r="H82" s="235">
        <v>15.48</v>
      </c>
      <c r="I82" s="235">
        <v>18.45</v>
      </c>
      <c r="J82" s="235">
        <v>37.43</v>
      </c>
    </row>
    <row r="83" ht="12.75" customHeight="1">
      <c r="A83" s="235">
        <v>0.4</v>
      </c>
      <c r="B83" s="235">
        <v>8.55</v>
      </c>
      <c r="C83" s="235">
        <v>8.76</v>
      </c>
      <c r="D83" s="235">
        <v>9.16</v>
      </c>
      <c r="E83" s="235">
        <v>9.83</v>
      </c>
      <c r="F83" s="235">
        <v>12.38</v>
      </c>
      <c r="G83" s="235">
        <v>16.41</v>
      </c>
      <c r="H83" s="235">
        <v>19.31</v>
      </c>
      <c r="I83" s="235">
        <v>22.48</v>
      </c>
      <c r="J83" s="235">
        <v>46.99</v>
      </c>
    </row>
    <row r="84" ht="12.75" customHeight="1">
      <c r="A84" s="237">
        <v>0.5</v>
      </c>
      <c r="B84" s="237">
        <v>8.74</v>
      </c>
      <c r="C84" s="237">
        <v>8.95</v>
      </c>
      <c r="D84" s="237">
        <v>9.3</v>
      </c>
      <c r="E84" s="237">
        <v>10.27</v>
      </c>
      <c r="F84" s="237">
        <v>13.89</v>
      </c>
      <c r="G84" s="237">
        <v>18.32</v>
      </c>
      <c r="H84" s="237">
        <v>22.97</v>
      </c>
      <c r="I84" s="237">
        <v>26.76</v>
      </c>
      <c r="J84" s="237">
        <v>56.29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78:J7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2017-10-11T14:26:03Z</dcterms:created>
  <dc:creator>Cazier Bryce (QHF8HZD)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0x010100E77B61A18B94C547BDC000DD4A603907</vt:lpwstr>
  </property>
</Properties>
</file>